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1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VC1'!$C$91:$K$688</definedName>
    <definedName name="_xlnm.Print_Area" localSheetId="1">'SO 101 - Polní cesta VC1'!$C$4:$J$39,'SO 101 - Polní cesta VC1'!$C$45:$J$73,'SO 101 - Polní cesta VC1'!$C$79:$K$688</definedName>
    <definedName name="_xlnm.Print_Titles" localSheetId="1">'SO 101 - Polní cesta VC1'!$91:$91</definedName>
    <definedName name="_xlnm._FilterDatabase" localSheetId="2" hidden="1">'VON - Vedlejší a ostatní ...'!$C$83:$K$105</definedName>
    <definedName name="_xlnm.Print_Area" localSheetId="2">'VON - Vedlejší a ostatní ...'!$C$4:$J$39,'VON - Vedlejší a ostatní ...'!$C$45:$J$65,'VON - Vedlejší a ostatní ...'!$C$71:$K$105</definedName>
    <definedName name="_xlnm.Print_Titles" localSheetId="2">'VON - Vedlejší a ostatní ...'!$83:$83</definedName>
    <definedName name="_xlnm.Print_Area" localSheetId="3">'Seznam figur'!$C$4:$G$170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2" r="J37"/>
  <c r="J36"/>
  <c i="1" r="AY55"/>
  <c i="2" r="J35"/>
  <c i="1" r="AX55"/>
  <c i="2" r="BI686"/>
  <c r="BH686"/>
  <c r="BG686"/>
  <c r="BF686"/>
  <c r="T686"/>
  <c r="T685"/>
  <c r="R686"/>
  <c r="R685"/>
  <c r="P686"/>
  <c r="P685"/>
  <c r="BI681"/>
  <c r="BH681"/>
  <c r="BG681"/>
  <c r="BF681"/>
  <c r="T681"/>
  <c r="T680"/>
  <c r="T679"/>
  <c r="R681"/>
  <c r="R680"/>
  <c r="R679"/>
  <c r="P681"/>
  <c r="P680"/>
  <c r="P679"/>
  <c r="BI677"/>
  <c r="BH677"/>
  <c r="BG677"/>
  <c r="BF677"/>
  <c r="T677"/>
  <c r="R677"/>
  <c r="P677"/>
  <c r="BI675"/>
  <c r="BH675"/>
  <c r="BG675"/>
  <c r="BF675"/>
  <c r="T675"/>
  <c r="R675"/>
  <c r="P675"/>
  <c r="BI670"/>
  <c r="BH670"/>
  <c r="BG670"/>
  <c r="BF670"/>
  <c r="T670"/>
  <c r="R670"/>
  <c r="P670"/>
  <c r="BI666"/>
  <c r="BH666"/>
  <c r="BG666"/>
  <c r="BF666"/>
  <c r="T666"/>
  <c r="R666"/>
  <c r="P666"/>
  <c r="BI661"/>
  <c r="BH661"/>
  <c r="BG661"/>
  <c r="BF661"/>
  <c r="T661"/>
  <c r="R661"/>
  <c r="P661"/>
  <c r="BI657"/>
  <c r="BH657"/>
  <c r="BG657"/>
  <c r="BF657"/>
  <c r="T657"/>
  <c r="R657"/>
  <c r="P657"/>
  <c r="BI652"/>
  <c r="BH652"/>
  <c r="BG652"/>
  <c r="BF652"/>
  <c r="T652"/>
  <c r="R652"/>
  <c r="P652"/>
  <c r="BI647"/>
  <c r="BH647"/>
  <c r="BG647"/>
  <c r="BF647"/>
  <c r="T647"/>
  <c r="R647"/>
  <c r="P647"/>
  <c r="BI642"/>
  <c r="BH642"/>
  <c r="BG642"/>
  <c r="BF642"/>
  <c r="T642"/>
  <c r="R642"/>
  <c r="P642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8"/>
  <c r="BH628"/>
  <c r="BG628"/>
  <c r="BF628"/>
  <c r="T628"/>
  <c r="R628"/>
  <c r="P628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2"/>
  <c r="BH602"/>
  <c r="BG602"/>
  <c r="BF602"/>
  <c r="T602"/>
  <c r="R602"/>
  <c r="P602"/>
  <c r="BI597"/>
  <c r="BH597"/>
  <c r="BG597"/>
  <c r="BF597"/>
  <c r="T597"/>
  <c r="R597"/>
  <c r="P597"/>
  <c r="BI594"/>
  <c r="BH594"/>
  <c r="BG594"/>
  <c r="BF594"/>
  <c r="T594"/>
  <c r="R594"/>
  <c r="P594"/>
  <c r="BI590"/>
  <c r="BH590"/>
  <c r="BG590"/>
  <c r="BF590"/>
  <c r="T590"/>
  <c r="R590"/>
  <c r="P590"/>
  <c r="BI588"/>
  <c r="BH588"/>
  <c r="BG588"/>
  <c r="BF588"/>
  <c r="T588"/>
  <c r="R588"/>
  <c r="P588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58"/>
  <c r="BH558"/>
  <c r="BG558"/>
  <c r="BF558"/>
  <c r="T558"/>
  <c r="R558"/>
  <c r="P558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3"/>
  <c r="BH443"/>
  <c r="BG443"/>
  <c r="BF443"/>
  <c r="T443"/>
  <c r="R443"/>
  <c r="P443"/>
  <c r="BI440"/>
  <c r="BH440"/>
  <c r="BG440"/>
  <c r="BF440"/>
  <c r="T440"/>
  <c r="R440"/>
  <c r="P440"/>
  <c r="BI434"/>
  <c r="BH434"/>
  <c r="BG434"/>
  <c r="BF434"/>
  <c r="T434"/>
  <c r="R434"/>
  <c r="P434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5"/>
  <c r="BH305"/>
  <c r="BG305"/>
  <c r="BF305"/>
  <c r="T305"/>
  <c r="R305"/>
  <c r="P305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3" r="J102"/>
  <c r="J97"/>
  <c r="J88"/>
  <c i="2" r="BK642"/>
  <c r="BK625"/>
  <c r="J590"/>
  <c r="J577"/>
  <c r="BK539"/>
  <c r="J531"/>
  <c r="BK513"/>
  <c r="BK498"/>
  <c r="J486"/>
  <c r="J453"/>
  <c r="BK443"/>
  <c r="J414"/>
  <c r="J392"/>
  <c r="J371"/>
  <c r="J365"/>
  <c r="J361"/>
  <c r="BK338"/>
  <c r="J333"/>
  <c r="J315"/>
  <c r="J267"/>
  <c r="BK254"/>
  <c r="BK131"/>
  <c r="J99"/>
  <c i="3" r="J101"/>
  <c r="BK96"/>
  <c r="BK87"/>
  <c i="2" r="BK681"/>
  <c r="J677"/>
  <c r="BK670"/>
  <c r="BK633"/>
  <c r="BK617"/>
  <c r="BK590"/>
  <c r="BK573"/>
  <c r="J558"/>
  <c r="BK516"/>
  <c r="J479"/>
  <c r="BK453"/>
  <c r="J434"/>
  <c r="BK411"/>
  <c r="J380"/>
  <c r="BK323"/>
  <c r="BK291"/>
  <c r="BK279"/>
  <c r="BK246"/>
  <c r="BK155"/>
  <c r="J143"/>
  <c i="3" r="J96"/>
  <c r="BK88"/>
  <c i="2" r="J657"/>
  <c r="BK637"/>
  <c r="J625"/>
  <c r="BK597"/>
  <c r="BK579"/>
  <c r="BK566"/>
  <c r="J537"/>
  <c r="J490"/>
  <c r="J484"/>
  <c r="J462"/>
  <c r="BK455"/>
  <c r="J411"/>
  <c r="BK399"/>
  <c r="BK388"/>
  <c r="J375"/>
  <c r="BK361"/>
  <c r="J349"/>
  <c r="J323"/>
  <c r="BK297"/>
  <c r="J271"/>
  <c r="BK250"/>
  <c r="J139"/>
  <c i="1" r="AS54"/>
  <c i="2" r="J617"/>
  <c r="BK594"/>
  <c r="BK583"/>
  <c r="J569"/>
  <c r="J501"/>
  <c r="BK462"/>
  <c r="J443"/>
  <c r="J421"/>
  <c r="BK403"/>
  <c r="BK349"/>
  <c r="J338"/>
  <c r="J279"/>
  <c r="J254"/>
  <c r="J164"/>
  <c r="BK119"/>
  <c i="3" r="BK104"/>
  <c r="BK101"/>
  <c r="BK93"/>
  <c r="J87"/>
  <c i="2" r="J666"/>
  <c r="J633"/>
  <c r="J621"/>
  <c r="J594"/>
  <c r="BK558"/>
  <c r="J534"/>
  <c r="J516"/>
  <c r="J505"/>
  <c r="BK490"/>
  <c r="J475"/>
  <c r="J448"/>
  <c r="BK421"/>
  <c r="BK395"/>
  <c r="BK384"/>
  <c r="J319"/>
  <c r="J291"/>
  <c r="BK159"/>
  <c r="J135"/>
  <c r="BK123"/>
  <c r="J111"/>
  <c r="BK95"/>
  <c i="3" r="J99"/>
  <c r="J91"/>
  <c i="2" r="BK686"/>
  <c r="J681"/>
  <c r="BK675"/>
  <c r="J642"/>
  <c r="BK621"/>
  <c r="BK611"/>
  <c r="BK581"/>
  <c r="BK569"/>
  <c r="J527"/>
  <c r="J498"/>
  <c r="BK475"/>
  <c r="BK451"/>
  <c r="J425"/>
  <c r="J403"/>
  <c r="BK371"/>
  <c r="BK315"/>
  <c r="BK287"/>
  <c r="J275"/>
  <c r="BK164"/>
  <c r="J151"/>
  <c r="J115"/>
  <c r="J95"/>
  <c i="3" r="BK91"/>
  <c i="2" r="BK661"/>
  <c r="J652"/>
  <c r="BK628"/>
  <c r="BK602"/>
  <c r="J585"/>
  <c r="J573"/>
  <c r="J539"/>
  <c r="BK531"/>
  <c r="BK486"/>
  <c r="J470"/>
  <c r="J457"/>
  <c r="BK418"/>
  <c r="BK407"/>
  <c r="BK392"/>
  <c r="BK380"/>
  <c r="BK365"/>
  <c r="J356"/>
  <c r="BK305"/>
  <c r="J287"/>
  <c r="BK263"/>
  <c r="BK143"/>
  <c r="J119"/>
  <c r="BK99"/>
  <c i="3" r="J34"/>
  <c i="2" r="J575"/>
  <c r="J566"/>
  <c r="BK509"/>
  <c r="J494"/>
  <c r="BK470"/>
  <c r="J451"/>
  <c r="BK434"/>
  <c r="BK425"/>
  <c r="BK414"/>
  <c r="J399"/>
  <c r="BK356"/>
  <c r="BK345"/>
  <c r="BK333"/>
  <c r="J305"/>
  <c r="BK271"/>
  <c r="J263"/>
  <c r="J246"/>
  <c r="BK151"/>
  <c r="BK135"/>
  <c r="BK111"/>
  <c i="3" r="J104"/>
  <c r="BK99"/>
  <c r="BK90"/>
  <c i="2" r="J670"/>
  <c r="BK652"/>
  <c r="BK629"/>
  <c r="J597"/>
  <c r="J583"/>
  <c r="BK537"/>
  <c r="BK527"/>
  <c r="J509"/>
  <c r="BK494"/>
  <c r="BK484"/>
  <c r="BK466"/>
  <c r="J368"/>
  <c r="J345"/>
  <c r="BK328"/>
  <c r="J297"/>
  <c r="J155"/>
  <c r="BK127"/>
  <c r="BK115"/>
  <c r="J103"/>
  <c i="3" r="BK102"/>
  <c r="BK97"/>
  <c r="J90"/>
  <c i="2" r="J686"/>
  <c r="BK677"/>
  <c r="J675"/>
  <c r="J628"/>
  <c r="J602"/>
  <c r="J579"/>
  <c r="BK575"/>
  <c r="BK563"/>
  <c r="BK501"/>
  <c r="BK482"/>
  <c r="J466"/>
  <c r="BK440"/>
  <c r="BK429"/>
  <c r="J388"/>
  <c r="J341"/>
  <c r="BK319"/>
  <c r="J309"/>
  <c r="J283"/>
  <c r="BK267"/>
  <c r="J159"/>
  <c r="J147"/>
  <c r="J131"/>
  <c r="BK103"/>
  <c i="3" r="J93"/>
  <c i="2" r="BK666"/>
  <c r="BK647"/>
  <c r="BK614"/>
  <c r="J588"/>
  <c r="BK577"/>
  <c r="J563"/>
  <c r="BK534"/>
  <c r="BK479"/>
  <c r="BK457"/>
  <c r="J440"/>
  <c r="J395"/>
  <c r="J384"/>
  <c r="BK368"/>
  <c r="BK353"/>
  <c r="BK309"/>
  <c r="BK283"/>
  <c r="J259"/>
  <c r="BK147"/>
  <c r="J127"/>
  <c r="BK107"/>
  <c r="J661"/>
  <c r="BK657"/>
  <c r="J647"/>
  <c r="J637"/>
  <c r="J629"/>
  <c r="J614"/>
  <c r="J611"/>
  <c r="BK588"/>
  <c r="BK585"/>
  <c r="J581"/>
  <c r="J513"/>
  <c r="BK505"/>
  <c r="J482"/>
  <c r="J455"/>
  <c r="BK448"/>
  <c r="J429"/>
  <c r="J418"/>
  <c r="J407"/>
  <c r="BK375"/>
  <c r="J353"/>
  <c r="BK341"/>
  <c r="J328"/>
  <c r="BK275"/>
  <c r="BK259"/>
  <c r="J250"/>
  <c r="BK139"/>
  <c r="J123"/>
  <c r="J107"/>
  <c l="1" r="BK94"/>
  <c r="BK379"/>
  <c r="J379"/>
  <c r="J62"/>
  <c r="BK447"/>
  <c r="J447"/>
  <c r="J63"/>
  <c r="BK474"/>
  <c r="J474"/>
  <c r="J64"/>
  <c r="BK497"/>
  <c r="J497"/>
  <c r="J65"/>
  <c r="BK562"/>
  <c r="J562"/>
  <c r="J66"/>
  <c r="BK593"/>
  <c r="J593"/>
  <c r="J67"/>
  <c r="BK641"/>
  <c r="J641"/>
  <c r="J68"/>
  <c r="BK674"/>
  <c r="J674"/>
  <c r="J69"/>
  <c r="P94"/>
  <c r="P379"/>
  <c r="T447"/>
  <c r="R474"/>
  <c r="T497"/>
  <c r="T562"/>
  <c r="P593"/>
  <c r="T641"/>
  <c r="T674"/>
  <c i="3" r="R86"/>
  <c i="2" r="T94"/>
  <c r="R379"/>
  <c r="R447"/>
  <c r="P474"/>
  <c r="R497"/>
  <c r="R562"/>
  <c r="T593"/>
  <c r="P641"/>
  <c r="P674"/>
  <c r="R94"/>
  <c r="T379"/>
  <c r="P447"/>
  <c r="T474"/>
  <c r="P497"/>
  <c r="P562"/>
  <c r="R593"/>
  <c r="R641"/>
  <c r="R674"/>
  <c i="3" r="BK86"/>
  <c r="J86"/>
  <c r="J61"/>
  <c r="P86"/>
  <c r="T86"/>
  <c r="BK95"/>
  <c r="J95"/>
  <c r="J62"/>
  <c r="P95"/>
  <c r="R95"/>
  <c r="T95"/>
  <c r="BK100"/>
  <c r="J100"/>
  <c r="J63"/>
  <c r="P100"/>
  <c r="R100"/>
  <c r="T100"/>
  <c i="2" r="E48"/>
  <c r="J52"/>
  <c r="BE99"/>
  <c r="BE115"/>
  <c r="BE127"/>
  <c r="BE143"/>
  <c r="BE147"/>
  <c r="BE155"/>
  <c r="BE246"/>
  <c r="BE263"/>
  <c r="BE283"/>
  <c r="BE287"/>
  <c r="BE291"/>
  <c r="BE309"/>
  <c r="BE361"/>
  <c r="BE380"/>
  <c r="BE388"/>
  <c r="BE392"/>
  <c r="BE407"/>
  <c r="BE453"/>
  <c r="BE475"/>
  <c r="BE482"/>
  <c r="BE484"/>
  <c r="BE516"/>
  <c r="BE527"/>
  <c r="BE531"/>
  <c r="BE537"/>
  <c r="BE539"/>
  <c r="BE558"/>
  <c r="BE563"/>
  <c r="BE566"/>
  <c r="BE569"/>
  <c r="BE575"/>
  <c r="BE577"/>
  <c r="BE597"/>
  <c r="BE621"/>
  <c r="BE625"/>
  <c r="BE637"/>
  <c r="BE642"/>
  <c r="BE652"/>
  <c r="BE666"/>
  <c r="BE111"/>
  <c r="BE131"/>
  <c r="BE151"/>
  <c r="BE164"/>
  <c r="BE267"/>
  <c r="BE315"/>
  <c r="BE319"/>
  <c r="BE338"/>
  <c r="BE421"/>
  <c r="BE429"/>
  <c r="BE434"/>
  <c r="BE448"/>
  <c r="BE451"/>
  <c r="BE466"/>
  <c r="BE494"/>
  <c r="BE498"/>
  <c r="BE501"/>
  <c r="BE513"/>
  <c r="BE581"/>
  <c r="BE617"/>
  <c r="BE629"/>
  <c i="3" r="E48"/>
  <c r="J52"/>
  <c r="F81"/>
  <c r="BE87"/>
  <c r="BE90"/>
  <c i="2" r="F55"/>
  <c r="BE95"/>
  <c r="BE107"/>
  <c r="BE119"/>
  <c r="BE123"/>
  <c r="BE135"/>
  <c r="BE250"/>
  <c r="BE297"/>
  <c r="BE305"/>
  <c r="BE328"/>
  <c r="BE333"/>
  <c r="BE345"/>
  <c r="BE353"/>
  <c r="BE356"/>
  <c r="BE365"/>
  <c r="BE368"/>
  <c r="BE384"/>
  <c r="BE395"/>
  <c r="BE399"/>
  <c r="BE403"/>
  <c r="BE418"/>
  <c r="BE440"/>
  <c r="BE443"/>
  <c r="BE462"/>
  <c r="BE470"/>
  <c r="BE486"/>
  <c r="BE490"/>
  <c r="BE505"/>
  <c r="BE509"/>
  <c r="BE534"/>
  <c r="BE583"/>
  <c r="BE594"/>
  <c r="BE633"/>
  <c r="BE647"/>
  <c r="BE661"/>
  <c r="BE670"/>
  <c r="BE675"/>
  <c r="BE677"/>
  <c r="BE681"/>
  <c r="BE686"/>
  <c r="BK680"/>
  <c r="J680"/>
  <c r="J71"/>
  <c i="3" r="BE88"/>
  <c r="BE93"/>
  <c r="BE96"/>
  <c r="BE99"/>
  <c r="BE102"/>
  <c i="2" r="BE103"/>
  <c r="BE139"/>
  <c r="BE159"/>
  <c r="BE254"/>
  <c r="BE259"/>
  <c r="BE271"/>
  <c r="BE275"/>
  <c r="BE279"/>
  <c r="BE323"/>
  <c r="BE341"/>
  <c r="BE349"/>
  <c r="BE371"/>
  <c r="BE375"/>
  <c r="BE411"/>
  <c r="BE414"/>
  <c r="BE425"/>
  <c r="BE455"/>
  <c r="BE457"/>
  <c r="BE479"/>
  <c r="BE573"/>
  <c r="BE579"/>
  <c r="BE585"/>
  <c r="BE588"/>
  <c r="BE590"/>
  <c r="BE602"/>
  <c r="BE611"/>
  <c r="BE614"/>
  <c r="BE628"/>
  <c r="BE657"/>
  <c r="BK685"/>
  <c r="J685"/>
  <c r="J72"/>
  <c i="3" r="BE91"/>
  <c r="BE97"/>
  <c r="BE101"/>
  <c r="BE104"/>
  <c i="1" r="AW56"/>
  <c i="3" r="BK103"/>
  <c r="J103"/>
  <c r="J64"/>
  <c i="2" r="F36"/>
  <c i="1" r="BC55"/>
  <c i="2" r="F37"/>
  <c i="1" r="BD55"/>
  <c i="2" r="J34"/>
  <c i="1" r="AW55"/>
  <c i="3" r="F36"/>
  <c i="1" r="BC56"/>
  <c i="2" r="F34"/>
  <c i="1" r="BA55"/>
  <c i="2" r="F35"/>
  <c i="1" r="BB55"/>
  <c i="3" r="F34"/>
  <c i="1" r="BA56"/>
  <c i="3" r="F37"/>
  <c i="1" r="BD56"/>
  <c i="3" r="F35"/>
  <c i="1" r="BB56"/>
  <c i="3" l="1" r="T85"/>
  <c r="T84"/>
  <c i="2" r="P93"/>
  <c r="P92"/>
  <c i="1" r="AU55"/>
  <c i="2" r="R93"/>
  <c r="R92"/>
  <c r="T93"/>
  <c r="T92"/>
  <c i="3" r="R85"/>
  <c r="R84"/>
  <c i="2" r="BK93"/>
  <c i="3" r="P85"/>
  <c r="P84"/>
  <c i="1" r="AU56"/>
  <c i="2" r="J94"/>
  <c r="J61"/>
  <c r="BK679"/>
  <c r="J679"/>
  <c r="J70"/>
  <c i="3" r="BK85"/>
  <c r="J85"/>
  <c r="J60"/>
  <c i="1" r="BA54"/>
  <c r="W30"/>
  <c r="BC54"/>
  <c r="AY54"/>
  <c r="BB54"/>
  <c r="AX54"/>
  <c r="BD54"/>
  <c r="W33"/>
  <c i="3" r="F33"/>
  <c i="1" r="AZ56"/>
  <c i="3" r="J33"/>
  <c i="1" r="AV56"/>
  <c r="AT56"/>
  <c i="2" r="J33"/>
  <c i="1" r="AV55"/>
  <c r="AT55"/>
  <c i="2" r="F33"/>
  <c i="1" r="AZ55"/>
  <c i="2" l="1" r="BK92"/>
  <c r="J92"/>
  <c r="J93"/>
  <c r="J60"/>
  <c i="3" r="BK84"/>
  <c r="J84"/>
  <c r="J59"/>
  <c i="2" r="J30"/>
  <c i="1" r="AG55"/>
  <c r="AN55"/>
  <c r="AU54"/>
  <c r="W32"/>
  <c r="AW54"/>
  <c r="AK30"/>
  <c r="AZ54"/>
  <c r="AV54"/>
  <c r="AK29"/>
  <c r="W31"/>
  <c i="2" l="1" r="J59"/>
  <c r="J39"/>
  <c i="1" r="W2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<sst xmlns="http://schemas.openxmlformats.org/spreadsheetml/2006/main">
  <si>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</si>
  <si>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</si>
  <si>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</si>
  <si>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</si>
  <si>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</si>
  <si>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{f9a087c6-ffec-4d33-a288-4e204dcba952}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</si>
  <si>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</si>
  <si>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</si>
  <si>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</si>
  <si>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</si>
  <si>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</si>
  <si>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</si>
  <si>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</si>
  <si>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</si>
  <si>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</si>
  <si>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</si>
  <si>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</si>
  <si>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VC1 v k.ú. Kouty u Poděbrad</t>
  </si>
  <si>
    <t>KSO:</t>
  </si>
  <si>
    <t>822 29</t>
  </si>
  <si>
    <t>CC-CZ:</t>
  </si>
  <si>
    <t/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</si>
  <si>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</si>
  <si>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</si>
  <si>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</si>
  <si>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</si>
  <si>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</si>
  <si>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</si>
  <si>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</si>
  <si>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</si>
  <si>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</si>
  <si>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</si>
  <si>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</si>
  <si>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</si>
  <si>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</si>
  <si>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</si>
  <si>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</si>
  <si>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</si>
  <si>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</si>
  <si>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</si>
  <si>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</si>
  <si>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</si>
  <si>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</si>
  <si>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</si>
  <si>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</si>
  <si>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</si>
  <si>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</si>
  <si>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</si>
  <si>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</si>
  <si>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</si>
  <si>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</si>
  <si>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</si>
  <si>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</si>
  <si>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</si>
  <si>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</si>
  <si>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</si>
  <si>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</si>
  <si>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</si>
  <si>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</si>
  <si>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</si>
  <si>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</si>
  <si>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</si>
  <si>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</si>
  <si>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</si>
  <si>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</si>
  <si>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</si>
  <si>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</si>
  <si>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</si>
  <si>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</si>
  <si>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</si>
  <si>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</si>
  <si>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</si>
  <si>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</si>
  <si>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</si>
  <si>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</si>
  <si>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</si>
  <si>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</si>
  <si>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</si>
  <si>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</si>
  <si>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VC1</t>
  </si>
  <si>
    <t>STA</t>
  </si>
  <si>
    <t>1</t>
  </si>
  <si>
    <t>{f4460242-3e06-46d8-8eba-cab0f3584204}</t>
  </si>
  <si>
    <t>2</t>
  </si>
  <si>
    <t>VON</t>
  </si>
  <si>
    <t>Vedlejší a ostatní náklady</t>
  </si>
  <si>
    <t>{6792f112-fc54-4cf6-8623-6e8bbbeedce8}</t>
  </si>
  <si>
    <t>jáma</t>
  </si>
  <si>
    <t>99,488</t>
  </si>
  <si>
    <t>obnova</t>
  </si>
  <si>
    <t>406,4</t>
  </si>
  <si>
    <t>KRYCÍ LIST SOUPISU PRACÍ</t>
  </si>
  <si>
    <t>polcesta</t>
  </si>
  <si>
    <t>6552,8</t>
  </si>
  <si>
    <t>Objekt:</t>
  </si>
  <si>
    <t>SO 101 - Polní cesta VC1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</si>
  <si>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</si>
  <si>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</si>
  <si>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</si>
  <si>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</si>
  <si>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</si>
  <si>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</si>
  <si>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</si>
  <si>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</si>
  <si>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</si>
  <si>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</si>
  <si>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</si>
  <si>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</si>
  <si>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</si>
  <si>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</si>
  <si>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</si>
  <si>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</si>
  <si>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</si>
  <si>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</si>
  <si>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</si>
  <si>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</si>
  <si>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</si>
  <si>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</si>
  <si>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</si>
  <si>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</si>
  <si>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</si>
  <si>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</si>
  <si>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</si>
  <si>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</si>
  <si>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</si>
  <si>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</si>
  <si>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</si>
  <si>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</si>
  <si>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</si>
  <si>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</si>
  <si>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</si>
  <si>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</si>
  <si>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</si>
  <si>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</si>
  <si>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</si>
  <si>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2021 01</t>
  </si>
  <si>
    <t>4</t>
  </si>
  <si>
    <t>2036482191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</si>
  <si>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</si>
  <si>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</si>
  <si>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VV</t>
  </si>
  <si>
    <t>"dle PD C.3 v korytě"120</t>
  </si>
  <si>
    <t>Součet</t>
  </si>
  <si>
    <t>111301111</t>
  </si>
  <si>
    <t>Sejmutí drnu tl. do 100 mm, v jakékoliv ploše</t>
  </si>
  <si>
    <t>438105768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</si>
  <si>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</si>
  <si>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"travnaté úseky podél cesty v prům.šířce 0,5m"1540,5</t>
  </si>
  <si>
    <t>3</t>
  </si>
  <si>
    <t>112101122</t>
  </si>
  <si>
    <t>Odstranění stromů s odřezáním kmene a s odvětvením jehličnatých bez odkornění, průměru kmene přes 300 do 500 mm</t>
  </si>
  <si>
    <t>kus</t>
  </si>
  <si>
    <t>835370476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</si>
  <si>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</si>
  <si>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"v korytě"2</t>
  </si>
  <si>
    <t>112151112</t>
  </si>
  <si>
    <t>Pokácení stromu směrové v celku s odřezáním kmene a s odvětvením průměru kmene přes 200 do 300 mm</t>
  </si>
  <si>
    <t>-488041642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</si>
  <si>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</si>
  <si>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"dle PD v korytě"4</t>
  </si>
  <si>
    <t>5</t>
  </si>
  <si>
    <t>112155215</t>
  </si>
  <si>
    <t>Štěpkování s naložením na dopravní prostředek a odvozem do 20 km stromků a větví solitérů, průměru kmene do 300 mm</t>
  </si>
  <si>
    <t>-295203806</t>
  </si>
  <si>
    <t xml:space="preserve">Poznámka k souboru cen:_x000d_
1. Měrnou jednotkou pro ceny -5115 až -5225 je kus stromku, daný průměrem kmene._x000d_
2. Průměr kmene se měří v místě řezu na základě dvojího na sebe kolmého měření a následného zprůměrování naměřených hodnot. Doporučená výška měření je 0,15 m nad terénem. V případě přítomnosti výrazných kořenových náběhů je měření prováděno nad nimi. Doporučená výška v tomto případě je v rozmezí 0,15-0,45 m nad povrchem stávajícího terénu._x000d_
3. Náklady na štěpkování stromků a větví o průměru kmene na řezné ploše větší než 700 mm se oceňují individuálně._x000d_
4. U cen -5311 a -5315 se u středně hustého porostu uvažuje hustota do 3 kusů na m2, u hustého porostu přes 3 kusy na m2._x000d_
</t>
  </si>
  <si>
    <t>"dle pol.č.112151112, štěpku si odebere obec Kouty"4</t>
  </si>
  <si>
    <t>6</t>
  </si>
  <si>
    <t>112155315</t>
  </si>
  <si>
    <t>Štěpkování s naložením na dopravní prostředek a odvozem do 20 km keřového porostu hustého</t>
  </si>
  <si>
    <t>1661397791</t>
  </si>
  <si>
    <t>" dle pol.č.111211101, štěpku si odebere obec Kouty"120</t>
  </si>
  <si>
    <t>7</t>
  </si>
  <si>
    <t>112201112</t>
  </si>
  <si>
    <t>Odstranění pařezu v rovině nebo na svahu do 1:5 o průměru pařezu na řezné ploše přes 200 do 300 mm</t>
  </si>
  <si>
    <t>-1852681653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</si>
  <si>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</si>
  <si>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8</t>
  </si>
  <si>
    <t>112201134</t>
  </si>
  <si>
    <t>Odstranění pařezu na svahu přes 1:5 do 1:2 o průměru pařezu na řezné ploše přes 400 do 500 mm</t>
  </si>
  <si>
    <t>1718480472</t>
  </si>
  <si>
    <t>"dle PD v korytě"2</t>
  </si>
  <si>
    <t>9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</si>
  <si>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</si>
  <si>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</si>
  <si>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91545348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</si>
  <si>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 získaného rozebráním dlažeb, které se oceňuje cenami části A 03 ceníku 800-1 Zemní práce._x000d_
3. Přemístění vybourané dlažby z lomového kamene včetně materiálu z lože a spár na vzdálenost přes 3 m se oceňuje cenami souborů cen 997 22-1 Vodorovná doprava suti a vybouraných hmot._x000d_
</t>
  </si>
  <si>
    <t>"stávající dlažba propustku"12</t>
  </si>
  <si>
    <t>10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</si>
  <si>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</si>
  <si>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</si>
  <si>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416941301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</si>
  <si>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</si>
  <si>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"rozebrání dlažby"6*1</t>
  </si>
  <si>
    <t>11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</si>
  <si>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</si>
  <si>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</si>
  <si>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-705467511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</si>
  <si>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</si>
  <si>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"dle PD obnova vozovky na zú"416</t>
  </si>
  <si>
    <t>12</t>
  </si>
  <si>
    <t>113154123</t>
  </si>
  <si>
    <t>Frézování živičného podkladu nebo krytu s naložením na dopravní prostředek plochy do 500 m2 bez překážek v trase pruhu šířky přes 0,5 m do 1 m, tloušťky vrstvy 50 mm</t>
  </si>
  <si>
    <t>-311190067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</si>
  <si>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</si>
  <si>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"obnova stávající asfaltové vozovky" 416</t>
  </si>
  <si>
    <t>13</t>
  </si>
  <si>
    <t>113154124</t>
  </si>
  <si>
    <t>Frézování živičného podkladu nebo krytu s naložením na dopravní prostředek plochy do 500 m2 bez překážek v trase pruhu šířky přes 0,5 m do 1 m, tloušťky vrstvy 100 mm</t>
  </si>
  <si>
    <t>2061842649</t>
  </si>
  <si>
    <t>14</t>
  </si>
  <si>
    <t>115101202</t>
  </si>
  <si>
    <t>Čerpání vody na dopravní výšku do 10 m s uvažovaným průměrným přítokem přes 500 do 1 000 l/min</t>
  </si>
  <si>
    <t>hod</t>
  </si>
  <si>
    <t>854034277</t>
  </si>
  <si>
    <t xml:space="preserve">Poznámka k souboru cen:_x000d_
1.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2. V cenách jsou započteny i náklady montáž a demontáž potrubí nebo hadice v délce do 20 m. Pro převedení vody na vzdálenost větší než 20 m se použijí položky souboru cen 115 00-11 Převedení vody potrubím tohoto katalogu._x000d_
3. V cenách nejsou započteny náklady na zřízení čerpacích jímek nebo projektovaných studní:_x000d_
a) kopaných; tyto se oceňují příslušnými cenami části A03 Hloubené vykopávky._x000d_
b) vrtaných; tyto se oceňují příslušnými cenami katalogu 800-2 Zvláštní zakládání objektů._x000d_
4. Doba, po kterou nejsou čerpadla v činnosti, se neoceňuje. Výjimkou je přerušení čerpání vody na dobu do 15 minut jednotlivě; toto přerušení se od doby čerpání neodečítá._x000d_
5. Dopravní výškou vody se rozumí svislá vzdálenost mezi hladinou vody v jímce sníženou čerpáním a vodorovnou rovinou proloženou osou nejvyššího bodu výtlačného potrubí._x000d_
6. Množství jednotek se určuje v hodinách doby, po kterou je jednotlivé čerpadlo, popř. celý soubor čerpadel v činnosti._x000d_
7. Počet měrných jednotek se určí samostatně za každé čerpací místo (jámu, studnu, šachtu)._x000d_
</t>
  </si>
  <si>
    <t>"předpoklad 20 dnů 14hod/den"20*14</t>
  </si>
  <si>
    <t>115101302</t>
  </si>
  <si>
    <t>Pohotovost záložní čerpací soupravy pro dopravní výšku do 10 m s uvažovaným průměrným přítokem přes 500 do 1 000 l/min</t>
  </si>
  <si>
    <t>den</t>
  </si>
  <si>
    <t>-687684195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</si>
  <si>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</si>
  <si>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"předpoklad 20 dnů"20</t>
  </si>
  <si>
    <t>16</t>
  </si>
  <si>
    <t>121151123</t>
  </si>
  <si>
    <t>Sejmutí ornice strojně při souvislé ploše přes 500 m2, tl. vrstvy do 200 mm</t>
  </si>
  <si>
    <t>-966933064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</si>
  <si>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</si>
  <si>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"travnaté úseky podél cesty v prům.šířce 0,5m v tl.0,10m"1540,5</t>
  </si>
  <si>
    <t>17</t>
  </si>
  <si>
    <t>122251104</t>
  </si>
  <si>
    <t>Odkopávky a prokopávky nezapažené strojně v hornině třídy těžitelnosti I skupiny 3 přes 100 do 500 m3</t>
  </si>
  <si>
    <t>m3</t>
  </si>
  <si>
    <t>-1562146856</t>
  </si>
  <si>
    <t xml:space="preserve">Poznámka k souboru cen:_x000d_
1. V cenách jsou započteny i náklady na přehození výkopku na vzdálenost do 3 m nebo naložení na dopravní prostředek._x000d_
</t>
  </si>
  <si>
    <t>"sanace aktivní zóny obnovy vozovky"416*1,05*0,4</t>
  </si>
  <si>
    <t>"zrušení hrázek"2*4*1,5*1,5</t>
  </si>
  <si>
    <t>18</t>
  </si>
  <si>
    <t>122251106</t>
  </si>
  <si>
    <t>Odkopávky a prokopávky nezapažené strojně v hornině třídy těžitelnosti I skupiny 3 přes 1 000 do 5 000 m3</t>
  </si>
  <si>
    <t>-1149772640</t>
  </si>
  <si>
    <t>Plocha řezu odkopávky z příčných a podélných profilů ve staničení:</t>
  </si>
  <si>
    <t>"staničení 0,080-0,100" (2,9+2,55)/2*20</t>
  </si>
  <si>
    <t>"staničení 0,100-0,120" (2,55+2,6)/2*20</t>
  </si>
  <si>
    <t>"staničení 0,120-0,140" (2,6+2,6)/2*20</t>
  </si>
  <si>
    <t>"staničení 0,140-0,160" (2,6+2,65)/2*20</t>
  </si>
  <si>
    <t>"staničení 0,160-0,180" (2,65+2,1)/2*20</t>
  </si>
  <si>
    <t>"staničení 0,180-0,200" (2,1+2,1)/2*20</t>
  </si>
  <si>
    <t>"staničení 0,200-0,220" (2,1+2,1)/2*20</t>
  </si>
  <si>
    <t>"staničení 0,220-0,240" (2,1+2,4)/2*20</t>
  </si>
  <si>
    <t>"staničení 0,240-0,260" (2,4+3,6)/2*20</t>
  </si>
  <si>
    <t>"staničení 0,260-0,280" (3,6+2,65)/2*20</t>
  </si>
  <si>
    <t>"staničení 0,280-0,300" (2,65+2,25)/2*20</t>
  </si>
  <si>
    <t>"staničení 0,300-0,320" (2,25+2,15)/2*20</t>
  </si>
  <si>
    <t>"staničení 0,320-0,340" (2,15+1,9)/2*20</t>
  </si>
  <si>
    <t>"staničení 0,340-0,360" (1,9+2,4)/2*20</t>
  </si>
  <si>
    <t>"staničení 0,360-0,380" (2,4+1,25)/2*20</t>
  </si>
  <si>
    <t>"staničení 0,380-0,400" (1,25+1,85)/2*20</t>
  </si>
  <si>
    <t>"staničení 0,400-0,440" (1,85+2,9)/2*20</t>
  </si>
  <si>
    <t>"staničení 0,440-0,460" (2,9+2,4)/2*20</t>
  </si>
  <si>
    <t>"staničení 0,460-0,480" (2,4+2,05)/2*20</t>
  </si>
  <si>
    <t>"staničení 0,480-0,500" (2,05+2,25)/2*20</t>
  </si>
  <si>
    <t>"staničení 0,500-0,520" (2,25+2,2)/2*20</t>
  </si>
  <si>
    <t>"staničení 0,520-0,540" (2,2+2,2)/2*20</t>
  </si>
  <si>
    <t>"staničení 0,540-0,560" (2,2+2,2)/2*20</t>
  </si>
  <si>
    <t>"staničení 0,560-0,580" (2,2+2,15)/2*20</t>
  </si>
  <si>
    <t>"staničení 0,580-0,600" (2,15+2,1)/2*20</t>
  </si>
  <si>
    <t>"staničení 0,600-0,620" (2,1+1,45)/2*20</t>
  </si>
  <si>
    <t>"staničení 0,620-0,640" (1,45+1,9)/2*20</t>
  </si>
  <si>
    <t>"staničení 0,640-0,660" (1,9+2,35)/2*20</t>
  </si>
  <si>
    <t>"staničení 0,660-0,680" (2,35+2,25)/2*20</t>
  </si>
  <si>
    <t>"staničení 0,680-0,700" (2,25+1,8)/2*20</t>
  </si>
  <si>
    <t>"staničení 0,700-0,720" (1,8+1,7)/2*20</t>
  </si>
  <si>
    <t>"staničení 0,720-0,740" (1,7+1,1)/2*20</t>
  </si>
  <si>
    <t>"staničení 0,740-0,760" (1,1+0,8)/2*20</t>
  </si>
  <si>
    <t>"staničení 0,760-0,780" (0,8+0,8)/2*20</t>
  </si>
  <si>
    <t>"staničení 0,780-0,800" (0,8+1,25)/2*20</t>
  </si>
  <si>
    <t>"staničení 0,800-0,820" (1,25+1,8)/2*20</t>
  </si>
  <si>
    <t>"staničení 0,820-0,840" (1,8+2,1)/2*20</t>
  </si>
  <si>
    <t>"staničení 0,840-0,860" (2,1+1,85)/2*20</t>
  </si>
  <si>
    <t>"staničení 0,860-0,880" (1,85+2,1)/2*20</t>
  </si>
  <si>
    <t>"staničení 0,880-0,900" (2,1+1,9)/2*20</t>
  </si>
  <si>
    <t>"staničení 0,900-0,920" (1,9+1,9)/2*20</t>
  </si>
  <si>
    <t>"staničení 0,920-0,940" (1,9+3,45)/2*20</t>
  </si>
  <si>
    <t>"staničení 0,940-0,960" (3,45+2,15)/2*20</t>
  </si>
  <si>
    <t>"staničení 0,960-0,980" (2,15+2,4)/2*20</t>
  </si>
  <si>
    <t>"staničení 0,980-1,000" (2,4+2,4)/2*20</t>
  </si>
  <si>
    <t>"staničení 1,000-1,020" (2,4+2,2)/2*20</t>
  </si>
  <si>
    <t>"staničení 1,020-1,040" (2,2+2,0)/2*20</t>
  </si>
  <si>
    <t>"staničení 1,040-1,060" (2,0+1,85)/2*20</t>
  </si>
  <si>
    <t>"staničení 1,060-1,080" (1,85+1,95)/2*20</t>
  </si>
  <si>
    <t>"staničení 1,080-1,100" (1,95+2,3)/2*20</t>
  </si>
  <si>
    <t>"staničení 1,100-1,120" (2,3+2,45)/2*20</t>
  </si>
  <si>
    <t>"staničení 1,120-1,140" (2,45+2,35)/2*20</t>
  </si>
  <si>
    <t>"staničení 1,140-1,160" (2,35+2,5)/2*20</t>
  </si>
  <si>
    <t>"staničení 1,160-1,180" (2,5+2,15)/2*20</t>
  </si>
  <si>
    <t>"staničení 1,180-1,200" (2,15+1,95)/2*20</t>
  </si>
  <si>
    <t>"staničení 1,200-1,220" (1,95+2,2)/2*20</t>
  </si>
  <si>
    <t>"staničení 1,220-1,240" (2,2+2,35)/2*20</t>
  </si>
  <si>
    <t>"staničení 1,240-1,260" (2,35+2,5)/2*20</t>
  </si>
  <si>
    <t>"staničení 1,260-1,280" (2,5+2,25)/2*20</t>
  </si>
  <si>
    <t>"staničení 1,280-1,300" (2,25+2,5)/2*20</t>
  </si>
  <si>
    <t>"staničení 1,300-1,320" (2,5+2,15)/2*20</t>
  </si>
  <si>
    <t>"staničení 1,320-1,340" (2,15+2,0)/2*20</t>
  </si>
  <si>
    <t>"staničení 1,340-1,360" (2,0+2,2)/2*20</t>
  </si>
  <si>
    <t>"staničení 1,360-1,380" (2,2+2,1)/2*20</t>
  </si>
  <si>
    <t>"staničení 1,380-1,400" (2,1+3,05)/2*20</t>
  </si>
  <si>
    <t>"staničení 1,400-1,420" (3,05+2,3)/2*20</t>
  </si>
  <si>
    <t>"staničení 1,420-1,440" (2,3+1,9)/2*20</t>
  </si>
  <si>
    <t>"staničení 1,440-1,460" (1,9+2,0)/2*20</t>
  </si>
  <si>
    <t>"staničení 1,460-1,480" (2,0+2,8)/2*20</t>
  </si>
  <si>
    <t>"staničení 1,480-1,500" (2,8+2,7)/2*20</t>
  </si>
  <si>
    <t>"staničení 1,500-1,520" (2,7+2,15)/2*20</t>
  </si>
  <si>
    <t>"staničení 1,520-1,540" (2,15+2,2)/2*20</t>
  </si>
  <si>
    <t>"staničení 1,540-1,560" (2,2+1,95)/2*20</t>
  </si>
  <si>
    <t>"staničení 1,560-1,580" (1,95+1,55)/2*20</t>
  </si>
  <si>
    <t>"staničení 1,580-1,600" (1,55+1,95)/2*20</t>
  </si>
  <si>
    <t>"staničení 1,600-1,620" (1,95+1,85)/2*20</t>
  </si>
  <si>
    <t>"staničení 1,620-1,640" (1,85+2,75)/2*20</t>
  </si>
  <si>
    <t>"staničení 1,640-1,654" (2,75+2,4)/2*14</t>
  </si>
  <si>
    <t>odkop</t>
  </si>
  <si>
    <t>19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</si>
  <si>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</si>
  <si>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</si>
  <si>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-55867836</t>
  </si>
  <si>
    <t xml:space="preserve">Poznámka k souboru cen:_x000d_
1. Ceny jsou určeny pro čištění vodních koryt upravených i neupravených na suchu nebo při hloubce vody do 300 mm nad původním dnem._x000d_
2. V cenách jsou započteny i náklady na svislé přehození výkopku._x000d_
3. V cenách nejsou započteny náklady pro vodorovné přemístění nánosu na vzdálenost přes 3 m ; toto přemístění se oceňuje cenami souborů cen 162 ... Vodorovné přemístění výkopku katalogu 800-1 Zemní práce._x000d_
4. Ceny nelze použít pro:_x000d_
a) čištění vodních koryt, které nejsou omezeny po obou stranách zdmi při průměrné tloušťce nánosu přes 500 mm; tyto práce se oceňují podle své povahy cenami souborů cen 124.. Vykopávky pro koryta vodotečí nebo 127 ... Vykopávky pod vodou zářezů pro shybky a jiná podzemní vedení katalogu 800-1 Zemní práce,_x000d_
b) čištění vodních koryt při hloubce vody přes 300 mm; tyto práce se oceňují cenami souboru cen 127... Vykopávky pod vodou zářezů pro shybky a jiná podzemní vedení katalogu 800-1 Zemní práce,_x000d_
c) čištění uzavřených koryt vodotečí; tyto zemní práce se oceňují individuálně;_x000d_
d) shrabání organických naplavenin na břehových plochách po velké vodě; tyto práce se oceňují cenami souboru cen 185 ... Shrabání pokoseného porostu a organických naplavenin._x000d_
5. Čištění otevřených koryt vodotečí při šířce dna do 5 m a hloubce koryta přes 2,5 m a při šířce dna přes 5 m a hloubce koryta přes 5 m se oceňuje tak, že k cenám tohoto souboru cen se vždy připočítává za každých dalších i započatých 1,5 m hloubky jedno přehození výkopku příslušnou cenou souboru cen 166 1.... Přehození neulehlého výkopku katalogu 800-1 Zemní práce._x000d_
6. Množství jednotek se určuje v m3 nánosu z anorganických nebo organických hmot._x000d_
</t>
  </si>
  <si>
    <t>"dno koryta"2*30*1,5</t>
  </si>
  <si>
    <t>20</t>
  </si>
  <si>
    <t>131251203</t>
  </si>
  <si>
    <t>Hloubení zapažených jam a zářezů strojně s urovnáním dna do předepsaného profilu a spádu v hornině třídy těžitelnosti I skupiny 3 přes 50 do 100 m3</t>
  </si>
  <si>
    <t>-1344615754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</si>
  <si>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</si>
  <si>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"propustek vč.dlažby a prahů" 2,3*1,5*7,5+2,3*(8,6-1,5)*7,5*0,5+2*2,9*6</t>
  </si>
  <si>
    <t>133212012</t>
  </si>
  <si>
    <t>Hloubení šachet ručně zapažených i nezapažených v horninách třídy těžitelnosti I skupiny 3, půdorysná plocha výkopu přes 4 do 20 m2</t>
  </si>
  <si>
    <t>1216930061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</si>
  <si>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</si>
  <si>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"dle PD D.1.4"2*3*1,55*2</t>
  </si>
  <si>
    <t>"ul.vp."1,5*1,5*1,5</t>
  </si>
  <si>
    <t>22</t>
  </si>
  <si>
    <t>162201411</t>
  </si>
  <si>
    <t>Vodorovné přemístění větví, kmenů nebo pařezů s naložením, složením a dopravou do 1000 m kmenů stromů listnatých, průměru přes 100 do 300 mm</t>
  </si>
  <si>
    <t>2098685413</t>
  </si>
  <si>
    <t xml:space="preserve">Poznámka k souboru cen:_x000d_
1. Průměr kmene i pařezu se měří v místě řezu._x000d_
2. Měrná jednotka kus je 1 strom._x000d_
</t>
  </si>
  <si>
    <t>"dle pol.č.112151112"4</t>
  </si>
  <si>
    <t>23</t>
  </si>
  <si>
    <t>162201416</t>
  </si>
  <si>
    <t>Vodorovné přemístění větví, kmenů nebo pařezů s naložením, složením a dopravou do 1000 m kmenů stromů jehličnatých, průměru přes 300 do 500 mm</t>
  </si>
  <si>
    <t>-1034385122</t>
  </si>
  <si>
    <t>"dle pol.č.112101122"2</t>
  </si>
  <si>
    <t>24</t>
  </si>
  <si>
    <t>162201421</t>
  </si>
  <si>
    <t>Vodorovné přemístění větví, kmenů nebo pařezů s naložením, složením a dopravou do 1000 m pařezů kmenů, průměru přes 100 do 300 mm</t>
  </si>
  <si>
    <t>1971397443</t>
  </si>
  <si>
    <t>25</t>
  </si>
  <si>
    <t>162201422</t>
  </si>
  <si>
    <t>Vodorovné přemístění větví, kmenů nebo pařezů s naložením, složením a dopravou do 1000 m pařezů kmenů, průměru přes 300 do 500 mm</t>
  </si>
  <si>
    <t>1264340856</t>
  </si>
  <si>
    <t>"dle pol.č.112201134"2</t>
  </si>
  <si>
    <t>26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</si>
  <si>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</si>
  <si>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</si>
  <si>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1070167387</t>
  </si>
  <si>
    <t>"do 20km dle pol.č.162201411"4*19</t>
  </si>
  <si>
    <t>27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</si>
  <si>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</si>
  <si>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</si>
  <si>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1395264230</t>
  </si>
  <si>
    <t>19*2</t>
  </si>
  <si>
    <t>28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</si>
  <si>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</si>
  <si>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</si>
  <si>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1828294127</t>
  </si>
  <si>
    <t>"do 20km dle pol.č.162201421"19*4</t>
  </si>
  <si>
    <t>29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</si>
  <si>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</si>
  <si>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</si>
  <si>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1660566557</t>
  </si>
  <si>
    <t>19*4</t>
  </si>
  <si>
    <t>30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</si>
  <si>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</si>
  <si>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</si>
  <si>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-511638716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</si>
  <si>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</si>
  <si>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zeminy na meziskládku"</t>
  </si>
  <si>
    <t>"zemina pro jímku, tam a zpět"(2*6*0,1)*2</t>
  </si>
  <si>
    <t>"ornice pro stavbu, tam a zpět"(2*6*0,3+1540,5*0,1)*2</t>
  </si>
  <si>
    <t>31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</si>
  <si>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</si>
  <si>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</si>
  <si>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1449705321</t>
  </si>
  <si>
    <t>"odkopávky"3360,55+192,72</t>
  </si>
  <si>
    <t>"drn"1540,5*0,1</t>
  </si>
  <si>
    <t>"pročištění koryta"90</t>
  </si>
  <si>
    <t>"šachty, jámy"121,91+21,975</t>
  </si>
  <si>
    <t>"zemní práce kolem propustku"-40</t>
  </si>
  <si>
    <t>32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</si>
  <si>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</si>
  <si>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</si>
  <si>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-1607397037</t>
  </si>
  <si>
    <t>"do 30km"3901,205*20</t>
  </si>
  <si>
    <t>33</t>
  </si>
  <si>
    <t>167151111</t>
  </si>
  <si>
    <t>Nakládání, skládání a překládání neulehlého výkopku nebo sypaniny strojně nakládání, množství přes 100 m3, z hornin třídy těžitelnosti I, skupiny 1 až 3</t>
  </si>
  <si>
    <t>-677000044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</si>
  <si>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</si>
  <si>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"zemina pro jímku, tam a zpět"2*6*0,1</t>
  </si>
  <si>
    <t>"ornice pro stavbu, tam a zpět"2*6*0,3+1540,5*0,1</t>
  </si>
  <si>
    <t>34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</si>
  <si>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</si>
  <si>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</si>
  <si>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-535367388</t>
  </si>
  <si>
    <t xml:space="preserve">Poznámka k souboru cen:_x000d_
1. V ceně nejsou započteny náklady na úpravy pláně na koruně hrázek a na svahování na bocích hrázek; tyto zemní práce se oceňují cenami souborů cen 181 Úprava pláně vyrovnáním výškových rozdílů a 182 Svahování trvalých svahů do projektovaných profilů._x000d_
</t>
  </si>
  <si>
    <t>"při provádění propustku"2*4*1,5*1,5</t>
  </si>
  <si>
    <t>35</t>
  </si>
  <si>
    <t>171201231</t>
  </si>
  <si>
    <t>Poplatek za uložení stavebního odpadu na recyklační skládce (skládkovné) zeminy a kamení zatříděného do Katalogu odpadů pod kódem 17 05 04</t>
  </si>
  <si>
    <t>t</t>
  </si>
  <si>
    <t>-476924621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</si>
  <si>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</si>
  <si>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3901,205*1,85</t>
  </si>
  <si>
    <t>36</t>
  </si>
  <si>
    <t>171211101</t>
  </si>
  <si>
    <t>Uložení sypanin do násypů ručně s rozprostřením sypaniny ve vrstvách a s hrubým urovnáním nezhutněných jakékoliv třídy těžitelnosti</t>
  </si>
  <si>
    <t>848221846</t>
  </si>
  <si>
    <t xml:space="preserve">Poznámka k souboru cen:_x000d_
1. Ceny lze použít i pro uložení sypaniny s předepsaným zhutněním na trvalé skládky, do koryt vodotečí a do prohlubní terénu._x000d_
2. Cenu 21-1101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u paty konstrukce je menší než 3 m. Toto uložení se oceňuje cenami souboru cen 175 Obsyp objektů._x000d_
</t>
  </si>
  <si>
    <t>"vsakovací jáma - hlinito písčitá zemina ze stavby"2*3*0,1*2</t>
  </si>
  <si>
    <t>"terénní práce kolem propustku"40</t>
  </si>
  <si>
    <t>37</t>
  </si>
  <si>
    <t>171251201</t>
  </si>
  <si>
    <t>Uložení sypaniny na skládky nebo meziskládky bez hutnění s upravením uložené sypaniny do předepsaného tvaru</t>
  </si>
  <si>
    <t>-278076859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</si>
  <si>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</si>
  <si>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"na trvalou skládku"3901,205</t>
  </si>
  <si>
    <t>"na meziskládku"158,85</t>
  </si>
  <si>
    <t>38</t>
  </si>
  <si>
    <t>174151101</t>
  </si>
  <si>
    <t>Zásyp sypaninou z jakékoliv horniny strojně s uložením výkopku ve vrstvách se zhutněním jam, šachet, rýh nebo kolem objektů v těchto vykopávkách</t>
  </si>
  <si>
    <t>1448881122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</si>
  <si>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</si>
  <si>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zásyp</t>
  </si>
  <si>
    <t>"propustek" 7,3*6,3+4*8,6*0,4</t>
  </si>
  <si>
    <t>"ulični vpust"1,5</t>
  </si>
  <si>
    <t>39</t>
  </si>
  <si>
    <t>M</t>
  </si>
  <si>
    <t>58344171</t>
  </si>
  <si>
    <t>štěrkodrť frakce 0/32</t>
  </si>
  <si>
    <t>1586207026</t>
  </si>
  <si>
    <t>61,25*1,9</t>
  </si>
  <si>
    <t>40</t>
  </si>
  <si>
    <t>181351005</t>
  </si>
  <si>
    <t>Rozprostření a urovnání ornice v rovině nebo ve svahu sklonu do 1:5 strojně při souvislé ploše do 100 m2, tl. vrstvy přes 250 do 300 mm</t>
  </si>
  <si>
    <t>1975459518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</si>
  <si>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</si>
  <si>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"vsakovací jáma"2*3 *2</t>
  </si>
  <si>
    <t>41</t>
  </si>
  <si>
    <t>181351103</t>
  </si>
  <si>
    <t>Rozprostření a urovnání ornice v rovině nebo ve svahu sklonu do 1:5 strojně při souvislé ploše přes 100 do 500 m2, tl. vrstvy do 200 mm</t>
  </si>
  <si>
    <t>1353086102</t>
  </si>
  <si>
    <t>"zatravnění pozemku podél cesty v prům.šířce 0,5m"1540,5</t>
  </si>
  <si>
    <t>42</t>
  </si>
  <si>
    <t>181451121</t>
  </si>
  <si>
    <t>Založení trávníku na půdě předem připravené plochy přes 1000 m2 výsevem včetně utažení lučního v rovině nebo na svahu do 1:5</t>
  </si>
  <si>
    <t>-2105616025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</si>
  <si>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</si>
  <si>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43</t>
  </si>
  <si>
    <t>005724800.R</t>
  </si>
  <si>
    <t>osivo (obohacenou travní směs např. ŽIVA- viz popis v TZ), výsevek 30kg/ha</t>
  </si>
  <si>
    <t>kg</t>
  </si>
  <si>
    <t>2039968941</t>
  </si>
  <si>
    <t>1540,5*0,0030</t>
  </si>
  <si>
    <t>44</t>
  </si>
  <si>
    <t>181951112</t>
  </si>
  <si>
    <t>Úprava pláně vyrovnáním výškových rozdílů strojně v hornině třídy těžitelnosti I, skupiny 1 až 3 se zhutněním</t>
  </si>
  <si>
    <t>317519811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</si>
  <si>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</si>
  <si>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"polní cesta"6132,5*1,25</t>
  </si>
  <si>
    <t>"obnova vozovky"416*1,05</t>
  </si>
  <si>
    <t>45</t>
  </si>
  <si>
    <t>182151111</t>
  </si>
  <si>
    <t>Svahování trvalých svahů do projektovaných profilů strojně s potřebným přemístěním výkopku při svahování v zářezech v hornině třídy těžitelnosti I, skupiny 1 až 3</t>
  </si>
  <si>
    <t>-1788756138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</si>
  <si>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</si>
  <si>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"korytu"15*5*2</t>
  </si>
  <si>
    <t>46</t>
  </si>
  <si>
    <t>184818242</t>
  </si>
  <si>
    <t>Ochrana kmene bedněním před poškozením stavebním provozem zřízení včetně odstranění výšky bednění přes 2 do 3 m průměru kmene přes 300 do 500 mm</t>
  </si>
  <si>
    <t>-735570993</t>
  </si>
  <si>
    <t>"dle potřeby"8</t>
  </si>
  <si>
    <t>47</t>
  </si>
  <si>
    <t>185804312</t>
  </si>
  <si>
    <t>Zalití rostlin vodou plochy záhonů jednotlivě přes 20 m2</t>
  </si>
  <si>
    <t>1985400671</t>
  </si>
  <si>
    <t>"travnatá plocha"1540,5*0,02*2</t>
  </si>
  <si>
    <t>48</t>
  </si>
  <si>
    <t>185851121</t>
  </si>
  <si>
    <t>Dovoz vody pro zálivku rostlin na vzdálenost do 1000 m</t>
  </si>
  <si>
    <t>1876440505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</si>
  <si>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</si>
  <si>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pol.185804312"61,62</t>
  </si>
  <si>
    <t>49</t>
  </si>
  <si>
    <t>185851129</t>
  </si>
  <si>
    <t>Dovoz vody pro zálivku rostlin Příplatek k ceně za každých dalších i započatých 1000 m</t>
  </si>
  <si>
    <t>-2005074177</t>
  </si>
  <si>
    <t>" do 10km"9*61,62</t>
  </si>
  <si>
    <t>Zakládání</t>
  </si>
  <si>
    <t>50</t>
  </si>
  <si>
    <t>211531111</t>
  </si>
  <si>
    <t>Výplň kamenivem do rýh odvodňovacích žeber nebo trativodů bez zhutnění, s úpravou povrchu výplně kamenivem hrubým drceným frakce 16 až 63 mm</t>
  </si>
  <si>
    <t>-1163659416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</si>
  <si>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</si>
  <si>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"vsakovací jáma fr.16/32"2*3*1,0*2</t>
  </si>
  <si>
    <t>51</t>
  </si>
  <si>
    <t>211571112</t>
  </si>
  <si>
    <t>Výplň kamenivem do rýh odvodňovacích žeber nebo trativodů bez zhutnění, s úpravou povrchu výplně štěrkopískem netříděným</t>
  </si>
  <si>
    <t>-412889435</t>
  </si>
  <si>
    <t>"vsakovací jáma fr.0/4"2*3*0,15*2</t>
  </si>
  <si>
    <t>52</t>
  </si>
  <si>
    <t>211971110</t>
  </si>
  <si>
    <t>Zřízení opláštění výplně z geotextilie odvodňovacích žeber nebo trativodů v rýze nebo zářezu se stěnami šikmými o sklonu do 1:2</t>
  </si>
  <si>
    <t>766465197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</si>
  <si>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</si>
  <si>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"podélná drenáž"1657*1,5</t>
  </si>
  <si>
    <t>53</t>
  </si>
  <si>
    <t>69311059</t>
  </si>
  <si>
    <t>geotextilie netkaná separační, ochranná, filtrační, drenážní PP 150g/m2</t>
  </si>
  <si>
    <t>2082646903</t>
  </si>
  <si>
    <t>2485,5*1,02</t>
  </si>
  <si>
    <t>54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</si>
  <si>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</si>
  <si>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</si>
  <si>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2134522135</t>
  </si>
  <si>
    <t>"vsakovací jáma"(10*1,6+2*3*3)*2</t>
  </si>
  <si>
    <t>55</t>
  </si>
  <si>
    <t>69311060</t>
  </si>
  <si>
    <t>geotextilie netkaná separační, ochranná, filtrační, drenážní PP 200g/m2</t>
  </si>
  <si>
    <t>-1622683295</t>
  </si>
  <si>
    <t>68*1,1</t>
  </si>
  <si>
    <t>74,8*1,1845 'Přepočtené koeficientem množství</t>
  </si>
  <si>
    <t>56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</si>
  <si>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</si>
  <si>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</si>
  <si>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</si>
  <si>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1465783480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</si>
  <si>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</si>
  <si>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"dle PD D.1.4 a C.3"1657</t>
  </si>
  <si>
    <t>57</t>
  </si>
  <si>
    <t>213141113</t>
  </si>
  <si>
    <t>Zřízení vrstvy z geotextilie filtrační, separační, odvodňovací, ochranné, výztužné nebo protierozní v rovině nebo ve sklonu do 1:5, šířky přes 6 do 8,5 m</t>
  </si>
  <si>
    <t>-655488041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</si>
  <si>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</si>
  <si>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"sanace akt.zóny"416*1,05</t>
  </si>
  <si>
    <t>58</t>
  </si>
  <si>
    <t>69311082</t>
  </si>
  <si>
    <t>geotextilie netkaná separační, ochranná, filtrační, drenážní PP 500g/m2</t>
  </si>
  <si>
    <t>1265629631</t>
  </si>
  <si>
    <t>436,8*1,05</t>
  </si>
  <si>
    <t>59</t>
  </si>
  <si>
    <t>213141133</t>
  </si>
  <si>
    <t>Zřízení vrstvy z geotextilie filtrační, separační, odvodňovací, ochranné, výztužné nebo protierozní ve sklonu přes 1:2 do 1:1, šířky přes 6 do 8,5 m</t>
  </si>
  <si>
    <t>-932653475</t>
  </si>
  <si>
    <t>"propustek" 6,3*(3,4+1,5+3,4)</t>
  </si>
  <si>
    <t>60</t>
  </si>
  <si>
    <t>69311068</t>
  </si>
  <si>
    <t>geotextilie netkaná separační, ochranná, filtrační, drenážní PP 300g/m2</t>
  </si>
  <si>
    <t>-1192454251</t>
  </si>
  <si>
    <t>52,29*1,2</t>
  </si>
  <si>
    <t>61</t>
  </si>
  <si>
    <t>274313511</t>
  </si>
  <si>
    <t>Základy z betonu prostého pasy betonu kamenem neprokládaného tř. C 12/15</t>
  </si>
  <si>
    <t>-467981855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</si>
  <si>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</si>
  <si>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P</t>
  </si>
  <si>
    <t>Poznámka k položce:_x000d_
C12/15 X0</t>
  </si>
  <si>
    <t>"podkladní beton propustku" 2*8,6*2,18*0,1</t>
  </si>
  <si>
    <t>62</t>
  </si>
  <si>
    <t>274313811</t>
  </si>
  <si>
    <t>Základy z betonu prostého pasy betonu kamenem neprokládaného tř. C 25/30</t>
  </si>
  <si>
    <t>1372179366</t>
  </si>
  <si>
    <t>Poznámka k položce:_x000d_
C25/30 nXF3</t>
  </si>
  <si>
    <t>"betonový práh v korytu" 2*0,3*0,5*5</t>
  </si>
  <si>
    <t>63</t>
  </si>
  <si>
    <t>274321511</t>
  </si>
  <si>
    <t>Základy z betonu železového (bez výztuže) pasy z betonu bez zvláštních nároků na prostředí tř. C 25/30</t>
  </si>
  <si>
    <t>976505294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</si>
  <si>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</si>
  <si>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Poznámka k položce:_x000d_
C25/30 XA1</t>
  </si>
  <si>
    <t>"monolitické základy propustku" 2*8,6*2*0,7</t>
  </si>
  <si>
    <t>64</t>
  </si>
  <si>
    <t>274351121</t>
  </si>
  <si>
    <t>Bednění základů pasů rovné zřízení</t>
  </si>
  <si>
    <t>-248135457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</si>
  <si>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</si>
  <si>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"podkladní beton propustku" 2*(8,6*2+2,18*2)*0,1</t>
  </si>
  <si>
    <t>"monolitický základ propustku" 2*(8,6*2+2*2)*0,7</t>
  </si>
  <si>
    <t>"betonový práh v korytu" 2*5*(0,3*2+0,5*2)</t>
  </si>
  <si>
    <t>65</t>
  </si>
  <si>
    <t>274351122</t>
  </si>
  <si>
    <t>Bednění základů pasů rovné odstranění</t>
  </si>
  <si>
    <t>1350780967</t>
  </si>
  <si>
    <t>"dle pol.č.2743511121"49,992</t>
  </si>
  <si>
    <t>66</t>
  </si>
  <si>
    <t>274361821</t>
  </si>
  <si>
    <t>Výztuž základů pasů z betonářské oceli 10 505 (R) nebo BSt 500</t>
  </si>
  <si>
    <t>-1756362033</t>
  </si>
  <si>
    <t xml:space="preserve">Poznámka k souboru cen:_x000d_
1. Ceny platí pro desky rovné, s náběhy, hřibové nebo upnuté do žeber včetně výztuže těchto žeber._x000d_
</t>
  </si>
  <si>
    <t>"monolitický základ propustku" 2*8,6*2*0,7*0,12</t>
  </si>
  <si>
    <t>Svislé a kompletní konstrukce</t>
  </si>
  <si>
    <t>67</t>
  </si>
  <si>
    <t>317322711</t>
  </si>
  <si>
    <t>Římsy nebo žlabové římsy z betonu železového (bez výztuže) tř. C 35/45</t>
  </si>
  <si>
    <t>518050731</t>
  </si>
  <si>
    <t>Poznámka k položce:_x000d_
C35/45 XF4, XD3</t>
  </si>
  <si>
    <t>"římsy propustku" 8,6*0,3*2</t>
  </si>
  <si>
    <t>68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</si>
  <si>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</si>
  <si>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</si>
  <si>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1529845382</t>
  </si>
  <si>
    <t>"římsy propustku" (8,6*(0,3+0,5+0,2)+0,3*2)*2</t>
  </si>
  <si>
    <t>69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</si>
  <si>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</si>
  <si>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</si>
  <si>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-49175070</t>
  </si>
  <si>
    <t>"dle pol.č.317351105"18,40</t>
  </si>
  <si>
    <t>70</t>
  </si>
  <si>
    <t>317361821</t>
  </si>
  <si>
    <t>Výztuž překladů, říms, žlabů, žlabových říms, klenbových pásů z betonářské oceli 10 505 (R) nebo BSt 500</t>
  </si>
  <si>
    <t>1347898792</t>
  </si>
  <si>
    <t>"římsy propustku" 8,6*0,3*2*0,15</t>
  </si>
  <si>
    <t>71</t>
  </si>
  <si>
    <t>334323118</t>
  </si>
  <si>
    <t>Mostní opěry a úložné prahy z betonu železového C 30/37</t>
  </si>
  <si>
    <t>1143122136</t>
  </si>
  <si>
    <t xml:space="preserve">Poznámka k souboru cen:_x000d_
1. V cenách jsou započteny náklady na betonáž dříku a úložných prahů na plošném základu nebo na vrtací šabloně při založení na pilotách, kontrolu bednění a kontrolu uložení krycí vrstvy výztuže, vlastní betonáž zejména čerpadlem betonu, rozhrnutí a hutnění betonu požadované konzistence bez ohledu na hustotu výztuže, uhlazení horního povrchu úložného prahu včetně vyspádování do odtokového žlábku u závěrné zídky prahu, ošetření a ochranu čerstvě uloženého betonu._x000d_
2. V cenách nejsou započteny náklady na:_x000d_
a) uložení plastového žlábku do úložného prahu opěry, tyto se oceňují souborem cen 212 79- . . Odvodnění z plastových trub u mostní opěry,_x000d_
b) navazující kamenný chrlič, tyto se oceňují souborem cen 936 91-11 Montáž chrliče Žlabového ze žulového kamene,_x000d_
c) výplň tmelem a ochranu pracovní nebo dilatační spáry rubové strany výplně za opěrou, tyto se oceňují souborem cen 931 99-41 Těsnění spáry betonové konstrukce pásy, profily, tmely._x000d_
d) výplň dilatační spáry extrudovaným polystyrenem, tyto se oceňují souborem cen 931 99-21 Výplň dilatačních spár z polystyrenu,_x000d_
e) izolaci proti zemní vlhkosti, tyto se oceňují cenami katalogu 800-711 Izolace proti vodě, vlhkosti a plynům._x000d_
</t>
  </si>
  <si>
    <t>Poznámka k položce:_x000d_
C30/37 XF2, XD1</t>
  </si>
  <si>
    <t>"čela propustku" 2*8,6*0,6*2,8</t>
  </si>
  <si>
    <t>72</t>
  </si>
  <si>
    <t>334351115</t>
  </si>
  <si>
    <t>Bednění mostních opěr a úložných prahů ze systémového bednění zřízení z palubek, pro železobeton</t>
  </si>
  <si>
    <t>1863142032</t>
  </si>
  <si>
    <t xml:space="preserve">Poznámka k souboru cen:_x000d_
1. V cenách jsou započteny i náklady na bednění dříku opěr a úložných prahů opěr do výšky 10 m ze systémového bednění s výplní pohledového bednění (palubky) pro lícovou stranu opěry a s výplní nepohledového bednění (překližky) pro rubovou stranu přesýpané výplně za opěrou._x000d_
2. V cenách zřízení je započteno sestavení a osazení inventárního bednění jeřábem, nástřik odformovacím prostředkem, nájemné rámů inventárního bednění a spínacích prvků vztažené k ploše bednění, spotřeba výplní opěry a distančních prvků._x000d_
3. V cenách odstranění je započteno odbednění dříku nebo úložného prahu, očištění bednění, vyplnění kuželových otvorů v betonu po spínacích tyčích bednění._x000d_
4. Drobný spotřební materiál (např. hřebíky, vruty, materiál pro vyplnění kuželových otvorů v základu po spínacích tyčích bednění) je započten v režijních nákladech._x000d_
5. Bednění pro železobetonovou konstrukci obsahuje materiál distančních tělísek krytí výztuže, ukládka tělísek je započtena v ukládce betonářské výztuže do bednění._x000d_
6. V cenách nejsou započteny náklady na:_x000d_
a) výklenky, drážky, kapsy přes 0,1 m3, zakřivení líce bednění nebo sklon, tyto práce se oceňují cenami příplatku k rovinnému bednění,_x000d_
b) vložení těsnících pásů do bednění pracovních čel nebo čel dilatačních spár, tyto se oceňují souborem cen 931 99-41 Těsnění spáry betonové konstrukce pásy, profily a tmely,_x000d_
c) bednění podpěrné těsnicích pásů, tyto se oceňují souborem cen 327 35-3 . Lištová vzpěra u bednění těsnicích pásů ve svislé spáře nebo souborem cen 411 35-3 . Lištová vzpěra u bednění těssnicích pásů ve vodorovné spáře,_x000d_
d) vložení extrudovaného polystyrenu do dilatačních spár, tyto se oceňují souborem cen 931 99-21 Výplň dilatačních spár z polystyrenu,_x000d_
e) očištění povrchu betonu po odbednění tlakovou vodou, tyto se oceňují cenami souboru cen 985 13 Čištění ploch části C01 katalogu 800-5 Sanace._x000d_
</t>
  </si>
  <si>
    <t>"čela propustku" 2*(8,6*2+0,6*2)*2,8</t>
  </si>
  <si>
    <t>73</t>
  </si>
  <si>
    <t>334351214</t>
  </si>
  <si>
    <t>Bednění mostních opěr a úložných prahů ze systémového bednění odstranění z palubek</t>
  </si>
  <si>
    <t>1554182429</t>
  </si>
  <si>
    <t>"dle zřízení bednění"103,04</t>
  </si>
  <si>
    <t>74</t>
  </si>
  <si>
    <t>334361216</t>
  </si>
  <si>
    <t>Výztuž betonářská mostních konstrukcí opěr, úložných prahů, křídel, závěrných zídek, bloků ložisek, pilířů a sloupů z oceli 10 505 (R) nebo BSt 500 dříků opěr</t>
  </si>
  <si>
    <t>671170606</t>
  </si>
  <si>
    <t xml:space="preserve">Poznámka k souboru cen:_x000d_
1. V cenách jsou započteny náklady na sestavení armokošů a jejich uložení jeřábem do bednění se zajištěním polohy výztuže._x000d_
2. V cenách jsou započteny i náklady na osazení distančních tělísek pro předepsané krytí výztuže a případné úpravy pro osazení bednění. Materiál distančních tělísek je obsažen ve skladbě bednění konstrukce._x000d_
3. V cenách nejsou započteny náklady na:_x000d_
a) povrchový antikorozní nátěr výztuže v místech pracovní spáry, tyto se oceňují souborem cen 931 99-51 Nátěr betonářské výztuže,_x000d_
b) úpravu bednění ukládané výztuže ke zhotovení spoje, tyto se oceňují souborem cen 273 36-2 . Spoje nosné betonářské výztuže se zaručenou nebo dobrou svařitelností._x000d_
</t>
  </si>
  <si>
    <t>"čela propustku" 2*8,6*0,6*2,8*0,12</t>
  </si>
  <si>
    <t>Vodorovné konstrukce</t>
  </si>
  <si>
    <t>75</t>
  </si>
  <si>
    <t>451315116</t>
  </si>
  <si>
    <t>Podkladní a výplňové vrstvy z betonu prostého tloušťky do 100 mm, z betonu C 20/25</t>
  </si>
  <si>
    <t>1612982079</t>
  </si>
  <si>
    <t xml:space="preserve">Poznámka k souboru cen:_x000d_
1. Cenu lze použít pro podkladní vrstvu z prostého betonu pod základové konstrukce._x000d_
2. Příplatek řeší náklady na vícepráce při ruční ukládce pro sklon podkladní vrstvy ve svahu (skluzy u opěry)._x000d_
3. V cenách jsou započteny náklady na vlastní betonáž, rozhrnutí a případně hutnění betonu požadované konzistence, uhlazení horního povrchu podkladní vrstvy, ošetření a ochranu čerstvě uloženého betonu._x000d_
4. V cenách nejsou započteny náklady na:_x000d_
a) zhutnění podloží pod podkladní vrstvy a vyčištění základové spáry, tyto se oceňují cenami katalogu 800-2 Základy a zvláštní zakládání,_x000d_
b) podkladní vrstva ze štěrku hutněného u plošného založení, tyto se oceňují souborem cen 451 57-78 Podkladní a výplňová vrstva z kameniva,_x000d_
c) zhotovení bednění vrtací šablony pilot nebo odbourání hlav pilot ze železobetonu u základu založeného na pilotách._x000d_
</t>
  </si>
  <si>
    <t>Poznámka k položce:_x000d_
C20/25 nXF3</t>
  </si>
  <si>
    <t>"propustek - dlažba" 2*1,7*5</t>
  </si>
  <si>
    <t>76</t>
  </si>
  <si>
    <t>451573111</t>
  </si>
  <si>
    <t>Lože pod potrubí, stoky a drobné objekty v otevřeném výkopu z písku a štěrkopísku do 63 mm</t>
  </si>
  <si>
    <t>186637575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</si>
  <si>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</si>
  <si>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"podklad pod sedlové lože propustku" 1,5*0,1*6,3</t>
  </si>
  <si>
    <t>77</t>
  </si>
  <si>
    <t>452111141</t>
  </si>
  <si>
    <t>Osazení betonových dílců pražců pod potrubí v otevřeném výkopu, průřezové plochy přes 75000 mm2</t>
  </si>
  <si>
    <t>-1791017577</t>
  </si>
  <si>
    <t xml:space="preserve">Poznámka k souboru cen:_x000d_
1. V cenách nejsou započteny náklady na dodávku betonových výrobků; tyto se oceňují ve specifikaci._x000d_
</t>
  </si>
  <si>
    <t>78</t>
  </si>
  <si>
    <t>5921121.R</t>
  </si>
  <si>
    <t xml:space="preserve">práh podkladní betonový 800/150mm pod potrubí propustku </t>
  </si>
  <si>
    <t>-2967572</t>
  </si>
  <si>
    <t>Poznámka k položce:_x000d_
C25/30 XF3</t>
  </si>
  <si>
    <t>79</t>
  </si>
  <si>
    <t>452311151</t>
  </si>
  <si>
    <t>Podkladní a zajišťovací konstrukce z betonu prostého v otevřeném výkopu desky pod potrubí, stoky a drobné objekty z betonu tř. C 20/25</t>
  </si>
  <si>
    <t>2063474156</t>
  </si>
  <si>
    <t xml:space="preserve">Poznámka k souboru cen:_x000d_
1. Ceny -1131 až -1181 a -1192 lze použít i pro ochrannou vrstvu pod železobetonové konstrukce._x000d_
2. Ceny -2131 až -2181 a -2192 jsou určeny pro jakékoliv úkosy sedel._x000d_
</t>
  </si>
  <si>
    <t>"propustek" 2*1,7*2*0,1</t>
  </si>
  <si>
    <t>80</t>
  </si>
  <si>
    <t>452312161</t>
  </si>
  <si>
    <t>Podkladní a zajišťovací konstrukce z betonu prostého v otevřeném výkopu sedlové lože pod potrubí z betonu tř. C 25/30</t>
  </si>
  <si>
    <t>-1605646521</t>
  </si>
  <si>
    <t>Poznámka k položce:_x000d_
C25/30 nXF</t>
  </si>
  <si>
    <t>"propustek" 6,3*0,5</t>
  </si>
  <si>
    <t>81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</si>
  <si>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</si>
  <si>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</si>
  <si>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1488713384</t>
  </si>
  <si>
    <t>Poznámka k položce:_x000d_
spárování maltou M25-XF4</t>
  </si>
  <si>
    <t>Komunikace</t>
  </si>
  <si>
    <t>82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</si>
  <si>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</si>
  <si>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</si>
  <si>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889336217</t>
  </si>
  <si>
    <t>83</t>
  </si>
  <si>
    <t>564851111</t>
  </si>
  <si>
    <t>Podklad ze štěrkodrti ŠD s rozprostřením a zhutněním, po zhutnění tl. 150 mm</t>
  </si>
  <si>
    <t>-397984005</t>
  </si>
  <si>
    <t>Poznámka k položce:_x000d_
ŠD fr.0/63</t>
  </si>
  <si>
    <t>polcesta*1,25 "vynásobeno koeficientem z důvodu větší plochy spodní vrstvy"</t>
  </si>
  <si>
    <t>84</t>
  </si>
  <si>
    <t>564851111.1</t>
  </si>
  <si>
    <t>-1645310969</t>
  </si>
  <si>
    <t>Poznámka k položce:_x000d_
ŠD fr.0/32</t>
  </si>
  <si>
    <t>polcesta*1,15 "vynásobeno koeficientem z důvodu větší plochy spodní vrstvy"</t>
  </si>
  <si>
    <t>85</t>
  </si>
  <si>
    <t>564861111</t>
  </si>
  <si>
    <t>Podklad ze štěrkodrti ŠD s rozprostřením a zhutněním, po zhutnění tl. 200 mm</t>
  </si>
  <si>
    <t>579531538</t>
  </si>
  <si>
    <t>"sanace aktivní zóny obnovy vozovky v tl.0,40m"416*1,05*2</t>
  </si>
  <si>
    <t>86</t>
  </si>
  <si>
    <t>565155121</t>
  </si>
  <si>
    <t>Asfaltový beton vrstva podkladní ACP 16 + (obalované kamenivo střednězrnné - OKS) s rozprostřením a zhutněním v pruhu šířky přes 3 m, po zhutnění tl. 70 mm</t>
  </si>
  <si>
    <t>CS ÚRS 2020 02</t>
  </si>
  <si>
    <t>1697332602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</si>
  <si>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</si>
  <si>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polcesta*1,055 "vynásobeno koeficientem z důvodu větší plochy spodní vrstvy"</t>
  </si>
  <si>
    <t>87</t>
  </si>
  <si>
    <t>569831111</t>
  </si>
  <si>
    <t>Zpevnění krajnic nebo komunikací pro pěší s rozprostřením a zhutněním, po zhutnění štěrkodrtí tl. 100 mm</t>
  </si>
  <si>
    <t>1322941055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</si>
  <si>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</si>
  <si>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 polní cesty" (1655-80)*2*0,5</t>
  </si>
  <si>
    <t>"výhybna ve staničení 0,26 km" 2*0,3*0,5</t>
  </si>
  <si>
    <t>"sjezd VC16 v km 0,4139" 15*0,5</t>
  </si>
  <si>
    <t>"sjezd S1 v km 0,4139 - acad" 15*0,5</t>
  </si>
  <si>
    <t>"sjezd S2 v km 0,4347 - acad" 15*0,5</t>
  </si>
  <si>
    <t>"sjezd S3 v km 0,50818 - acad" 18*0,5</t>
  </si>
  <si>
    <t>"křižovatka s VC2 v km 1,36217 - acad" 2*0,5</t>
  </si>
  <si>
    <t>"odpočet vjezdů na pozemky" -12*6*0,5</t>
  </si>
  <si>
    <t>krajnice</t>
  </si>
  <si>
    <t>88</t>
  </si>
  <si>
    <t>569903311</t>
  </si>
  <si>
    <t>Zřízení zemních krajnic z hornin jakékoliv třídy se zhutněním</t>
  </si>
  <si>
    <t>1830662578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</si>
  <si>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</si>
  <si>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"dle PD D.1.4 - z vhodného nenamrzavého materiálu nákup - písčitá hlína "2*0,1*1655</t>
  </si>
  <si>
    <t>89</t>
  </si>
  <si>
    <t>10364100.R</t>
  </si>
  <si>
    <t>zemina do zemních krajnic nenamrzavá dle ČSN 73 6133 vč.získání ze zemníku, nákupu, nakládání a dopravy</t>
  </si>
  <si>
    <t>-2097450387</t>
  </si>
  <si>
    <t>331*2</t>
  </si>
  <si>
    <t>90</t>
  </si>
  <si>
    <t>573191111</t>
  </si>
  <si>
    <t>Postřik infiltrační kationaktivní emulzí v množství 1,00 kg/m2</t>
  </si>
  <si>
    <t>617095079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</si>
  <si>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</si>
  <si>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91</t>
  </si>
  <si>
    <t>573231106</t>
  </si>
  <si>
    <t>Postřik spojovací PS bez posypu kamenivem ze silniční emulze, v množství 0,30 kg/m2</t>
  </si>
  <si>
    <t>-117136998</t>
  </si>
  <si>
    <t>polcesta*1,045 "vynásobeno koeficientem z důvodu větší plochy spodní vrstvy"</t>
  </si>
  <si>
    <t>92</t>
  </si>
  <si>
    <t>577134121</t>
  </si>
  <si>
    <t>Asfaltový beton vrstva obrusná ACO 11 (ABS) s rozprostřením a se zhutněním z nemodifikovaného asfaltu v pruhu šířky přes 3 m tř. I, po zhutnění tl. 40 mm</t>
  </si>
  <si>
    <t>-776071261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</si>
  <si>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</si>
  <si>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"obnova stávající asfaltové vozovky" obnova</t>
  </si>
  <si>
    <t>nová polní cesta:</t>
  </si>
  <si>
    <t>(1655-80)*3,5</t>
  </si>
  <si>
    <t>"rozšíření v napojení na obnovovanou stávající vozovku ve staničení 0,08 km" 10*(5,08-3,5)/2</t>
  </si>
  <si>
    <t>"výhybna ve staničení 0,26 km" 15*2+2*10*2/2</t>
  </si>
  <si>
    <t>"sjezd VC16 v km 0,4139 - acad" 86</t>
  </si>
  <si>
    <t>"sjezd S1 v km 0,4139 - acad" 98</t>
  </si>
  <si>
    <t>"sjezd S2 v km 0,4347 - acad" 125</t>
  </si>
  <si>
    <t>"sjezd S3 v km 0,50818 - acad" 112</t>
  </si>
  <si>
    <t>"sjezd v km 0,72" 12*1</t>
  </si>
  <si>
    <t>"sjezd v km 0,78" 12*1</t>
  </si>
  <si>
    <t>"sjezd v km 0,85" 12*1</t>
  </si>
  <si>
    <t>"sjezd v km 1,16" 12*1</t>
  </si>
  <si>
    <t>"sjezd v km 1,28" 12*1</t>
  </si>
  <si>
    <t>"křižovatka s VC2 v km 1,36217 - acad" 83</t>
  </si>
  <si>
    <t>"sjezd v km 1,59" 12*1</t>
  </si>
  <si>
    <t>93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</si>
  <si>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</si>
  <si>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</si>
  <si>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527218924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</si>
  <si>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</si>
  <si>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Trubní vedení</t>
  </si>
  <si>
    <t>94</t>
  </si>
  <si>
    <t>871310320</t>
  </si>
  <si>
    <t>Montáž kanalizačního potrubí z plastů z PE hladkého plnostěnného SN 12 DN 150</t>
  </si>
  <si>
    <t>CS ÚRS 2018 02</t>
  </si>
  <si>
    <t>-2115046279</t>
  </si>
  <si>
    <t>"přípojka UV"3</t>
  </si>
  <si>
    <t>95</t>
  </si>
  <si>
    <t>28619324</t>
  </si>
  <si>
    <t>trubka kanalizační PE-HD DN 150mm</t>
  </si>
  <si>
    <t>257422633</t>
  </si>
  <si>
    <t>3*1,02</t>
  </si>
  <si>
    <t>96</t>
  </si>
  <si>
    <t>895941111</t>
  </si>
  <si>
    <t>Zřízení vpusti kanalizační uliční z betonových dílců typ UV-50 normální</t>
  </si>
  <si>
    <t>722227859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</si>
  <si>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</si>
  <si>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"doplnění UV"1</t>
  </si>
  <si>
    <t>97</t>
  </si>
  <si>
    <t>59223852.BTL</t>
  </si>
  <si>
    <t>dno betonové pro uliční vpusť s kalovou prohlubní TBV-Q 450/300/2a 45x30x5 cm</t>
  </si>
  <si>
    <t>-1514163322</t>
  </si>
  <si>
    <t>98</t>
  </si>
  <si>
    <t>59223854.BTL</t>
  </si>
  <si>
    <t>skruž betonová pro uliční vpusť s výtokovým otvorem PVC TBV-Q 450/350/3a, 45x35x5 cm</t>
  </si>
  <si>
    <t>48134861</t>
  </si>
  <si>
    <t>99</t>
  </si>
  <si>
    <t>59223860.BTL</t>
  </si>
  <si>
    <t>skruž betonová pro uliční vpusť středová TBV-Q 450/195/6b, 45x19,5x5 cm (v případě splaškové kanalizace se sifone)</t>
  </si>
  <si>
    <t>-800850506</t>
  </si>
  <si>
    <t>100</t>
  </si>
  <si>
    <t>59223858.BTL</t>
  </si>
  <si>
    <t>skruž betonová pro uliční vpusť horní TBV-Q 450/570/5d, 45x57x5 cm</t>
  </si>
  <si>
    <t>1952587720</t>
  </si>
  <si>
    <t>101</t>
  </si>
  <si>
    <t>59223864.BTL</t>
  </si>
  <si>
    <t>prstenec betonový pro uliční vpusť vyrovnávací TBV-Q 390/60/10a, 39x6x13 cm</t>
  </si>
  <si>
    <t>-733775896</t>
  </si>
  <si>
    <t>102</t>
  </si>
  <si>
    <t>28661816</t>
  </si>
  <si>
    <t>koš kalový pro silniční vpusť 315mm</t>
  </si>
  <si>
    <t>1954575343</t>
  </si>
  <si>
    <t>103</t>
  </si>
  <si>
    <t>899204112</t>
  </si>
  <si>
    <t>Osazení mříží litinových včetně rámů a košů na bahno pro třídu zatížení D400, E600</t>
  </si>
  <si>
    <t>-851236549</t>
  </si>
  <si>
    <t xml:space="preserve">Poznámka k souboru cen:_x000d_
1. V cenách nejsou započteny náklady na dodání mříží, rámů a košů na bahno; tyto náklady se oceňují ve specifikaci._x000d_
</t>
  </si>
  <si>
    <t>104</t>
  </si>
  <si>
    <t>2866193.R</t>
  </si>
  <si>
    <t xml:space="preserve">mříž litinová </t>
  </si>
  <si>
    <t>894070613</t>
  </si>
  <si>
    <t>105</t>
  </si>
  <si>
    <t>899331111</t>
  </si>
  <si>
    <t>Výšková úprava uličního vstupu nebo vpusti do 200 mm zvýšením poklopu</t>
  </si>
  <si>
    <t>-1326507886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</si>
  <si>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</si>
  <si>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"dle potřeby"2</t>
  </si>
  <si>
    <t>Ostatní konstrukce a práce, bourání</t>
  </si>
  <si>
    <t>106</t>
  </si>
  <si>
    <t>9100001.R</t>
  </si>
  <si>
    <t>Demontáž sdělovacího kabelu - vč. výkopových prací, odříznutí a zasypání výkopu</t>
  </si>
  <si>
    <t>-1706384937</t>
  </si>
  <si>
    <t>"dle potřeby v případě kolize kce polní cesty - bude řešeno se správcem inž.sítě"120+30+22+235</t>
  </si>
  <si>
    <t>107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</si>
  <si>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</si>
  <si>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</si>
  <si>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-20080653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</si>
  <si>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</si>
  <si>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"obnova vozovky"81+7+80</t>
  </si>
  <si>
    <t>"sjezdy PC"6*12</t>
  </si>
  <si>
    <t>108</t>
  </si>
  <si>
    <t>59217031</t>
  </si>
  <si>
    <t>obrubník betonový silniční 1000x150x250mm</t>
  </si>
  <si>
    <t>2137890877</t>
  </si>
  <si>
    <t>"obnova stávající asfaltové vozovky" 168-8-(5+3,5+1+6)*1,05</t>
  </si>
  <si>
    <t>"sjezd v km 0,72" 12*1,05</t>
  </si>
  <si>
    <t>"sjezd v km 0,78" 12*1,05</t>
  </si>
  <si>
    <t>"sjezd v km 0,85" 12*1,05</t>
  </si>
  <si>
    <t>"sjezd v km 1,16" 12*1,05</t>
  </si>
  <si>
    <t>"sjezd v km 1,28" 12*1,05</t>
  </si>
  <si>
    <t>"sjezd v km 1,59" 12*1,05</t>
  </si>
  <si>
    <t>109</t>
  </si>
  <si>
    <t>59217030</t>
  </si>
  <si>
    <t>obrubník betonový silniční přechodový 1000x150x150-250mm</t>
  </si>
  <si>
    <t>1156638978</t>
  </si>
  <si>
    <t>"obnova stávající asfaltové vozovky" 4*2</t>
  </si>
  <si>
    <t>110</t>
  </si>
  <si>
    <t>59217029</t>
  </si>
  <si>
    <t>obrubník betonový silniční nájezdový 1000x150x150mm</t>
  </si>
  <si>
    <t>-1870395716</t>
  </si>
  <si>
    <t>(5+3,5+1+6)*1,05</t>
  </si>
  <si>
    <t>111</t>
  </si>
  <si>
    <t>919112233</t>
  </si>
  <si>
    <t>Řezání dilatačních spár v živičném krytu vytvoření komůrky pro těsnící zálivku šířky 20 mm, hloubky 40 mm</t>
  </si>
  <si>
    <t>-1653744597</t>
  </si>
  <si>
    <t xml:space="preserve">Poznámka k souboru cen:_x000d_
1. V cenách jsou započteny i náklady na vyčištění spár po řezání._x000d_
</t>
  </si>
  <si>
    <t>"napojení na stávající asf.vozovku"5,1+16,9</t>
  </si>
  <si>
    <t>112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</si>
  <si>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</si>
  <si>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</si>
  <si>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-920022025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</si>
  <si>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</si>
  <si>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113</t>
  </si>
  <si>
    <t>919521140</t>
  </si>
  <si>
    <t>Zřízení silničního propustku z trub betonových nebo železobetonových DN 600 mm</t>
  </si>
  <si>
    <t>-577794566</t>
  </si>
  <si>
    <t xml:space="preserve">Poznámka k souboru cen:_x000d_
1. Ceny jsou určeny pro trubní propustky spádu do 10 %._x000d_
2. V cenách jsou započteny i náklady na:_x000d_
a) podkladní vrstvu ze štěrkopísku a podkladní vrstvu (lože) z betonu prostého,_x000d_
b) utěsnění trub cementovou maltou._x000d_
3. V cenách nejsou započteny náklady na:_x000d_
a) zemní práce, které se oceňují cenami části A 01 katalogu 800-1 Zemní práce;_x000d_
b) dodání trub, které se oceňuje ve specifikaci; ztratné lze dohodnout ve výši 1 %,_x000d_
c) obetonování trub, které se oceňuje cenou 919 53-5555._x000d_
</t>
  </si>
  <si>
    <t>"dle PD D.1.6"7,5</t>
  </si>
  <si>
    <t>114</t>
  </si>
  <si>
    <t>59222001</t>
  </si>
  <si>
    <t>trouba ŽB hrdlová DN 600</t>
  </si>
  <si>
    <t>1765240994</t>
  </si>
  <si>
    <t>115</t>
  </si>
  <si>
    <t>919735114</t>
  </si>
  <si>
    <t>Řezání stávajícího živičného krytu nebo podkladu hloubky přes 150 do 200 mm</t>
  </si>
  <si>
    <t>-1195830932</t>
  </si>
  <si>
    <t xml:space="preserve">Poznámka k souboru cen:_x000d_
1. V cenách jsou započteny i náklady na spotřebu vody._x000d_
</t>
  </si>
  <si>
    <t>"zaříznutí vozovky"5,08+16,87</t>
  </si>
  <si>
    <t>116</t>
  </si>
  <si>
    <t>961041211</t>
  </si>
  <si>
    <t>Bourání mostních konstrukcí základů z prostého betonu</t>
  </si>
  <si>
    <t>-39058318</t>
  </si>
  <si>
    <t xml:space="preserve">Poznámka k souboru cen:_x000d_
1. Cena 05-1111 lze použít i pro bourání konstrukcí z předpjatého betonu._x000d_
2. Ceny 06-5413 a 06-5423 lze použít i pro rozebrání dřevěných truhlíků nebo žlabů uložených na dřevěné konstrukci mostu._x000d_
3. Ceny nelze použít:_x000d_
a) pro bourání základových konstrukcí prováděné ve spojitosti se zemními pracemi; toto bourání se oceňuje cenami 122 90-1 - Bourání konstrukcí, části A 01 katalogu 800-1 Zemní práce;_x000d_
b) ceny nelze použít pro bourání konstrukcí pod vodou; tyto práce se oceňují podle ustanovení úvodního katalogu._x000d_
4. Ceny 04-1211 až 05-1111 nelze použít pro ocenění demontáže (vyjmutí) prefabrikovaných dílců nebo nosných konstrukcí v celku; tyto práce se oceňují podle ustanovení úvodního katalogu._x000d_
5. Ceny 06-5111 a 06-5112, 06-5611 a 06-5612 nelze použít pro vytažení pilot, bárek na pilotách a ledolamů; vytažení pilot se oceňuje příslušnými cenami katalogu 800-2 - Zvláštní zakládání objektů._x000d_
6. Množství měrných jednotek se určuje:_x000d_
a) u cen 02-1112 až 05-1111 v m3 objemu konstrukce nebo její části před bouráním,_x000d_
b) u cen 06-5111 až 06-5612 v m3 objemu dřeva v konstrukci nebo její části před bouráním._x000d_
</t>
  </si>
  <si>
    <t>"stávající propustek"2*7*0,8</t>
  </si>
  <si>
    <t>117</t>
  </si>
  <si>
    <t>962041221</t>
  </si>
  <si>
    <t>Bourání mostních konstrukcí zdiva a pilířů z prokládaného betonu</t>
  </si>
  <si>
    <t>-1672881433</t>
  </si>
  <si>
    <t>"stávající propustek vč.sloupků"2*7*1,2</t>
  </si>
  <si>
    <t>997</t>
  </si>
  <si>
    <t>Přesun sutě</t>
  </si>
  <si>
    <t>118</t>
  </si>
  <si>
    <t>997221551</t>
  </si>
  <si>
    <t>Vodorovná doprava suti bez naložení, ale se složením a s hrubým urovnáním ze sypkých materiálů, na vzdálenost do 1 km</t>
  </si>
  <si>
    <t>-833840145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</si>
  <si>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</si>
  <si>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"kamenivo"183,04</t>
  </si>
  <si>
    <t>"vyfréz.materiál"47,84+95,68</t>
  </si>
  <si>
    <t>119</t>
  </si>
  <si>
    <t>997221559</t>
  </si>
  <si>
    <t>Vodorovná doprava suti bez naložení, ale se složením a s hrubým urovnáním Příplatek k ceně za každý další i započatý 1 km přes 1 km</t>
  </si>
  <si>
    <t>573344857</t>
  </si>
  <si>
    <t>"do 30km"326,56*29</t>
  </si>
  <si>
    <t>9470,24*4 'Přepočtené koeficientem množství</t>
  </si>
  <si>
    <t>120</t>
  </si>
  <si>
    <t>997221571</t>
  </si>
  <si>
    <t>Vodorovná doprava vybouraných hmot bez naložení, ale se složením a s hrubým urovnáním na vzdálenost do 1 km</t>
  </si>
  <si>
    <t>792482537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</si>
  <si>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</si>
  <si>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"kam.dlažba"7,032</t>
  </si>
  <si>
    <t>"beton a kamen.kce propustku"24,64+35,28</t>
  </si>
  <si>
    <t>121</t>
  </si>
  <si>
    <t>997221579</t>
  </si>
  <si>
    <t>Vodorovná doprava vybouraných hmot bez naložení, ale se složením a s hrubým urovnáním na vzdálenost Příplatek k ceně za každý další i započatý 1 km přes 1 km</t>
  </si>
  <si>
    <t>2010332941</t>
  </si>
  <si>
    <t>"do 30km"66,952*29</t>
  </si>
  <si>
    <t>122</t>
  </si>
  <si>
    <t>997221615</t>
  </si>
  <si>
    <t>Poplatek za uložení stavebního odpadu na skládce (skládkovné) z prostého betonu zatříděného do Katalogu odpadů pod kódem 17 01 01</t>
  </si>
  <si>
    <t>1672997098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</si>
  <si>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</si>
  <si>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123</t>
  </si>
  <si>
    <t>997221645</t>
  </si>
  <si>
    <t>Poplatek za uložení stavebního odpadu na skládce (skládkovné) asfaltového bez obsahu dehtu zatříděného do Katalogu odpadů pod kódem 17 03 02</t>
  </si>
  <si>
    <t>-1250901658</t>
  </si>
  <si>
    <t>"vyfr.mat."47,84+95,68</t>
  </si>
  <si>
    <t>124</t>
  </si>
  <si>
    <t>997221655</t>
  </si>
  <si>
    <t>Poplatek za uložení stavebního odpadu na skládce (skládkovné) zeminy a kamení zatříděného do Katalogu odpadů pod kódem 17 05 04</t>
  </si>
  <si>
    <t>1286535933</t>
  </si>
  <si>
    <t>"odstranění stávající komunikace kamenivo-suť"183,04</t>
  </si>
  <si>
    <t>998</t>
  </si>
  <si>
    <t>Přesun hmot</t>
  </si>
  <si>
    <t>125</t>
  </si>
  <si>
    <t>998225111</t>
  </si>
  <si>
    <t>Přesun hmot pro komunikace s krytem z kameniva, monolitickým betonovým nebo živičným dopravní vzdálenost do 200 m jakékoliv délky objektu</t>
  </si>
  <si>
    <t>-1809993571</t>
  </si>
  <si>
    <t xml:space="preserve">Poznámka k souboru cen:_x000d_
1. Ceny lze použít i pro plochy letišť s krytem monolitickým betonovým nebo živičným._x000d_
</t>
  </si>
  <si>
    <t>126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</si>
  <si>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</si>
  <si>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</si>
  <si>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1933787425</t>
  </si>
  <si>
    <t>PSV</t>
  </si>
  <si>
    <t>Práce a dodávky PSV</t>
  </si>
  <si>
    <t>711</t>
  </si>
  <si>
    <t>Izolace proti vodě, vlhkosti a plynům</t>
  </si>
  <si>
    <t>127</t>
  </si>
  <si>
    <t>711112002.R</t>
  </si>
  <si>
    <t>Provedení izolace proti zemní vlhkosti svislé za studena ( Np + 2x Na)</t>
  </si>
  <si>
    <t>-3176161</t>
  </si>
  <si>
    <t xml:space="preserve">Poznámka k souboru cen:_x000d_
1. Izolace plochy jednotlivě do 10 m2 se oceňují skladebně cenou příslušné izolace a cenou 711 19-9095 Příplatek za plochu do 10 m2._x000d_
</t>
  </si>
  <si>
    <t>"rub zdi a základů"2*9*4,6+4*0,6*2,75</t>
  </si>
  <si>
    <t>767</t>
  </si>
  <si>
    <t>Konstrukce zámečnické</t>
  </si>
  <si>
    <t>128</t>
  </si>
  <si>
    <t>76716111.R</t>
  </si>
  <si>
    <t>Montáž a dodávka zábradlí rovného z trubek nebo tenkostěnných profilů do zdiva, hmotnosti 1 m zábradlí přes 45 kg, se svislou výplní v. 1,1 m D+M dle PD D.1.6</t>
  </si>
  <si>
    <t>1573387768</t>
  </si>
  <si>
    <t xml:space="preserve">Poznámka k souboru cen:_x000d_
1. Cenami -51 . . lze oceňovat i montáž madel a průběžnou (horizontální) výplň z trubek nebo tenkostěnných profilů, které se montují z dodaných dílů na samostatně osazované ocelové sloupky nebo na zabudované kotevní prvky._x000d_
2. Cenami nelze oceňovat montáž samostatného sloupku pro dřevěné madlo; tyto práce se oceňují cenou 767 22-0550 Osazení samostatného sloupku._x000d_
3. V cenách nejsou započteny náklady na:_x000d_
a) vytvoření ohybu nebo ohybníku; tyto práce se oceňují cenou 767 22-0191 nebo -0490 Příplatek za vytvoření ohybu,_x000d_
b) montáž hliníkových krycích lišt; tyto práce se oceňují cenami 767 89-6110 až -6115 Montáž ostatních zámečnických konstrukcí,_x000d_
c) montáž výplně tvarovaným plechem._x000d_
</t>
  </si>
  <si>
    <t>2*8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</si>
  <si>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</si>
  <si>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</si>
  <si>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</si>
  <si>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</si>
  <si>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</si>
  <si>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</si>
  <si>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</si>
  <si>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</si>
  <si>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</si>
  <si>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</si>
  <si>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</si>
  <si>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</si>
  <si>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</si>
  <si>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</si>
  <si>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239010113</t>
  </si>
  <si>
    <t>012103000</t>
  </si>
  <si>
    <t>Geodetické práce před výstavbou - vytyčení sítí</t>
  </si>
  <si>
    <t>-1241997735</t>
  </si>
  <si>
    <t>"vytyčení stávajících inženýrských sítí a vytyčení stavby před začátkem realizace" 1</t>
  </si>
  <si>
    <t>012203000</t>
  </si>
  <si>
    <t>Geodetické práce při provádění stavby - výškové a polohové vytyčení stavby</t>
  </si>
  <si>
    <t>-173816504</t>
  </si>
  <si>
    <t>012303000</t>
  </si>
  <si>
    <t>Geodetické práce po výstavbě - zaměření skutečného provedení díla ke kolaudaci stavby</t>
  </si>
  <si>
    <t>695393360</t>
  </si>
  <si>
    <t>"Geodetické vytýčení stavby v průběhu výstavby a zaměření skutečného stavu" 1</t>
  </si>
  <si>
    <t>013254000</t>
  </si>
  <si>
    <t>Dokumentace skutečného provedení stavby - 4x tištěná, 1x na CD</t>
  </si>
  <si>
    <t>407724837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</si>
  <si>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</si>
  <si>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</si>
  <si>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</si>
  <si>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</si>
  <si>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</si>
  <si>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-1185466405</t>
  </si>
  <si>
    <t>034103000</t>
  </si>
  <si>
    <t>Pomocné práce zajištění nebo řízení regulaci a ochranu dopravy - úhrnná částka musí obsahovat veškeré nákl. na dočasné úpravy a regulaci dopr.(i pěší) na staveništi</t>
  </si>
  <si>
    <t>1688203690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</si>
  <si>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</si>
  <si>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</si>
  <si>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</si>
  <si>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1304320541</t>
  </si>
  <si>
    <t>VRN4</t>
  </si>
  <si>
    <t>Inženýrská činnost</t>
  </si>
  <si>
    <t>041903000</t>
  </si>
  <si>
    <t>Dozor jiné osoby - geotechnické posouzení (4 x návštěva stavby)</t>
  </si>
  <si>
    <t>34690146</t>
  </si>
  <si>
    <t>043134000</t>
  </si>
  <si>
    <t xml:space="preserve">Zkoušky zatěžovací - provedení 20 ks statické zatěžovací zkoušky </t>
  </si>
  <si>
    <t>-940730946</t>
  </si>
  <si>
    <t>VRN7</t>
  </si>
  <si>
    <t>Provozní vlivy</t>
  </si>
  <si>
    <t>075603000.R</t>
  </si>
  <si>
    <t>Jiná ochranná pásma - kopané sondy stávajících inženýrských sítí vč.zpětného zásypu (10ks)</t>
  </si>
  <si>
    <t>-885133867</t>
  </si>
  <si>
    <t xml:space="preserve">Poznámka k položce:_x000d_
 </t>
  </si>
  <si>
    <t>SEZNAM FIGUR</t>
  </si>
  <si>
    <t>Výměra</t>
  </si>
  <si>
    <t xml:space="preserve"> SO 101</t>
  </si>
  <si>
    <t>"propustek" 2,3*1,5*7,5+2,3*(6-1,5)*7,5*0,5+2*2,9*6</t>
  </si>
  <si>
    <t>"obnova stávající asfaltové vozovky" 80*5,08</t>
  </si>
  <si>
    <t>Použití figury:</t>
  </si>
  <si>
    <t>Asfaltový beton vrstva obrusná ACO 11 (ABS) tř. I tl 40 mm š přes 3 m z nemodifikovaného asfaltu</t>
  </si>
  <si>
    <t>odvoz</t>
  </si>
  <si>
    <t>odkop+jáma-zásyp</t>
  </si>
  <si>
    <t>ornice</t>
  </si>
  <si>
    <t>Plocha teréních úprav z příčných a podélných profilů ve staničení:</t>
  </si>
  <si>
    <t>"staničení 0,000-0,020" (0+0,4)/2*20</t>
  </si>
  <si>
    <t>"staničení 0,020-0,040" (0,4+0,7)/2*20</t>
  </si>
  <si>
    <t>"staničení 0,040-0,060" (0,7+0,45)/2*20</t>
  </si>
  <si>
    <t>"staničení 0,060-0,080" (0,45+0,35)/2*20</t>
  </si>
  <si>
    <t>"staničení 0,080-0,100" (0,35+0,45)/2*20</t>
  </si>
  <si>
    <t>"staničení 0,100-0,120" (0,45+0,65)/2*20</t>
  </si>
  <si>
    <t>"staničení 0,120-0,140" (0,65+0,65)/2*20</t>
  </si>
  <si>
    <t>"staničení 0,140-0,160" (0,65+0,45)/2*20</t>
  </si>
  <si>
    <t>"staničení 0,160-0,180" (0,45+0,85)/2*20</t>
  </si>
  <si>
    <t>"staničení 0,180-0,200" (0,85+0,3)/2*20</t>
  </si>
  <si>
    <t>"staničení 0,200-0,220" (0,3+0,15)/2*20</t>
  </si>
  <si>
    <t>"staničení 0,220-0,240" (0,15+0,5)/2*20</t>
  </si>
  <si>
    <t>"staničení 0,240-0,260" (0,5+0,35)/2*20</t>
  </si>
  <si>
    <t>"staničení 0,260-0,280" (0,35+0,35)/2*20</t>
  </si>
  <si>
    <t>"staničení 0,280-0,300" (0,35+0,3)/2*20</t>
  </si>
  <si>
    <t>"staničení 0,300-0,320" (0,3+0,4)/2*20</t>
  </si>
  <si>
    <t>"staničení 0,320-0,340" (0,4+0,35)/2*20</t>
  </si>
  <si>
    <t>"staničení 0,340-0,360" (0,35+0,35)/2*20</t>
  </si>
  <si>
    <t>"staničení 0,360-0,380" (0,35+0,4)/2*20</t>
  </si>
  <si>
    <t>"staničení 0,380-0,400" (0,4+0,4)/2*20</t>
  </si>
  <si>
    <t>"staničení 0,400-0,420" (0,4+0,35)/2*20</t>
  </si>
  <si>
    <t>"staničení 0,420-0,440" (0,35+0,45)/2*20</t>
  </si>
  <si>
    <t>"staničení 0,440-0,460" (0,45+0,55)/2*20</t>
  </si>
  <si>
    <t>"staničení 0,460-0,480" (0,55+0,5)/2*20</t>
  </si>
  <si>
    <t>"staničení 0,480-0,500" (0,5+0,4)/2*20</t>
  </si>
  <si>
    <t>"staničení 0,500-0,520" (0,4+0,35)/2*20</t>
  </si>
  <si>
    <t>"staničení 0,520-0,540" (0,35+0,35)/2*20</t>
  </si>
  <si>
    <t>"staničení 0,540-0,560" (0,35+0,4)/2*20</t>
  </si>
  <si>
    <t>"staničení 0,560-0,580" (0,4+0,4)/2*20</t>
  </si>
  <si>
    <t>"staničení 0,580-0,59173" 0,4*11,73</t>
  </si>
  <si>
    <t>Podklad ze štěrkodrtě ŠD fr.0/63 tl 150 mm</t>
  </si>
  <si>
    <t>Podklad ze štěrkodrtě ŠD fr.0/32 tl 150 mm</t>
  </si>
  <si>
    <t>Asfaltový beton vrstva podkladní ACP 16 + (obalované kamenivo OKS) tl 70 mm š přes 3 m</t>
  </si>
  <si>
    <t>Postřik infiltrační kationaktivní emulzí v množství 1 kg/m2</t>
  </si>
  <si>
    <t>Postřik živičný spojovací ze silniční emulze v množství 0,30 kg/m2</t>
  </si>
  <si>
    <t>polcesta_1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</si>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</sst>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VC1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101 - Polní cesta VC1'!P92</f>
        <v>0</v>
      </c>
      <c r="AV55" s="121">
        <f>'SO 101 - Polní cesta VC1'!J33</f>
        <v>0</v>
      </c>
      <c r="AW55" s="121">
        <f>'SO 101 - Polní cesta VC1'!J34</f>
        <v>0</v>
      </c>
      <c r="AX55" s="121">
        <f>'SO 101 - Polní cesta VC1'!J35</f>
        <v>0</v>
      </c>
      <c r="AY55" s="121">
        <f>'SO 101 - Polní cesta VC1'!J36</f>
        <v>0</v>
      </c>
      <c r="AZ55" s="121">
        <f>'SO 101 - Polní cesta VC1'!F33</f>
        <v>0</v>
      </c>
      <c r="BA55" s="121">
        <f>'SO 101 - Polní cesta VC1'!F34</f>
        <v>0</v>
      </c>
      <c r="BB55" s="121">
        <f>'SO 101 - Polní cesta VC1'!F35</f>
        <v>0</v>
      </c>
      <c r="BC55" s="121">
        <f>'SO 101 - Polní cesta VC1'!F36</f>
        <v>0</v>
      </c>
      <c r="BD55" s="123">
        <f>'SO 101 - Polní cesta VC1'!F37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21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cd4DA89aqL1r054xj7/j25V2Us3qpc4CpqxT1lybi3HM7rn24PGWNHXxgDotjRLGutIQzVFVFGxoDOSCxCdJCQ==" hashValue="H+UH0q0ynXfU8jBkFGHq1m0Lg60TAfq20MpuZY9Or4TSFfPRaUbhocOBMYUyDW4eksBzpgpMNOFJRRjDQxzfQ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1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29" t="s">
        <v>87</v>
      </c>
      <c r="BA2" s="129" t="s">
        <v>21</v>
      </c>
      <c r="BB2" s="129" t="s">
        <v>21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21</v>
      </c>
      <c r="BB3" s="129" t="s">
        <v>21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  <c r="AZ4" s="129" t="s">
        <v>92</v>
      </c>
      <c r="BA4" s="129" t="s">
        <v>21</v>
      </c>
      <c r="BB4" s="129" t="s">
        <v>21</v>
      </c>
      <c r="BC4" s="129" t="s">
        <v>93</v>
      </c>
      <c r="BD4" s="129" t="s">
        <v>83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95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ROUND(J92,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ROUND((SUM(BE92:BE688)),  2)</f>
        <v>0</v>
      </c>
      <c r="G33" s="39"/>
      <c r="H33" s="39"/>
      <c r="I33" s="150">
        <v>0.20999999999999999</v>
      </c>
      <c r="J33" s="149">
        <f>ROUND(((SUM(BE92:BE688))*I33),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ROUND((SUM(BF92:BF688)),  2)</f>
        <v>0</v>
      </c>
      <c r="G34" s="39"/>
      <c r="H34" s="39"/>
      <c r="I34" s="150">
        <v>0.14999999999999999</v>
      </c>
      <c r="J34" s="149">
        <f>ROUND(((SUM(BF92:BF688))*I34),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ROUND((SUM(BG92:BG688)),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ROUND((SUM(BH92:BH688)),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ROUND((SUM(BI92:BI688)),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VC1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J379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J447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J474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J497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J562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108</v>
      </c>
      <c r="E67" s="176"/>
      <c r="F67" s="176"/>
      <c r="G67" s="176"/>
      <c r="H67" s="176"/>
      <c r="I67" s="176"/>
      <c r="J67" s="177">
        <f>J593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J641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J674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111</v>
      </c>
      <c r="E70" s="170"/>
      <c r="F70" s="170"/>
      <c r="G70" s="170"/>
      <c r="H70" s="170"/>
      <c r="I70" s="170"/>
      <c r="J70" s="171">
        <f>J679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J680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J685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114</v>
      </c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Polní cesta VC1 v k.ú. Kouty u Poděbrad</v>
      </c>
      <c r="F82" s="33"/>
      <c r="G82" s="33"/>
      <c r="H82" s="33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94</v>
      </c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101 - Polní cesta VC1</v>
      </c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22</v>
      </c>
      <c r="D86" s="41"/>
      <c r="E86" s="41"/>
      <c r="F86" s="28" t="str">
        <f>F12</f>
        <v>k.ú. Kouty</v>
      </c>
      <c r="G86" s="41"/>
      <c r="H86" s="41"/>
      <c r="I86" s="33" t="s">
        <v>24</v>
      </c>
      <c r="J86" s="73" t="str">
        <f>IF(J12="","",J12)</f>
        <v>11. 7. 2021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26</v>
      </c>
      <c r="D88" s="41"/>
      <c r="E88" s="41"/>
      <c r="F88" s="28" t="str">
        <f>E15</f>
        <v>ČR-SPÚ,Krajský pozemkový úřad pro Středočeský kraj</v>
      </c>
      <c r="G88" s="41"/>
      <c r="H88" s="41"/>
      <c r="I88" s="33" t="s">
        <v>32</v>
      </c>
      <c r="J88" s="37" t="str">
        <f>E21</f>
        <v>VDI PROJEKT s.r.o.</v>
      </c>
      <c r="K88" s="41"/>
      <c r="L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Ing. Jan Duben</v>
      </c>
      <c r="K89" s="41"/>
      <c r="L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115</v>
      </c>
      <c r="D91" s="182" t="s">
        <v>58</v>
      </c>
      <c r="E91" s="182" t="s">
        <v>54</v>
      </c>
      <c r="F91" s="182" t="s">
        <v>55</v>
      </c>
      <c r="G91" s="182" t="s">
        <v>116</v>
      </c>
      <c r="H91" s="182" t="s">
        <v>117</v>
      </c>
      <c r="I91" s="182" t="s">
        <v>118</v>
      </c>
      <c r="J91" s="182" t="s">
        <v>99</v>
      </c>
      <c r="K91" s="183" t="s">
        <v>119</v>
      </c>
      <c r="L91" s="184"/>
      <c r="M91" s="93" t="s">
        <v>21</v>
      </c>
      <c r="N91" s="94" t="s">
        <v>43</v>
      </c>
      <c r="O91" s="94" t="s">
        <v>120</v>
      </c>
      <c r="P91" s="94" t="s">
        <v>121</v>
      </c>
      <c r="Q91" s="94" t="s">
        <v>122</v>
      </c>
      <c r="R91" s="94" t="s">
        <v>123</v>
      </c>
      <c r="S91" s="94" t="s">
        <v>124</v>
      </c>
      <c r="T91" s="95" t="s">
        <v>125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126</v>
      </c>
      <c r="D92" s="41"/>
      <c r="E92" s="41"/>
      <c r="F92" s="41"/>
      <c r="G92" s="41"/>
      <c r="H92" s="41"/>
      <c r="I92" s="41"/>
      <c r="J92" s="185">
        <f>BK92</f>
        <v>0</v>
      </c>
      <c r="K92" s="41"/>
      <c r="L92" s="45"/>
      <c r="M92" s="96"/>
      <c r="N92" s="186"/>
      <c r="O92" s="97"/>
      <c r="P92" s="187">
        <f>P93+P679</f>
        <v>0</v>
      </c>
      <c r="Q92" s="97"/>
      <c r="R92" s="187">
        <f>R93+R679</f>
        <v>1883.64676150124</v>
      </c>
      <c r="S92" s="97"/>
      <c r="T92" s="188">
        <f>T93+T679</f>
        <v>395.28200000000004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100</v>
      </c>
      <c r="BK92" s="189">
        <f>BK93+BK679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127</v>
      </c>
      <c r="F93" s="193" t="s">
        <v>128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P94+P379+P447+P474+P497+P562+P593+P641+P674</f>
        <v>0</v>
      </c>
      <c r="Q93" s="198"/>
      <c r="R93" s="199">
        <f>R94+R379+R447+R474+R497+R562+R593+R641+R674</f>
        <v>1883.6458015012399</v>
      </c>
      <c r="S93" s="198"/>
      <c r="T93" s="200">
        <f>T94+T379+T447+T474+T497+T562+T593+T641+T674</f>
        <v>395.28200000000004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129</v>
      </c>
      <c r="BK93" s="203">
        <f>BK94+BK379+BK447+BK474+BK497+BK562+BK593+BK641+BK674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81</v>
      </c>
      <c r="F94" s="204" t="s">
        <v>130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SUM(P95:P378)</f>
        <v>0</v>
      </c>
      <c r="Q94" s="198"/>
      <c r="R94" s="199">
        <f>SUM(R95:R378)</f>
        <v>116.705302</v>
      </c>
      <c r="S94" s="198"/>
      <c r="T94" s="200">
        <f>SUM(T95:T378)</f>
        <v>335.36200000000002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129</v>
      </c>
      <c r="BK94" s="203">
        <f>SUM(BK95:BK378)</f>
        <v>0</v>
      </c>
    </row>
    <row r="95" s="2" customFormat="1">
      <c r="A95" s="39"/>
      <c r="B95" s="40"/>
      <c r="C95" s="206" t="s">
        <v>81</v>
      </c>
      <c r="D95" s="206" t="s">
        <v>131</v>
      </c>
      <c r="E95" s="207" t="s">
        <v>132</v>
      </c>
      <c r="F95" s="208" t="s">
        <v>133</v>
      </c>
      <c r="G95" s="209" t="s">
        <v>134</v>
      </c>
      <c r="H95" s="210">
        <v>120</v>
      </c>
      <c r="I95" s="211"/>
      <c r="J95" s="212">
        <f>ROUND(I95*H95,2)</f>
        <v>0</v>
      </c>
      <c r="K95" s="208" t="s">
        <v>135</v>
      </c>
      <c r="L95" s="45"/>
      <c r="M95" s="213" t="s">
        <v>21</v>
      </c>
      <c r="N95" s="214" t="s">
        <v>44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136</v>
      </c>
      <c r="AT95" s="217" t="s">
        <v>131</v>
      </c>
      <c r="AU95" s="217" t="s">
        <v>83</v>
      </c>
      <c r="AY95" s="18" t="s">
        <v>129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81</v>
      </c>
      <c r="BK95" s="218">
        <f>ROUND(I95*H95,2)</f>
        <v>0</v>
      </c>
      <c r="BL95" s="18" t="s">
        <v>136</v>
      </c>
      <c r="BM95" s="217" t="s">
        <v>137</v>
      </c>
    </row>
    <row r="96" s="2" customFormat="1">
      <c r="A96" s="39"/>
      <c r="B96" s="40"/>
      <c r="C96" s="41"/>
      <c r="D96" s="219" t="s">
        <v>138</v>
      </c>
      <c r="E96" s="41"/>
      <c r="F96" s="220" t="s">
        <v>139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13" customFormat="1">
      <c r="A97" s="13"/>
      <c r="B97" s="224"/>
      <c r="C97" s="225"/>
      <c r="D97" s="219" t="s">
        <v>140</v>
      </c>
      <c r="E97" s="226" t="s">
        <v>21</v>
      </c>
      <c r="F97" s="227" t="s">
        <v>141</v>
      </c>
      <c r="G97" s="225"/>
      <c r="H97" s="228">
        <v>120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140</v>
      </c>
      <c r="AU97" s="234" t="s">
        <v>83</v>
      </c>
      <c r="AV97" s="13" t="s">
        <v>83</v>
      </c>
      <c r="AW97" s="13" t="s">
        <v>34</v>
      </c>
      <c r="AX97" s="13" t="s">
        <v>73</v>
      </c>
      <c r="AY97" s="234" t="s">
        <v>129</v>
      </c>
    </row>
    <row r="98" s="14" customFormat="1">
      <c r="A98" s="14"/>
      <c r="B98" s="235"/>
      <c r="C98" s="236"/>
      <c r="D98" s="219" t="s">
        <v>140</v>
      </c>
      <c r="E98" s="237" t="s">
        <v>21</v>
      </c>
      <c r="F98" s="238" t="s">
        <v>142</v>
      </c>
      <c r="G98" s="236"/>
      <c r="H98" s="239">
        <v>120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140</v>
      </c>
      <c r="AU98" s="245" t="s">
        <v>83</v>
      </c>
      <c r="AV98" s="14" t="s">
        <v>136</v>
      </c>
      <c r="AW98" s="14" t="s">
        <v>34</v>
      </c>
      <c r="AX98" s="14" t="s">
        <v>81</v>
      </c>
      <c r="AY98" s="245" t="s">
        <v>129</v>
      </c>
    </row>
    <row r="99" s="2" customFormat="1" ht="16.5" customHeight="1">
      <c r="A99" s="39"/>
      <c r="B99" s="40"/>
      <c r="C99" s="206" t="s">
        <v>83</v>
      </c>
      <c r="D99" s="206" t="s">
        <v>131</v>
      </c>
      <c r="E99" s="207" t="s">
        <v>143</v>
      </c>
      <c r="F99" s="208" t="s">
        <v>144</v>
      </c>
      <c r="G99" s="209" t="s">
        <v>134</v>
      </c>
      <c r="H99" s="210">
        <v>1540.5</v>
      </c>
      <c r="I99" s="211"/>
      <c r="J99" s="212">
        <f>ROUND(I99*H99,2)</f>
        <v>0</v>
      </c>
      <c r="K99" s="208" t="s">
        <v>135</v>
      </c>
      <c r="L99" s="45"/>
      <c r="M99" s="213" t="s">
        <v>21</v>
      </c>
      <c r="N99" s="214" t="s">
        <v>44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136</v>
      </c>
      <c r="AT99" s="217" t="s">
        <v>131</v>
      </c>
      <c r="AU99" s="217" t="s">
        <v>83</v>
      </c>
      <c r="AY99" s="18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81</v>
      </c>
      <c r="BK99" s="218">
        <f>ROUND(I99*H99,2)</f>
        <v>0</v>
      </c>
      <c r="BL99" s="18" t="s">
        <v>136</v>
      </c>
      <c r="BM99" s="217" t="s">
        <v>145</v>
      </c>
    </row>
    <row r="100" s="2" customFormat="1">
      <c r="A100" s="39"/>
      <c r="B100" s="40"/>
      <c r="C100" s="41"/>
      <c r="D100" s="219" t="s">
        <v>138</v>
      </c>
      <c r="E100" s="41"/>
      <c r="F100" s="220" t="s">
        <v>146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83</v>
      </c>
    </row>
    <row r="101" s="13" customFormat="1">
      <c r="A101" s="13"/>
      <c r="B101" s="224"/>
      <c r="C101" s="225"/>
      <c r="D101" s="219" t="s">
        <v>140</v>
      </c>
      <c r="E101" s="226" t="s">
        <v>21</v>
      </c>
      <c r="F101" s="227" t="s">
        <v>147</v>
      </c>
      <c r="G101" s="225"/>
      <c r="H101" s="228">
        <v>1540.5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140</v>
      </c>
      <c r="AU101" s="234" t="s">
        <v>83</v>
      </c>
      <c r="AV101" s="13" t="s">
        <v>83</v>
      </c>
      <c r="AW101" s="13" t="s">
        <v>34</v>
      </c>
      <c r="AX101" s="13" t="s">
        <v>73</v>
      </c>
      <c r="AY101" s="234" t="s">
        <v>129</v>
      </c>
    </row>
    <row r="102" s="14" customFormat="1">
      <c r="A102" s="14"/>
      <c r="B102" s="235"/>
      <c r="C102" s="236"/>
      <c r="D102" s="219" t="s">
        <v>140</v>
      </c>
      <c r="E102" s="237" t="s">
        <v>21</v>
      </c>
      <c r="F102" s="238" t="s">
        <v>142</v>
      </c>
      <c r="G102" s="236"/>
      <c r="H102" s="239">
        <v>1540.5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140</v>
      </c>
      <c r="AU102" s="245" t="s">
        <v>83</v>
      </c>
      <c r="AV102" s="14" t="s">
        <v>136</v>
      </c>
      <c r="AW102" s="14" t="s">
        <v>34</v>
      </c>
      <c r="AX102" s="14" t="s">
        <v>81</v>
      </c>
      <c r="AY102" s="245" t="s">
        <v>129</v>
      </c>
    </row>
    <row r="103" s="2" customFormat="1">
      <c r="A103" s="39"/>
      <c r="B103" s="40"/>
      <c r="C103" s="206" t="s">
        <v>148</v>
      </c>
      <c r="D103" s="206" t="s">
        <v>131</v>
      </c>
      <c r="E103" s="207" t="s">
        <v>149</v>
      </c>
      <c r="F103" s="208" t="s">
        <v>150</v>
      </c>
      <c r="G103" s="209" t="s">
        <v>151</v>
      </c>
      <c r="H103" s="210">
        <v>2</v>
      </c>
      <c r="I103" s="211"/>
      <c r="J103" s="212">
        <f>ROUND(I103*H103,2)</f>
        <v>0</v>
      </c>
      <c r="K103" s="208" t="s">
        <v>135</v>
      </c>
      <c r="L103" s="45"/>
      <c r="M103" s="213" t="s">
        <v>21</v>
      </c>
      <c r="N103" s="214" t="s">
        <v>44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136</v>
      </c>
      <c r="AT103" s="217" t="s">
        <v>131</v>
      </c>
      <c r="AU103" s="217" t="s">
        <v>83</v>
      </c>
      <c r="AY103" s="18" t="s">
        <v>129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81</v>
      </c>
      <c r="BK103" s="218">
        <f>ROUND(I103*H103,2)</f>
        <v>0</v>
      </c>
      <c r="BL103" s="18" t="s">
        <v>136</v>
      </c>
      <c r="BM103" s="217" t="s">
        <v>152</v>
      </c>
    </row>
    <row r="104" s="2" customFormat="1">
      <c r="A104" s="39"/>
      <c r="B104" s="40"/>
      <c r="C104" s="41"/>
      <c r="D104" s="219" t="s">
        <v>138</v>
      </c>
      <c r="E104" s="41"/>
      <c r="F104" s="220" t="s">
        <v>153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13" customFormat="1">
      <c r="A105" s="13"/>
      <c r="B105" s="224"/>
      <c r="C105" s="225"/>
      <c r="D105" s="219" t="s">
        <v>140</v>
      </c>
      <c r="E105" s="226" t="s">
        <v>21</v>
      </c>
      <c r="F105" s="227" t="s">
        <v>154</v>
      </c>
      <c r="G105" s="225"/>
      <c r="H105" s="228">
        <v>2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140</v>
      </c>
      <c r="AU105" s="234" t="s">
        <v>83</v>
      </c>
      <c r="AV105" s="13" t="s">
        <v>83</v>
      </c>
      <c r="AW105" s="13" t="s">
        <v>34</v>
      </c>
      <c r="AX105" s="13" t="s">
        <v>73</v>
      </c>
      <c r="AY105" s="234" t="s">
        <v>129</v>
      </c>
    </row>
    <row r="106" s="14" customFormat="1">
      <c r="A106" s="14"/>
      <c r="B106" s="235"/>
      <c r="C106" s="236"/>
      <c r="D106" s="219" t="s">
        <v>140</v>
      </c>
      <c r="E106" s="237" t="s">
        <v>21</v>
      </c>
      <c r="F106" s="238" t="s">
        <v>142</v>
      </c>
      <c r="G106" s="236"/>
      <c r="H106" s="239">
        <v>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140</v>
      </c>
      <c r="AU106" s="245" t="s">
        <v>83</v>
      </c>
      <c r="AV106" s="14" t="s">
        <v>136</v>
      </c>
      <c r="AW106" s="14" t="s">
        <v>34</v>
      </c>
      <c r="AX106" s="14" t="s">
        <v>81</v>
      </c>
      <c r="AY106" s="245" t="s">
        <v>129</v>
      </c>
    </row>
    <row r="107" s="2" customFormat="1" ht="21.75" customHeight="1">
      <c r="A107" s="39"/>
      <c r="B107" s="40"/>
      <c r="C107" s="206" t="s">
        <v>136</v>
      </c>
      <c r="D107" s="206" t="s">
        <v>131</v>
      </c>
      <c r="E107" s="207" t="s">
        <v>155</v>
      </c>
      <c r="F107" s="208" t="s">
        <v>156</v>
      </c>
      <c r="G107" s="209" t="s">
        <v>151</v>
      </c>
      <c r="H107" s="210">
        <v>4</v>
      </c>
      <c r="I107" s="211"/>
      <c r="J107" s="212">
        <f>ROUND(I107*H107,2)</f>
        <v>0</v>
      </c>
      <c r="K107" s="208" t="s">
        <v>135</v>
      </c>
      <c r="L107" s="45"/>
      <c r="M107" s="213" t="s">
        <v>21</v>
      </c>
      <c r="N107" s="214" t="s">
        <v>44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136</v>
      </c>
      <c r="AT107" s="217" t="s">
        <v>131</v>
      </c>
      <c r="AU107" s="217" t="s">
        <v>83</v>
      </c>
      <c r="AY107" s="18" t="s">
        <v>129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81</v>
      </c>
      <c r="BK107" s="218">
        <f>ROUND(I107*H107,2)</f>
        <v>0</v>
      </c>
      <c r="BL107" s="18" t="s">
        <v>136</v>
      </c>
      <c r="BM107" s="217" t="s">
        <v>157</v>
      </c>
    </row>
    <row r="108" s="2" customFormat="1">
      <c r="A108" s="39"/>
      <c r="B108" s="40"/>
      <c r="C108" s="41"/>
      <c r="D108" s="219" t="s">
        <v>138</v>
      </c>
      <c r="E108" s="41"/>
      <c r="F108" s="220" t="s">
        <v>158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138</v>
      </c>
      <c r="AU108" s="18" t="s">
        <v>83</v>
      </c>
    </row>
    <row r="109" s="13" customFormat="1">
      <c r="A109" s="13"/>
      <c r="B109" s="224"/>
      <c r="C109" s="225"/>
      <c r="D109" s="219" t="s">
        <v>140</v>
      </c>
      <c r="E109" s="226" t="s">
        <v>21</v>
      </c>
      <c r="F109" s="227" t="s">
        <v>159</v>
      </c>
      <c r="G109" s="225"/>
      <c r="H109" s="228">
        <v>4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140</v>
      </c>
      <c r="AU109" s="234" t="s">
        <v>83</v>
      </c>
      <c r="AV109" s="13" t="s">
        <v>83</v>
      </c>
      <c r="AW109" s="13" t="s">
        <v>34</v>
      </c>
      <c r="AX109" s="13" t="s">
        <v>73</v>
      </c>
      <c r="AY109" s="234" t="s">
        <v>129</v>
      </c>
    </row>
    <row r="110" s="14" customFormat="1">
      <c r="A110" s="14"/>
      <c r="B110" s="235"/>
      <c r="C110" s="236"/>
      <c r="D110" s="219" t="s">
        <v>140</v>
      </c>
      <c r="E110" s="237" t="s">
        <v>21</v>
      </c>
      <c r="F110" s="238" t="s">
        <v>142</v>
      </c>
      <c r="G110" s="236"/>
      <c r="H110" s="239">
        <v>4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140</v>
      </c>
      <c r="AU110" s="245" t="s">
        <v>83</v>
      </c>
      <c r="AV110" s="14" t="s">
        <v>136</v>
      </c>
      <c r="AW110" s="14" t="s">
        <v>34</v>
      </c>
      <c r="AX110" s="14" t="s">
        <v>81</v>
      </c>
      <c r="AY110" s="245" t="s">
        <v>129</v>
      </c>
    </row>
    <row r="111" s="2" customFormat="1">
      <c r="A111" s="39"/>
      <c r="B111" s="40"/>
      <c r="C111" s="206" t="s">
        <v>160</v>
      </c>
      <c r="D111" s="206" t="s">
        <v>131</v>
      </c>
      <c r="E111" s="207" t="s">
        <v>161</v>
      </c>
      <c r="F111" s="208" t="s">
        <v>162</v>
      </c>
      <c r="G111" s="209" t="s">
        <v>151</v>
      </c>
      <c r="H111" s="210">
        <v>4</v>
      </c>
      <c r="I111" s="211"/>
      <c r="J111" s="212">
        <f>ROUND(I111*H111,2)</f>
        <v>0</v>
      </c>
      <c r="K111" s="208" t="s">
        <v>135</v>
      </c>
      <c r="L111" s="45"/>
      <c r="M111" s="213" t="s">
        <v>21</v>
      </c>
      <c r="N111" s="214" t="s">
        <v>44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136</v>
      </c>
      <c r="AT111" s="217" t="s">
        <v>131</v>
      </c>
      <c r="AU111" s="217" t="s">
        <v>83</v>
      </c>
      <c r="AY111" s="18" t="s">
        <v>129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136</v>
      </c>
      <c r="BM111" s="217" t="s">
        <v>163</v>
      </c>
    </row>
    <row r="112" s="2" customFormat="1">
      <c r="A112" s="39"/>
      <c r="B112" s="40"/>
      <c r="C112" s="41"/>
      <c r="D112" s="219" t="s">
        <v>138</v>
      </c>
      <c r="E112" s="41"/>
      <c r="F112" s="220" t="s">
        <v>164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83</v>
      </c>
    </row>
    <row r="113" s="13" customFormat="1">
      <c r="A113" s="13"/>
      <c r="B113" s="224"/>
      <c r="C113" s="225"/>
      <c r="D113" s="219" t="s">
        <v>140</v>
      </c>
      <c r="E113" s="226" t="s">
        <v>21</v>
      </c>
      <c r="F113" s="227" t="s">
        <v>165</v>
      </c>
      <c r="G113" s="225"/>
      <c r="H113" s="228">
        <v>4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140</v>
      </c>
      <c r="AU113" s="234" t="s">
        <v>83</v>
      </c>
      <c r="AV113" s="13" t="s">
        <v>83</v>
      </c>
      <c r="AW113" s="13" t="s">
        <v>34</v>
      </c>
      <c r="AX113" s="13" t="s">
        <v>73</v>
      </c>
      <c r="AY113" s="234" t="s">
        <v>129</v>
      </c>
    </row>
    <row r="114" s="14" customFormat="1">
      <c r="A114" s="14"/>
      <c r="B114" s="235"/>
      <c r="C114" s="236"/>
      <c r="D114" s="219" t="s">
        <v>140</v>
      </c>
      <c r="E114" s="237" t="s">
        <v>21</v>
      </c>
      <c r="F114" s="238" t="s">
        <v>142</v>
      </c>
      <c r="G114" s="236"/>
      <c r="H114" s="239">
        <v>4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140</v>
      </c>
      <c r="AU114" s="245" t="s">
        <v>83</v>
      </c>
      <c r="AV114" s="14" t="s">
        <v>136</v>
      </c>
      <c r="AW114" s="14" t="s">
        <v>34</v>
      </c>
      <c r="AX114" s="14" t="s">
        <v>81</v>
      </c>
      <c r="AY114" s="245" t="s">
        <v>129</v>
      </c>
    </row>
    <row r="115" s="2" customFormat="1" ht="16.5" customHeight="1">
      <c r="A115" s="39"/>
      <c r="B115" s="40"/>
      <c r="C115" s="206" t="s">
        <v>166</v>
      </c>
      <c r="D115" s="206" t="s">
        <v>131</v>
      </c>
      <c r="E115" s="207" t="s">
        <v>167</v>
      </c>
      <c r="F115" s="208" t="s">
        <v>168</v>
      </c>
      <c r="G115" s="209" t="s">
        <v>134</v>
      </c>
      <c r="H115" s="210">
        <v>120</v>
      </c>
      <c r="I115" s="211"/>
      <c r="J115" s="212">
        <f>ROUND(I115*H115,2)</f>
        <v>0</v>
      </c>
      <c r="K115" s="208" t="s">
        <v>135</v>
      </c>
      <c r="L115" s="45"/>
      <c r="M115" s="213" t="s">
        <v>21</v>
      </c>
      <c r="N115" s="214" t="s">
        <v>44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136</v>
      </c>
      <c r="AT115" s="217" t="s">
        <v>131</v>
      </c>
      <c r="AU115" s="217" t="s">
        <v>83</v>
      </c>
      <c r="AY115" s="18" t="s">
        <v>129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81</v>
      </c>
      <c r="BK115" s="218">
        <f>ROUND(I115*H115,2)</f>
        <v>0</v>
      </c>
      <c r="BL115" s="18" t="s">
        <v>136</v>
      </c>
      <c r="BM115" s="217" t="s">
        <v>169</v>
      </c>
    </row>
    <row r="116" s="2" customFormat="1">
      <c r="A116" s="39"/>
      <c r="B116" s="40"/>
      <c r="C116" s="41"/>
      <c r="D116" s="219" t="s">
        <v>138</v>
      </c>
      <c r="E116" s="41"/>
      <c r="F116" s="220" t="s">
        <v>164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13" customFormat="1">
      <c r="A117" s="13"/>
      <c r="B117" s="224"/>
      <c r="C117" s="225"/>
      <c r="D117" s="219" t="s">
        <v>140</v>
      </c>
      <c r="E117" s="226" t="s">
        <v>21</v>
      </c>
      <c r="F117" s="227" t="s">
        <v>170</v>
      </c>
      <c r="G117" s="225"/>
      <c r="H117" s="228">
        <v>120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140</v>
      </c>
      <c r="AU117" s="234" t="s">
        <v>83</v>
      </c>
      <c r="AV117" s="13" t="s">
        <v>83</v>
      </c>
      <c r="AW117" s="13" t="s">
        <v>34</v>
      </c>
      <c r="AX117" s="13" t="s">
        <v>73</v>
      </c>
      <c r="AY117" s="234" t="s">
        <v>129</v>
      </c>
    </row>
    <row r="118" s="14" customFormat="1">
      <c r="A118" s="14"/>
      <c r="B118" s="235"/>
      <c r="C118" s="236"/>
      <c r="D118" s="219" t="s">
        <v>140</v>
      </c>
      <c r="E118" s="237" t="s">
        <v>21</v>
      </c>
      <c r="F118" s="238" t="s">
        <v>142</v>
      </c>
      <c r="G118" s="236"/>
      <c r="H118" s="239">
        <v>120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140</v>
      </c>
      <c r="AU118" s="245" t="s">
        <v>83</v>
      </c>
      <c r="AV118" s="14" t="s">
        <v>136</v>
      </c>
      <c r="AW118" s="14" t="s">
        <v>34</v>
      </c>
      <c r="AX118" s="14" t="s">
        <v>81</v>
      </c>
      <c r="AY118" s="245" t="s">
        <v>129</v>
      </c>
    </row>
    <row r="119" s="2" customFormat="1" ht="21.75" customHeight="1">
      <c r="A119" s="39"/>
      <c r="B119" s="40"/>
      <c r="C119" s="206" t="s">
        <v>171</v>
      </c>
      <c r="D119" s="206" t="s">
        <v>131</v>
      </c>
      <c r="E119" s="207" t="s">
        <v>172</v>
      </c>
      <c r="F119" s="208" t="s">
        <v>173</v>
      </c>
      <c r="G119" s="209" t="s">
        <v>151</v>
      </c>
      <c r="H119" s="210">
        <v>4</v>
      </c>
      <c r="I119" s="211"/>
      <c r="J119" s="212">
        <f>ROUND(I119*H119,2)</f>
        <v>0</v>
      </c>
      <c r="K119" s="208" t="s">
        <v>135</v>
      </c>
      <c r="L119" s="45"/>
      <c r="M119" s="213" t="s">
        <v>21</v>
      </c>
      <c r="N119" s="214" t="s">
        <v>44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136</v>
      </c>
      <c r="AT119" s="217" t="s">
        <v>131</v>
      </c>
      <c r="AU119" s="217" t="s">
        <v>83</v>
      </c>
      <c r="AY119" s="18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81</v>
      </c>
      <c r="BK119" s="218">
        <f>ROUND(I119*H119,2)</f>
        <v>0</v>
      </c>
      <c r="BL119" s="18" t="s">
        <v>136</v>
      </c>
      <c r="BM119" s="217" t="s">
        <v>174</v>
      </c>
    </row>
    <row r="120" s="2" customFormat="1">
      <c r="A120" s="39"/>
      <c r="B120" s="40"/>
      <c r="C120" s="41"/>
      <c r="D120" s="219" t="s">
        <v>138</v>
      </c>
      <c r="E120" s="41"/>
      <c r="F120" s="220" t="s">
        <v>175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83</v>
      </c>
    </row>
    <row r="121" s="13" customFormat="1">
      <c r="A121" s="13"/>
      <c r="B121" s="224"/>
      <c r="C121" s="225"/>
      <c r="D121" s="219" t="s">
        <v>140</v>
      </c>
      <c r="E121" s="226" t="s">
        <v>21</v>
      </c>
      <c r="F121" s="227" t="s">
        <v>159</v>
      </c>
      <c r="G121" s="225"/>
      <c r="H121" s="228">
        <v>4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140</v>
      </c>
      <c r="AU121" s="234" t="s">
        <v>83</v>
      </c>
      <c r="AV121" s="13" t="s">
        <v>83</v>
      </c>
      <c r="AW121" s="13" t="s">
        <v>34</v>
      </c>
      <c r="AX121" s="13" t="s">
        <v>73</v>
      </c>
      <c r="AY121" s="234" t="s">
        <v>129</v>
      </c>
    </row>
    <row r="122" s="14" customFormat="1">
      <c r="A122" s="14"/>
      <c r="B122" s="235"/>
      <c r="C122" s="236"/>
      <c r="D122" s="219" t="s">
        <v>140</v>
      </c>
      <c r="E122" s="237" t="s">
        <v>21</v>
      </c>
      <c r="F122" s="238" t="s">
        <v>142</v>
      </c>
      <c r="G122" s="236"/>
      <c r="H122" s="239">
        <v>4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140</v>
      </c>
      <c r="AU122" s="245" t="s">
        <v>83</v>
      </c>
      <c r="AV122" s="14" t="s">
        <v>136</v>
      </c>
      <c r="AW122" s="14" t="s">
        <v>34</v>
      </c>
      <c r="AX122" s="14" t="s">
        <v>81</v>
      </c>
      <c r="AY122" s="245" t="s">
        <v>129</v>
      </c>
    </row>
    <row r="123" s="2" customFormat="1" ht="21.75" customHeight="1">
      <c r="A123" s="39"/>
      <c r="B123" s="40"/>
      <c r="C123" s="206" t="s">
        <v>176</v>
      </c>
      <c r="D123" s="206" t="s">
        <v>131</v>
      </c>
      <c r="E123" s="207" t="s">
        <v>177</v>
      </c>
      <c r="F123" s="208" t="s">
        <v>178</v>
      </c>
      <c r="G123" s="209" t="s">
        <v>151</v>
      </c>
      <c r="H123" s="210">
        <v>2</v>
      </c>
      <c r="I123" s="211"/>
      <c r="J123" s="212">
        <f>ROUND(I123*H123,2)</f>
        <v>0</v>
      </c>
      <c r="K123" s="208" t="s">
        <v>135</v>
      </c>
      <c r="L123" s="45"/>
      <c r="M123" s="213" t="s">
        <v>21</v>
      </c>
      <c r="N123" s="214" t="s">
        <v>44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136</v>
      </c>
      <c r="AT123" s="217" t="s">
        <v>131</v>
      </c>
      <c r="AU123" s="217" t="s">
        <v>83</v>
      </c>
      <c r="AY123" s="18" t="s">
        <v>129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81</v>
      </c>
      <c r="BK123" s="218">
        <f>ROUND(I123*H123,2)</f>
        <v>0</v>
      </c>
      <c r="BL123" s="18" t="s">
        <v>136</v>
      </c>
      <c r="BM123" s="217" t="s">
        <v>179</v>
      </c>
    </row>
    <row r="124" s="2" customFormat="1">
      <c r="A124" s="39"/>
      <c r="B124" s="40"/>
      <c r="C124" s="41"/>
      <c r="D124" s="219" t="s">
        <v>138</v>
      </c>
      <c r="E124" s="41"/>
      <c r="F124" s="220" t="s">
        <v>175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83</v>
      </c>
    </row>
    <row r="125" s="13" customFormat="1">
      <c r="A125" s="13"/>
      <c r="B125" s="224"/>
      <c r="C125" s="225"/>
      <c r="D125" s="219" t="s">
        <v>140</v>
      </c>
      <c r="E125" s="226" t="s">
        <v>21</v>
      </c>
      <c r="F125" s="227" t="s">
        <v>180</v>
      </c>
      <c r="G125" s="225"/>
      <c r="H125" s="228">
        <v>2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140</v>
      </c>
      <c r="AU125" s="234" t="s">
        <v>83</v>
      </c>
      <c r="AV125" s="13" t="s">
        <v>83</v>
      </c>
      <c r="AW125" s="13" t="s">
        <v>34</v>
      </c>
      <c r="AX125" s="13" t="s">
        <v>73</v>
      </c>
      <c r="AY125" s="234" t="s">
        <v>129</v>
      </c>
    </row>
    <row r="126" s="14" customFormat="1">
      <c r="A126" s="14"/>
      <c r="B126" s="235"/>
      <c r="C126" s="236"/>
      <c r="D126" s="219" t="s">
        <v>140</v>
      </c>
      <c r="E126" s="237" t="s">
        <v>21</v>
      </c>
      <c r="F126" s="238" t="s">
        <v>142</v>
      </c>
      <c r="G126" s="236"/>
      <c r="H126" s="239">
        <v>2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140</v>
      </c>
      <c r="AU126" s="245" t="s">
        <v>83</v>
      </c>
      <c r="AV126" s="14" t="s">
        <v>136</v>
      </c>
      <c r="AW126" s="14" t="s">
        <v>34</v>
      </c>
      <c r="AX126" s="14" t="s">
        <v>81</v>
      </c>
      <c r="AY126" s="245" t="s">
        <v>129</v>
      </c>
    </row>
    <row r="127" s="2" customFormat="1" ht="33" customHeight="1">
      <c r="A127" s="39"/>
      <c r="B127" s="40"/>
      <c r="C127" s="206" t="s">
        <v>181</v>
      </c>
      <c r="D127" s="206" t="s">
        <v>131</v>
      </c>
      <c r="E127" s="207" t="s">
        <v>182</v>
      </c>
      <c r="F127" s="208" t="s">
        <v>183</v>
      </c>
      <c r="G127" s="209" t="s">
        <v>134</v>
      </c>
      <c r="H127" s="210">
        <v>12</v>
      </c>
      <c r="I127" s="211"/>
      <c r="J127" s="212">
        <f>ROUND(I127*H127,2)</f>
        <v>0</v>
      </c>
      <c r="K127" s="208" t="s">
        <v>135</v>
      </c>
      <c r="L127" s="45"/>
      <c r="M127" s="213" t="s">
        <v>21</v>
      </c>
      <c r="N127" s="214" t="s">
        <v>44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0.58599999999999997</v>
      </c>
      <c r="T127" s="216">
        <f>S127*H127</f>
        <v>7.032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136</v>
      </c>
      <c r="AT127" s="217" t="s">
        <v>131</v>
      </c>
      <c r="AU127" s="217" t="s">
        <v>83</v>
      </c>
      <c r="AY127" s="18" t="s">
        <v>129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81</v>
      </c>
      <c r="BK127" s="218">
        <f>ROUND(I127*H127,2)</f>
        <v>0</v>
      </c>
      <c r="BL127" s="18" t="s">
        <v>136</v>
      </c>
      <c r="BM127" s="217" t="s">
        <v>184</v>
      </c>
    </row>
    <row r="128" s="2" customFormat="1">
      <c r="A128" s="39"/>
      <c r="B128" s="40"/>
      <c r="C128" s="41"/>
      <c r="D128" s="219" t="s">
        <v>138</v>
      </c>
      <c r="E128" s="41"/>
      <c r="F128" s="220" t="s">
        <v>185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138</v>
      </c>
      <c r="AU128" s="18" t="s">
        <v>83</v>
      </c>
    </row>
    <row r="129" s="13" customFormat="1">
      <c r="A129" s="13"/>
      <c r="B129" s="224"/>
      <c r="C129" s="225"/>
      <c r="D129" s="219" t="s">
        <v>140</v>
      </c>
      <c r="E129" s="226" t="s">
        <v>21</v>
      </c>
      <c r="F129" s="227" t="s">
        <v>186</v>
      </c>
      <c r="G129" s="225"/>
      <c r="H129" s="228">
        <v>12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140</v>
      </c>
      <c r="AU129" s="234" t="s">
        <v>83</v>
      </c>
      <c r="AV129" s="13" t="s">
        <v>83</v>
      </c>
      <c r="AW129" s="13" t="s">
        <v>34</v>
      </c>
      <c r="AX129" s="13" t="s">
        <v>73</v>
      </c>
      <c r="AY129" s="234" t="s">
        <v>129</v>
      </c>
    </row>
    <row r="130" s="14" customFormat="1">
      <c r="A130" s="14"/>
      <c r="B130" s="235"/>
      <c r="C130" s="236"/>
      <c r="D130" s="219" t="s">
        <v>140</v>
      </c>
      <c r="E130" s="237" t="s">
        <v>21</v>
      </c>
      <c r="F130" s="238" t="s">
        <v>142</v>
      </c>
      <c r="G130" s="236"/>
      <c r="H130" s="239">
        <v>12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140</v>
      </c>
      <c r="AU130" s="245" t="s">
        <v>83</v>
      </c>
      <c r="AV130" s="14" t="s">
        <v>136</v>
      </c>
      <c r="AW130" s="14" t="s">
        <v>34</v>
      </c>
      <c r="AX130" s="14" t="s">
        <v>81</v>
      </c>
      <c r="AY130" s="245" t="s">
        <v>129</v>
      </c>
    </row>
    <row r="131" s="2" customFormat="1" ht="33" customHeight="1">
      <c r="A131" s="39"/>
      <c r="B131" s="40"/>
      <c r="C131" s="206" t="s">
        <v>187</v>
      </c>
      <c r="D131" s="206" t="s">
        <v>131</v>
      </c>
      <c r="E131" s="207" t="s">
        <v>188</v>
      </c>
      <c r="F131" s="208" t="s">
        <v>189</v>
      </c>
      <c r="G131" s="209" t="s">
        <v>134</v>
      </c>
      <c r="H131" s="210">
        <v>6</v>
      </c>
      <c r="I131" s="211"/>
      <c r="J131" s="212">
        <f>ROUND(I131*H131,2)</f>
        <v>0</v>
      </c>
      <c r="K131" s="208" t="s">
        <v>135</v>
      </c>
      <c r="L131" s="45"/>
      <c r="M131" s="213" t="s">
        <v>21</v>
      </c>
      <c r="N131" s="214" t="s">
        <v>44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0.29499999999999998</v>
      </c>
      <c r="T131" s="216">
        <f>S131*H131</f>
        <v>1.77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136</v>
      </c>
      <c r="AT131" s="217" t="s">
        <v>131</v>
      </c>
      <c r="AU131" s="217" t="s">
        <v>83</v>
      </c>
      <c r="AY131" s="18" t="s">
        <v>129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136</v>
      </c>
      <c r="BM131" s="217" t="s">
        <v>190</v>
      </c>
    </row>
    <row r="132" s="2" customFormat="1">
      <c r="A132" s="39"/>
      <c r="B132" s="40"/>
      <c r="C132" s="41"/>
      <c r="D132" s="219" t="s">
        <v>138</v>
      </c>
      <c r="E132" s="41"/>
      <c r="F132" s="220" t="s">
        <v>191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138</v>
      </c>
      <c r="AU132" s="18" t="s">
        <v>83</v>
      </c>
    </row>
    <row r="133" s="13" customFormat="1">
      <c r="A133" s="13"/>
      <c r="B133" s="224"/>
      <c r="C133" s="225"/>
      <c r="D133" s="219" t="s">
        <v>140</v>
      </c>
      <c r="E133" s="226" t="s">
        <v>21</v>
      </c>
      <c r="F133" s="227" t="s">
        <v>192</v>
      </c>
      <c r="G133" s="225"/>
      <c r="H133" s="228">
        <v>6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140</v>
      </c>
      <c r="AU133" s="234" t="s">
        <v>83</v>
      </c>
      <c r="AV133" s="13" t="s">
        <v>83</v>
      </c>
      <c r="AW133" s="13" t="s">
        <v>34</v>
      </c>
      <c r="AX133" s="13" t="s">
        <v>73</v>
      </c>
      <c r="AY133" s="234" t="s">
        <v>129</v>
      </c>
    </row>
    <row r="134" s="14" customFormat="1">
      <c r="A134" s="14"/>
      <c r="B134" s="235"/>
      <c r="C134" s="236"/>
      <c r="D134" s="219" t="s">
        <v>140</v>
      </c>
      <c r="E134" s="237" t="s">
        <v>21</v>
      </c>
      <c r="F134" s="238" t="s">
        <v>142</v>
      </c>
      <c r="G134" s="236"/>
      <c r="H134" s="239">
        <v>6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140</v>
      </c>
      <c r="AU134" s="245" t="s">
        <v>83</v>
      </c>
      <c r="AV134" s="14" t="s">
        <v>136</v>
      </c>
      <c r="AW134" s="14" t="s">
        <v>34</v>
      </c>
      <c r="AX134" s="14" t="s">
        <v>81</v>
      </c>
      <c r="AY134" s="245" t="s">
        <v>129</v>
      </c>
    </row>
    <row r="135" s="2" customFormat="1">
      <c r="A135" s="39"/>
      <c r="B135" s="40"/>
      <c r="C135" s="206" t="s">
        <v>193</v>
      </c>
      <c r="D135" s="206" t="s">
        <v>131</v>
      </c>
      <c r="E135" s="207" t="s">
        <v>194</v>
      </c>
      <c r="F135" s="208" t="s">
        <v>195</v>
      </c>
      <c r="G135" s="209" t="s">
        <v>134</v>
      </c>
      <c r="H135" s="210">
        <v>416</v>
      </c>
      <c r="I135" s="211"/>
      <c r="J135" s="212">
        <f>ROUND(I135*H135,2)</f>
        <v>0</v>
      </c>
      <c r="K135" s="208" t="s">
        <v>135</v>
      </c>
      <c r="L135" s="45"/>
      <c r="M135" s="213" t="s">
        <v>21</v>
      </c>
      <c r="N135" s="214" t="s">
        <v>44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0.44</v>
      </c>
      <c r="T135" s="216">
        <f>S135*H135</f>
        <v>183.03999999999999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136</v>
      </c>
      <c r="AT135" s="217" t="s">
        <v>131</v>
      </c>
      <c r="AU135" s="217" t="s">
        <v>83</v>
      </c>
      <c r="AY135" s="18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136</v>
      </c>
      <c r="BM135" s="217" t="s">
        <v>196</v>
      </c>
    </row>
    <row r="136" s="2" customFormat="1">
      <c r="A136" s="39"/>
      <c r="B136" s="40"/>
      <c r="C136" s="41"/>
      <c r="D136" s="219" t="s">
        <v>138</v>
      </c>
      <c r="E136" s="41"/>
      <c r="F136" s="220" t="s">
        <v>197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13" customFormat="1">
      <c r="A137" s="13"/>
      <c r="B137" s="224"/>
      <c r="C137" s="225"/>
      <c r="D137" s="219" t="s">
        <v>140</v>
      </c>
      <c r="E137" s="226" t="s">
        <v>21</v>
      </c>
      <c r="F137" s="227" t="s">
        <v>198</v>
      </c>
      <c r="G137" s="225"/>
      <c r="H137" s="228">
        <v>416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140</v>
      </c>
      <c r="AU137" s="234" t="s">
        <v>83</v>
      </c>
      <c r="AV137" s="13" t="s">
        <v>83</v>
      </c>
      <c r="AW137" s="13" t="s">
        <v>34</v>
      </c>
      <c r="AX137" s="13" t="s">
        <v>73</v>
      </c>
      <c r="AY137" s="234" t="s">
        <v>129</v>
      </c>
    </row>
    <row r="138" s="14" customFormat="1">
      <c r="A138" s="14"/>
      <c r="B138" s="235"/>
      <c r="C138" s="236"/>
      <c r="D138" s="219" t="s">
        <v>140</v>
      </c>
      <c r="E138" s="237" t="s">
        <v>21</v>
      </c>
      <c r="F138" s="238" t="s">
        <v>142</v>
      </c>
      <c r="G138" s="236"/>
      <c r="H138" s="239">
        <v>416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140</v>
      </c>
      <c r="AU138" s="245" t="s">
        <v>83</v>
      </c>
      <c r="AV138" s="14" t="s">
        <v>136</v>
      </c>
      <c r="AW138" s="14" t="s">
        <v>34</v>
      </c>
      <c r="AX138" s="14" t="s">
        <v>81</v>
      </c>
      <c r="AY138" s="245" t="s">
        <v>129</v>
      </c>
    </row>
    <row r="139" s="2" customFormat="1">
      <c r="A139" s="39"/>
      <c r="B139" s="40"/>
      <c r="C139" s="206" t="s">
        <v>199</v>
      </c>
      <c r="D139" s="206" t="s">
        <v>131</v>
      </c>
      <c r="E139" s="207" t="s">
        <v>200</v>
      </c>
      <c r="F139" s="208" t="s">
        <v>201</v>
      </c>
      <c r="G139" s="209" t="s">
        <v>134</v>
      </c>
      <c r="H139" s="210">
        <v>416</v>
      </c>
      <c r="I139" s="211"/>
      <c r="J139" s="212">
        <f>ROUND(I139*H139,2)</f>
        <v>0</v>
      </c>
      <c r="K139" s="208" t="s">
        <v>135</v>
      </c>
      <c r="L139" s="45"/>
      <c r="M139" s="213" t="s">
        <v>21</v>
      </c>
      <c r="N139" s="214" t="s">
        <v>44</v>
      </c>
      <c r="O139" s="85"/>
      <c r="P139" s="215">
        <f>O139*H139</f>
        <v>0</v>
      </c>
      <c r="Q139" s="215">
        <v>5.0000000000000002E-05</v>
      </c>
      <c r="R139" s="215">
        <f>Q139*H139</f>
        <v>0.020800000000000003</v>
      </c>
      <c r="S139" s="215">
        <v>0.11500000000000001</v>
      </c>
      <c r="T139" s="216">
        <f>S139*H139</f>
        <v>47.840000000000003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136</v>
      </c>
      <c r="AT139" s="217" t="s">
        <v>131</v>
      </c>
      <c r="AU139" s="217" t="s">
        <v>83</v>
      </c>
      <c r="AY139" s="18" t="s">
        <v>129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81</v>
      </c>
      <c r="BK139" s="218">
        <f>ROUND(I139*H139,2)</f>
        <v>0</v>
      </c>
      <c r="BL139" s="18" t="s">
        <v>136</v>
      </c>
      <c r="BM139" s="217" t="s">
        <v>202</v>
      </c>
    </row>
    <row r="140" s="2" customFormat="1">
      <c r="A140" s="39"/>
      <c r="B140" s="40"/>
      <c r="C140" s="41"/>
      <c r="D140" s="219" t="s">
        <v>138</v>
      </c>
      <c r="E140" s="41"/>
      <c r="F140" s="220" t="s">
        <v>203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83</v>
      </c>
    </row>
    <row r="141" s="13" customFormat="1">
      <c r="A141" s="13"/>
      <c r="B141" s="224"/>
      <c r="C141" s="225"/>
      <c r="D141" s="219" t="s">
        <v>140</v>
      </c>
      <c r="E141" s="226" t="s">
        <v>21</v>
      </c>
      <c r="F141" s="227" t="s">
        <v>204</v>
      </c>
      <c r="G141" s="225"/>
      <c r="H141" s="228">
        <v>416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140</v>
      </c>
      <c r="AU141" s="234" t="s">
        <v>83</v>
      </c>
      <c r="AV141" s="13" t="s">
        <v>83</v>
      </c>
      <c r="AW141" s="13" t="s">
        <v>34</v>
      </c>
      <c r="AX141" s="13" t="s">
        <v>73</v>
      </c>
      <c r="AY141" s="234" t="s">
        <v>129</v>
      </c>
    </row>
    <row r="142" s="14" customFormat="1">
      <c r="A142" s="14"/>
      <c r="B142" s="235"/>
      <c r="C142" s="236"/>
      <c r="D142" s="219" t="s">
        <v>140</v>
      </c>
      <c r="E142" s="237" t="s">
        <v>21</v>
      </c>
      <c r="F142" s="238" t="s">
        <v>142</v>
      </c>
      <c r="G142" s="236"/>
      <c r="H142" s="239">
        <v>416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140</v>
      </c>
      <c r="AU142" s="245" t="s">
        <v>83</v>
      </c>
      <c r="AV142" s="14" t="s">
        <v>136</v>
      </c>
      <c r="AW142" s="14" t="s">
        <v>34</v>
      </c>
      <c r="AX142" s="14" t="s">
        <v>81</v>
      </c>
      <c r="AY142" s="245" t="s">
        <v>129</v>
      </c>
    </row>
    <row r="143" s="2" customFormat="1">
      <c r="A143" s="39"/>
      <c r="B143" s="40"/>
      <c r="C143" s="206" t="s">
        <v>205</v>
      </c>
      <c r="D143" s="206" t="s">
        <v>131</v>
      </c>
      <c r="E143" s="207" t="s">
        <v>206</v>
      </c>
      <c r="F143" s="208" t="s">
        <v>207</v>
      </c>
      <c r="G143" s="209" t="s">
        <v>134</v>
      </c>
      <c r="H143" s="210">
        <v>416</v>
      </c>
      <c r="I143" s="211"/>
      <c r="J143" s="212">
        <f>ROUND(I143*H143,2)</f>
        <v>0</v>
      </c>
      <c r="K143" s="208" t="s">
        <v>135</v>
      </c>
      <c r="L143" s="45"/>
      <c r="M143" s="213" t="s">
        <v>21</v>
      </c>
      <c r="N143" s="214" t="s">
        <v>44</v>
      </c>
      <c r="O143" s="85"/>
      <c r="P143" s="215">
        <f>O143*H143</f>
        <v>0</v>
      </c>
      <c r="Q143" s="215">
        <v>9.0000000000000006E-05</v>
      </c>
      <c r="R143" s="215">
        <f>Q143*H143</f>
        <v>0.037440000000000001</v>
      </c>
      <c r="S143" s="215">
        <v>0.23000000000000001</v>
      </c>
      <c r="T143" s="216">
        <f>S143*H143</f>
        <v>95.680000000000007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136</v>
      </c>
      <c r="AT143" s="217" t="s">
        <v>131</v>
      </c>
      <c r="AU143" s="217" t="s">
        <v>83</v>
      </c>
      <c r="AY143" s="18" t="s">
        <v>129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81</v>
      </c>
      <c r="BK143" s="218">
        <f>ROUND(I143*H143,2)</f>
        <v>0</v>
      </c>
      <c r="BL143" s="18" t="s">
        <v>136</v>
      </c>
      <c r="BM143" s="217" t="s">
        <v>208</v>
      </c>
    </row>
    <row r="144" s="2" customFormat="1">
      <c r="A144" s="39"/>
      <c r="B144" s="40"/>
      <c r="C144" s="41"/>
      <c r="D144" s="219" t="s">
        <v>138</v>
      </c>
      <c r="E144" s="41"/>
      <c r="F144" s="220" t="s">
        <v>203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13" customFormat="1">
      <c r="A145" s="13"/>
      <c r="B145" s="224"/>
      <c r="C145" s="225"/>
      <c r="D145" s="219" t="s">
        <v>140</v>
      </c>
      <c r="E145" s="226" t="s">
        <v>21</v>
      </c>
      <c r="F145" s="227" t="s">
        <v>204</v>
      </c>
      <c r="G145" s="225"/>
      <c r="H145" s="228">
        <v>416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140</v>
      </c>
      <c r="AU145" s="234" t="s">
        <v>83</v>
      </c>
      <c r="AV145" s="13" t="s">
        <v>83</v>
      </c>
      <c r="AW145" s="13" t="s">
        <v>34</v>
      </c>
      <c r="AX145" s="13" t="s">
        <v>73</v>
      </c>
      <c r="AY145" s="234" t="s">
        <v>129</v>
      </c>
    </row>
    <row r="146" s="14" customFormat="1">
      <c r="A146" s="14"/>
      <c r="B146" s="235"/>
      <c r="C146" s="236"/>
      <c r="D146" s="219" t="s">
        <v>140</v>
      </c>
      <c r="E146" s="237" t="s">
        <v>21</v>
      </c>
      <c r="F146" s="238" t="s">
        <v>142</v>
      </c>
      <c r="G146" s="236"/>
      <c r="H146" s="239">
        <v>416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140</v>
      </c>
      <c r="AU146" s="245" t="s">
        <v>83</v>
      </c>
      <c r="AV146" s="14" t="s">
        <v>136</v>
      </c>
      <c r="AW146" s="14" t="s">
        <v>34</v>
      </c>
      <c r="AX146" s="14" t="s">
        <v>81</v>
      </c>
      <c r="AY146" s="245" t="s">
        <v>129</v>
      </c>
    </row>
    <row r="147" s="2" customFormat="1" ht="21.75" customHeight="1">
      <c r="A147" s="39"/>
      <c r="B147" s="40"/>
      <c r="C147" s="206" t="s">
        <v>209</v>
      </c>
      <c r="D147" s="206" t="s">
        <v>131</v>
      </c>
      <c r="E147" s="207" t="s">
        <v>210</v>
      </c>
      <c r="F147" s="208" t="s">
        <v>211</v>
      </c>
      <c r="G147" s="209" t="s">
        <v>212</v>
      </c>
      <c r="H147" s="210">
        <v>280</v>
      </c>
      <c r="I147" s="211"/>
      <c r="J147" s="212">
        <f>ROUND(I147*H147,2)</f>
        <v>0</v>
      </c>
      <c r="K147" s="208" t="s">
        <v>135</v>
      </c>
      <c r="L147" s="45"/>
      <c r="M147" s="213" t="s">
        <v>21</v>
      </c>
      <c r="N147" s="214" t="s">
        <v>44</v>
      </c>
      <c r="O147" s="85"/>
      <c r="P147" s="215">
        <f>O147*H147</f>
        <v>0</v>
      </c>
      <c r="Q147" s="215">
        <v>4.0000000000000003E-05</v>
      </c>
      <c r="R147" s="215">
        <f>Q147*H147</f>
        <v>0.011200000000000002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136</v>
      </c>
      <c r="AT147" s="217" t="s">
        <v>131</v>
      </c>
      <c r="AU147" s="217" t="s">
        <v>83</v>
      </c>
      <c r="AY147" s="18" t="s">
        <v>129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136</v>
      </c>
      <c r="BM147" s="217" t="s">
        <v>213</v>
      </c>
    </row>
    <row r="148" s="2" customFormat="1">
      <c r="A148" s="39"/>
      <c r="B148" s="40"/>
      <c r="C148" s="41"/>
      <c r="D148" s="219" t="s">
        <v>138</v>
      </c>
      <c r="E148" s="41"/>
      <c r="F148" s="220" t="s">
        <v>214</v>
      </c>
      <c r="G148" s="41"/>
      <c r="H148" s="41"/>
      <c r="I148" s="221"/>
      <c r="J148" s="41"/>
      <c r="K148" s="41"/>
      <c r="L148" s="45"/>
      <c r="M148" s="222"/>
      <c r="N148" s="22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83</v>
      </c>
    </row>
    <row r="149" s="13" customFormat="1">
      <c r="A149" s="13"/>
      <c r="B149" s="224"/>
      <c r="C149" s="225"/>
      <c r="D149" s="219" t="s">
        <v>140</v>
      </c>
      <c r="E149" s="226" t="s">
        <v>21</v>
      </c>
      <c r="F149" s="227" t="s">
        <v>215</v>
      </c>
      <c r="G149" s="225"/>
      <c r="H149" s="228">
        <v>280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140</v>
      </c>
      <c r="AU149" s="234" t="s">
        <v>83</v>
      </c>
      <c r="AV149" s="13" t="s">
        <v>83</v>
      </c>
      <c r="AW149" s="13" t="s">
        <v>34</v>
      </c>
      <c r="AX149" s="13" t="s">
        <v>73</v>
      </c>
      <c r="AY149" s="234" t="s">
        <v>129</v>
      </c>
    </row>
    <row r="150" s="14" customFormat="1">
      <c r="A150" s="14"/>
      <c r="B150" s="235"/>
      <c r="C150" s="236"/>
      <c r="D150" s="219" t="s">
        <v>140</v>
      </c>
      <c r="E150" s="237" t="s">
        <v>21</v>
      </c>
      <c r="F150" s="238" t="s">
        <v>142</v>
      </c>
      <c r="G150" s="236"/>
      <c r="H150" s="239">
        <v>280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140</v>
      </c>
      <c r="AU150" s="245" t="s">
        <v>83</v>
      </c>
      <c r="AV150" s="14" t="s">
        <v>136</v>
      </c>
      <c r="AW150" s="14" t="s">
        <v>34</v>
      </c>
      <c r="AX150" s="14" t="s">
        <v>81</v>
      </c>
      <c r="AY150" s="245" t="s">
        <v>129</v>
      </c>
    </row>
    <row r="151" s="2" customFormat="1">
      <c r="A151" s="39"/>
      <c r="B151" s="40"/>
      <c r="C151" s="206" t="s">
        <v>8</v>
      </c>
      <c r="D151" s="206" t="s">
        <v>131</v>
      </c>
      <c r="E151" s="207" t="s">
        <v>216</v>
      </c>
      <c r="F151" s="208" t="s">
        <v>217</v>
      </c>
      <c r="G151" s="209" t="s">
        <v>218</v>
      </c>
      <c r="H151" s="210">
        <v>20</v>
      </c>
      <c r="I151" s="211"/>
      <c r="J151" s="212">
        <f>ROUND(I151*H151,2)</f>
        <v>0</v>
      </c>
      <c r="K151" s="208" t="s">
        <v>135</v>
      </c>
      <c r="L151" s="45"/>
      <c r="M151" s="213" t="s">
        <v>21</v>
      </c>
      <c r="N151" s="214" t="s">
        <v>44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136</v>
      </c>
      <c r="AT151" s="217" t="s">
        <v>131</v>
      </c>
      <c r="AU151" s="217" t="s">
        <v>83</v>
      </c>
      <c r="AY151" s="18" t="s">
        <v>129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81</v>
      </c>
      <c r="BK151" s="218">
        <f>ROUND(I151*H151,2)</f>
        <v>0</v>
      </c>
      <c r="BL151" s="18" t="s">
        <v>136</v>
      </c>
      <c r="BM151" s="217" t="s">
        <v>219</v>
      </c>
    </row>
    <row r="152" s="2" customFormat="1">
      <c r="A152" s="39"/>
      <c r="B152" s="40"/>
      <c r="C152" s="41"/>
      <c r="D152" s="219" t="s">
        <v>138</v>
      </c>
      <c r="E152" s="41"/>
      <c r="F152" s="220" t="s">
        <v>220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138</v>
      </c>
      <c r="AU152" s="18" t="s">
        <v>83</v>
      </c>
    </row>
    <row r="153" s="13" customFormat="1">
      <c r="A153" s="13"/>
      <c r="B153" s="224"/>
      <c r="C153" s="225"/>
      <c r="D153" s="219" t="s">
        <v>140</v>
      </c>
      <c r="E153" s="226" t="s">
        <v>21</v>
      </c>
      <c r="F153" s="227" t="s">
        <v>221</v>
      </c>
      <c r="G153" s="225"/>
      <c r="H153" s="228">
        <v>20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140</v>
      </c>
      <c r="AU153" s="234" t="s">
        <v>83</v>
      </c>
      <c r="AV153" s="13" t="s">
        <v>83</v>
      </c>
      <c r="AW153" s="13" t="s">
        <v>34</v>
      </c>
      <c r="AX153" s="13" t="s">
        <v>73</v>
      </c>
      <c r="AY153" s="234" t="s">
        <v>129</v>
      </c>
    </row>
    <row r="154" s="14" customFormat="1">
      <c r="A154" s="14"/>
      <c r="B154" s="235"/>
      <c r="C154" s="236"/>
      <c r="D154" s="219" t="s">
        <v>140</v>
      </c>
      <c r="E154" s="237" t="s">
        <v>21</v>
      </c>
      <c r="F154" s="238" t="s">
        <v>142</v>
      </c>
      <c r="G154" s="236"/>
      <c r="H154" s="239">
        <v>20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140</v>
      </c>
      <c r="AU154" s="245" t="s">
        <v>83</v>
      </c>
      <c r="AV154" s="14" t="s">
        <v>136</v>
      </c>
      <c r="AW154" s="14" t="s">
        <v>34</v>
      </c>
      <c r="AX154" s="14" t="s">
        <v>81</v>
      </c>
      <c r="AY154" s="245" t="s">
        <v>129</v>
      </c>
    </row>
    <row r="155" s="2" customFormat="1" ht="16.5" customHeight="1">
      <c r="A155" s="39"/>
      <c r="B155" s="40"/>
      <c r="C155" s="206" t="s">
        <v>222</v>
      </c>
      <c r="D155" s="206" t="s">
        <v>131</v>
      </c>
      <c r="E155" s="207" t="s">
        <v>223</v>
      </c>
      <c r="F155" s="208" t="s">
        <v>224</v>
      </c>
      <c r="G155" s="209" t="s">
        <v>134</v>
      </c>
      <c r="H155" s="210">
        <v>1540.5</v>
      </c>
      <c r="I155" s="211"/>
      <c r="J155" s="212">
        <f>ROUND(I155*H155,2)</f>
        <v>0</v>
      </c>
      <c r="K155" s="208" t="s">
        <v>135</v>
      </c>
      <c r="L155" s="45"/>
      <c r="M155" s="213" t="s">
        <v>21</v>
      </c>
      <c r="N155" s="214" t="s">
        <v>44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136</v>
      </c>
      <c r="AT155" s="217" t="s">
        <v>131</v>
      </c>
      <c r="AU155" s="217" t="s">
        <v>83</v>
      </c>
      <c r="AY155" s="18" t="s">
        <v>129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81</v>
      </c>
      <c r="BK155" s="218">
        <f>ROUND(I155*H155,2)</f>
        <v>0</v>
      </c>
      <c r="BL155" s="18" t="s">
        <v>136</v>
      </c>
      <c r="BM155" s="217" t="s">
        <v>225</v>
      </c>
    </row>
    <row r="156" s="2" customFormat="1">
      <c r="A156" s="39"/>
      <c r="B156" s="40"/>
      <c r="C156" s="41"/>
      <c r="D156" s="219" t="s">
        <v>138</v>
      </c>
      <c r="E156" s="41"/>
      <c r="F156" s="220" t="s">
        <v>226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83</v>
      </c>
    </row>
    <row r="157" s="13" customFormat="1">
      <c r="A157" s="13"/>
      <c r="B157" s="224"/>
      <c r="C157" s="225"/>
      <c r="D157" s="219" t="s">
        <v>140</v>
      </c>
      <c r="E157" s="226" t="s">
        <v>21</v>
      </c>
      <c r="F157" s="227" t="s">
        <v>227</v>
      </c>
      <c r="G157" s="225"/>
      <c r="H157" s="228">
        <v>1540.5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140</v>
      </c>
      <c r="AU157" s="234" t="s">
        <v>83</v>
      </c>
      <c r="AV157" s="13" t="s">
        <v>83</v>
      </c>
      <c r="AW157" s="13" t="s">
        <v>34</v>
      </c>
      <c r="AX157" s="13" t="s">
        <v>73</v>
      </c>
      <c r="AY157" s="234" t="s">
        <v>129</v>
      </c>
    </row>
    <row r="158" s="14" customFormat="1">
      <c r="A158" s="14"/>
      <c r="B158" s="235"/>
      <c r="C158" s="236"/>
      <c r="D158" s="219" t="s">
        <v>140</v>
      </c>
      <c r="E158" s="237" t="s">
        <v>21</v>
      </c>
      <c r="F158" s="238" t="s">
        <v>142</v>
      </c>
      <c r="G158" s="236"/>
      <c r="H158" s="239">
        <v>1540.5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140</v>
      </c>
      <c r="AU158" s="245" t="s">
        <v>83</v>
      </c>
      <c r="AV158" s="14" t="s">
        <v>136</v>
      </c>
      <c r="AW158" s="14" t="s">
        <v>34</v>
      </c>
      <c r="AX158" s="14" t="s">
        <v>81</v>
      </c>
      <c r="AY158" s="245" t="s">
        <v>129</v>
      </c>
    </row>
    <row r="159" s="2" customFormat="1" ht="21.75" customHeight="1">
      <c r="A159" s="39"/>
      <c r="B159" s="40"/>
      <c r="C159" s="206" t="s">
        <v>228</v>
      </c>
      <c r="D159" s="206" t="s">
        <v>131</v>
      </c>
      <c r="E159" s="207" t="s">
        <v>229</v>
      </c>
      <c r="F159" s="208" t="s">
        <v>230</v>
      </c>
      <c r="G159" s="209" t="s">
        <v>231</v>
      </c>
      <c r="H159" s="210">
        <v>192.72</v>
      </c>
      <c r="I159" s="211"/>
      <c r="J159" s="212">
        <f>ROUND(I159*H159,2)</f>
        <v>0</v>
      </c>
      <c r="K159" s="208" t="s">
        <v>135</v>
      </c>
      <c r="L159" s="45"/>
      <c r="M159" s="213" t="s">
        <v>21</v>
      </c>
      <c r="N159" s="214" t="s">
        <v>44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136</v>
      </c>
      <c r="AT159" s="217" t="s">
        <v>131</v>
      </c>
      <c r="AU159" s="217" t="s">
        <v>83</v>
      </c>
      <c r="AY159" s="18" t="s">
        <v>129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81</v>
      </c>
      <c r="BK159" s="218">
        <f>ROUND(I159*H159,2)</f>
        <v>0</v>
      </c>
      <c r="BL159" s="18" t="s">
        <v>136</v>
      </c>
      <c r="BM159" s="217" t="s">
        <v>232</v>
      </c>
    </row>
    <row r="160" s="2" customFormat="1">
      <c r="A160" s="39"/>
      <c r="B160" s="40"/>
      <c r="C160" s="41"/>
      <c r="D160" s="219" t="s">
        <v>138</v>
      </c>
      <c r="E160" s="41"/>
      <c r="F160" s="220" t="s">
        <v>233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83</v>
      </c>
    </row>
    <row r="161" s="13" customFormat="1">
      <c r="A161" s="13"/>
      <c r="B161" s="224"/>
      <c r="C161" s="225"/>
      <c r="D161" s="219" t="s">
        <v>140</v>
      </c>
      <c r="E161" s="226" t="s">
        <v>21</v>
      </c>
      <c r="F161" s="227" t="s">
        <v>234</v>
      </c>
      <c r="G161" s="225"/>
      <c r="H161" s="228">
        <v>174.72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140</v>
      </c>
      <c r="AU161" s="234" t="s">
        <v>83</v>
      </c>
      <c r="AV161" s="13" t="s">
        <v>83</v>
      </c>
      <c r="AW161" s="13" t="s">
        <v>34</v>
      </c>
      <c r="AX161" s="13" t="s">
        <v>73</v>
      </c>
      <c r="AY161" s="234" t="s">
        <v>129</v>
      </c>
    </row>
    <row r="162" s="13" customFormat="1">
      <c r="A162" s="13"/>
      <c r="B162" s="224"/>
      <c r="C162" s="225"/>
      <c r="D162" s="219" t="s">
        <v>140</v>
      </c>
      <c r="E162" s="226" t="s">
        <v>21</v>
      </c>
      <c r="F162" s="227" t="s">
        <v>235</v>
      </c>
      <c r="G162" s="225"/>
      <c r="H162" s="228">
        <v>18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140</v>
      </c>
      <c r="AU162" s="234" t="s">
        <v>83</v>
      </c>
      <c r="AV162" s="13" t="s">
        <v>83</v>
      </c>
      <c r="AW162" s="13" t="s">
        <v>34</v>
      </c>
      <c r="AX162" s="13" t="s">
        <v>73</v>
      </c>
      <c r="AY162" s="234" t="s">
        <v>129</v>
      </c>
    </row>
    <row r="163" s="14" customFormat="1">
      <c r="A163" s="14"/>
      <c r="B163" s="235"/>
      <c r="C163" s="236"/>
      <c r="D163" s="219" t="s">
        <v>140</v>
      </c>
      <c r="E163" s="237" t="s">
        <v>21</v>
      </c>
      <c r="F163" s="238" t="s">
        <v>142</v>
      </c>
      <c r="G163" s="236"/>
      <c r="H163" s="239">
        <v>192.72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140</v>
      </c>
      <c r="AU163" s="245" t="s">
        <v>83</v>
      </c>
      <c r="AV163" s="14" t="s">
        <v>136</v>
      </c>
      <c r="AW163" s="14" t="s">
        <v>34</v>
      </c>
      <c r="AX163" s="14" t="s">
        <v>81</v>
      </c>
      <c r="AY163" s="245" t="s">
        <v>129</v>
      </c>
    </row>
    <row r="164" s="2" customFormat="1" ht="21.75" customHeight="1">
      <c r="A164" s="39"/>
      <c r="B164" s="40"/>
      <c r="C164" s="206" t="s">
        <v>236</v>
      </c>
      <c r="D164" s="206" t="s">
        <v>131</v>
      </c>
      <c r="E164" s="207" t="s">
        <v>237</v>
      </c>
      <c r="F164" s="208" t="s">
        <v>238</v>
      </c>
      <c r="G164" s="209" t="s">
        <v>231</v>
      </c>
      <c r="H164" s="210">
        <v>3360.5500000000002</v>
      </c>
      <c r="I164" s="211"/>
      <c r="J164" s="212">
        <f>ROUND(I164*H164,2)</f>
        <v>0</v>
      </c>
      <c r="K164" s="208" t="s">
        <v>135</v>
      </c>
      <c r="L164" s="45"/>
      <c r="M164" s="213" t="s">
        <v>21</v>
      </c>
      <c r="N164" s="214" t="s">
        <v>44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136</v>
      </c>
      <c r="AT164" s="217" t="s">
        <v>131</v>
      </c>
      <c r="AU164" s="217" t="s">
        <v>83</v>
      </c>
      <c r="AY164" s="18" t="s">
        <v>129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81</v>
      </c>
      <c r="BK164" s="218">
        <f>ROUND(I164*H164,2)</f>
        <v>0</v>
      </c>
      <c r="BL164" s="18" t="s">
        <v>136</v>
      </c>
      <c r="BM164" s="217" t="s">
        <v>239</v>
      </c>
    </row>
    <row r="165" s="2" customFormat="1">
      <c r="A165" s="39"/>
      <c r="B165" s="40"/>
      <c r="C165" s="41"/>
      <c r="D165" s="219" t="s">
        <v>138</v>
      </c>
      <c r="E165" s="41"/>
      <c r="F165" s="220" t="s">
        <v>233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83</v>
      </c>
    </row>
    <row r="166" s="15" customFormat="1">
      <c r="A166" s="15"/>
      <c r="B166" s="246"/>
      <c r="C166" s="247"/>
      <c r="D166" s="219" t="s">
        <v>140</v>
      </c>
      <c r="E166" s="248" t="s">
        <v>21</v>
      </c>
      <c r="F166" s="249" t="s">
        <v>240</v>
      </c>
      <c r="G166" s="247"/>
      <c r="H166" s="248" t="s">
        <v>21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140</v>
      </c>
      <c r="AU166" s="255" t="s">
        <v>83</v>
      </c>
      <c r="AV166" s="15" t="s">
        <v>81</v>
      </c>
      <c r="AW166" s="15" t="s">
        <v>34</v>
      </c>
      <c r="AX166" s="15" t="s">
        <v>73</v>
      </c>
      <c r="AY166" s="255" t="s">
        <v>129</v>
      </c>
    </row>
    <row r="167" s="13" customFormat="1">
      <c r="A167" s="13"/>
      <c r="B167" s="224"/>
      <c r="C167" s="225"/>
      <c r="D167" s="219" t="s">
        <v>140</v>
      </c>
      <c r="E167" s="226" t="s">
        <v>21</v>
      </c>
      <c r="F167" s="227" t="s">
        <v>241</v>
      </c>
      <c r="G167" s="225"/>
      <c r="H167" s="228">
        <v>54.5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140</v>
      </c>
      <c r="AU167" s="234" t="s">
        <v>83</v>
      </c>
      <c r="AV167" s="13" t="s">
        <v>83</v>
      </c>
      <c r="AW167" s="13" t="s">
        <v>34</v>
      </c>
      <c r="AX167" s="13" t="s">
        <v>73</v>
      </c>
      <c r="AY167" s="234" t="s">
        <v>129</v>
      </c>
    </row>
    <row r="168" s="13" customFormat="1">
      <c r="A168" s="13"/>
      <c r="B168" s="224"/>
      <c r="C168" s="225"/>
      <c r="D168" s="219" t="s">
        <v>140</v>
      </c>
      <c r="E168" s="226" t="s">
        <v>21</v>
      </c>
      <c r="F168" s="227" t="s">
        <v>242</v>
      </c>
      <c r="G168" s="225"/>
      <c r="H168" s="228">
        <v>51.5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140</v>
      </c>
      <c r="AU168" s="234" t="s">
        <v>83</v>
      </c>
      <c r="AV168" s="13" t="s">
        <v>83</v>
      </c>
      <c r="AW168" s="13" t="s">
        <v>34</v>
      </c>
      <c r="AX168" s="13" t="s">
        <v>73</v>
      </c>
      <c r="AY168" s="234" t="s">
        <v>129</v>
      </c>
    </row>
    <row r="169" s="13" customFormat="1">
      <c r="A169" s="13"/>
      <c r="B169" s="224"/>
      <c r="C169" s="225"/>
      <c r="D169" s="219" t="s">
        <v>140</v>
      </c>
      <c r="E169" s="226" t="s">
        <v>21</v>
      </c>
      <c r="F169" s="227" t="s">
        <v>243</v>
      </c>
      <c r="G169" s="225"/>
      <c r="H169" s="228">
        <v>52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140</v>
      </c>
      <c r="AU169" s="234" t="s">
        <v>83</v>
      </c>
      <c r="AV169" s="13" t="s">
        <v>83</v>
      </c>
      <c r="AW169" s="13" t="s">
        <v>34</v>
      </c>
      <c r="AX169" s="13" t="s">
        <v>73</v>
      </c>
      <c r="AY169" s="234" t="s">
        <v>129</v>
      </c>
    </row>
    <row r="170" s="13" customFormat="1">
      <c r="A170" s="13"/>
      <c r="B170" s="224"/>
      <c r="C170" s="225"/>
      <c r="D170" s="219" t="s">
        <v>140</v>
      </c>
      <c r="E170" s="226" t="s">
        <v>21</v>
      </c>
      <c r="F170" s="227" t="s">
        <v>244</v>
      </c>
      <c r="G170" s="225"/>
      <c r="H170" s="228">
        <v>52.5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140</v>
      </c>
      <c r="AU170" s="234" t="s">
        <v>83</v>
      </c>
      <c r="AV170" s="13" t="s">
        <v>83</v>
      </c>
      <c r="AW170" s="13" t="s">
        <v>34</v>
      </c>
      <c r="AX170" s="13" t="s">
        <v>73</v>
      </c>
      <c r="AY170" s="234" t="s">
        <v>129</v>
      </c>
    </row>
    <row r="171" s="13" customFormat="1">
      <c r="A171" s="13"/>
      <c r="B171" s="224"/>
      <c r="C171" s="225"/>
      <c r="D171" s="219" t="s">
        <v>140</v>
      </c>
      <c r="E171" s="226" t="s">
        <v>21</v>
      </c>
      <c r="F171" s="227" t="s">
        <v>245</v>
      </c>
      <c r="G171" s="225"/>
      <c r="H171" s="228">
        <v>47.5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140</v>
      </c>
      <c r="AU171" s="234" t="s">
        <v>83</v>
      </c>
      <c r="AV171" s="13" t="s">
        <v>83</v>
      </c>
      <c r="AW171" s="13" t="s">
        <v>34</v>
      </c>
      <c r="AX171" s="13" t="s">
        <v>73</v>
      </c>
      <c r="AY171" s="234" t="s">
        <v>129</v>
      </c>
    </row>
    <row r="172" s="13" customFormat="1">
      <c r="A172" s="13"/>
      <c r="B172" s="224"/>
      <c r="C172" s="225"/>
      <c r="D172" s="219" t="s">
        <v>140</v>
      </c>
      <c r="E172" s="226" t="s">
        <v>21</v>
      </c>
      <c r="F172" s="227" t="s">
        <v>246</v>
      </c>
      <c r="G172" s="225"/>
      <c r="H172" s="228">
        <v>42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140</v>
      </c>
      <c r="AU172" s="234" t="s">
        <v>83</v>
      </c>
      <c r="AV172" s="13" t="s">
        <v>83</v>
      </c>
      <c r="AW172" s="13" t="s">
        <v>34</v>
      </c>
      <c r="AX172" s="13" t="s">
        <v>73</v>
      </c>
      <c r="AY172" s="234" t="s">
        <v>129</v>
      </c>
    </row>
    <row r="173" s="13" customFormat="1">
      <c r="A173" s="13"/>
      <c r="B173" s="224"/>
      <c r="C173" s="225"/>
      <c r="D173" s="219" t="s">
        <v>140</v>
      </c>
      <c r="E173" s="226" t="s">
        <v>21</v>
      </c>
      <c r="F173" s="227" t="s">
        <v>247</v>
      </c>
      <c r="G173" s="225"/>
      <c r="H173" s="228">
        <v>42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140</v>
      </c>
      <c r="AU173" s="234" t="s">
        <v>83</v>
      </c>
      <c r="AV173" s="13" t="s">
        <v>83</v>
      </c>
      <c r="AW173" s="13" t="s">
        <v>34</v>
      </c>
      <c r="AX173" s="13" t="s">
        <v>73</v>
      </c>
      <c r="AY173" s="234" t="s">
        <v>129</v>
      </c>
    </row>
    <row r="174" s="13" customFormat="1">
      <c r="A174" s="13"/>
      <c r="B174" s="224"/>
      <c r="C174" s="225"/>
      <c r="D174" s="219" t="s">
        <v>140</v>
      </c>
      <c r="E174" s="226" t="s">
        <v>21</v>
      </c>
      <c r="F174" s="227" t="s">
        <v>248</v>
      </c>
      <c r="G174" s="225"/>
      <c r="H174" s="228">
        <v>45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140</v>
      </c>
      <c r="AU174" s="234" t="s">
        <v>83</v>
      </c>
      <c r="AV174" s="13" t="s">
        <v>83</v>
      </c>
      <c r="AW174" s="13" t="s">
        <v>34</v>
      </c>
      <c r="AX174" s="13" t="s">
        <v>73</v>
      </c>
      <c r="AY174" s="234" t="s">
        <v>129</v>
      </c>
    </row>
    <row r="175" s="13" customFormat="1">
      <c r="A175" s="13"/>
      <c r="B175" s="224"/>
      <c r="C175" s="225"/>
      <c r="D175" s="219" t="s">
        <v>140</v>
      </c>
      <c r="E175" s="226" t="s">
        <v>21</v>
      </c>
      <c r="F175" s="227" t="s">
        <v>249</v>
      </c>
      <c r="G175" s="225"/>
      <c r="H175" s="228">
        <v>60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140</v>
      </c>
      <c r="AU175" s="234" t="s">
        <v>83</v>
      </c>
      <c r="AV175" s="13" t="s">
        <v>83</v>
      </c>
      <c r="AW175" s="13" t="s">
        <v>34</v>
      </c>
      <c r="AX175" s="13" t="s">
        <v>73</v>
      </c>
      <c r="AY175" s="234" t="s">
        <v>129</v>
      </c>
    </row>
    <row r="176" s="13" customFormat="1">
      <c r="A176" s="13"/>
      <c r="B176" s="224"/>
      <c r="C176" s="225"/>
      <c r="D176" s="219" t="s">
        <v>140</v>
      </c>
      <c r="E176" s="226" t="s">
        <v>21</v>
      </c>
      <c r="F176" s="227" t="s">
        <v>250</v>
      </c>
      <c r="G176" s="225"/>
      <c r="H176" s="228">
        <v>62.5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140</v>
      </c>
      <c r="AU176" s="234" t="s">
        <v>83</v>
      </c>
      <c r="AV176" s="13" t="s">
        <v>83</v>
      </c>
      <c r="AW176" s="13" t="s">
        <v>34</v>
      </c>
      <c r="AX176" s="13" t="s">
        <v>73</v>
      </c>
      <c r="AY176" s="234" t="s">
        <v>129</v>
      </c>
    </row>
    <row r="177" s="13" customFormat="1">
      <c r="A177" s="13"/>
      <c r="B177" s="224"/>
      <c r="C177" s="225"/>
      <c r="D177" s="219" t="s">
        <v>140</v>
      </c>
      <c r="E177" s="226" t="s">
        <v>21</v>
      </c>
      <c r="F177" s="227" t="s">
        <v>251</v>
      </c>
      <c r="G177" s="225"/>
      <c r="H177" s="228">
        <v>49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140</v>
      </c>
      <c r="AU177" s="234" t="s">
        <v>83</v>
      </c>
      <c r="AV177" s="13" t="s">
        <v>83</v>
      </c>
      <c r="AW177" s="13" t="s">
        <v>34</v>
      </c>
      <c r="AX177" s="13" t="s">
        <v>73</v>
      </c>
      <c r="AY177" s="234" t="s">
        <v>129</v>
      </c>
    </row>
    <row r="178" s="13" customFormat="1">
      <c r="A178" s="13"/>
      <c r="B178" s="224"/>
      <c r="C178" s="225"/>
      <c r="D178" s="219" t="s">
        <v>140</v>
      </c>
      <c r="E178" s="226" t="s">
        <v>21</v>
      </c>
      <c r="F178" s="227" t="s">
        <v>252</v>
      </c>
      <c r="G178" s="225"/>
      <c r="H178" s="228">
        <v>44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140</v>
      </c>
      <c r="AU178" s="234" t="s">
        <v>83</v>
      </c>
      <c r="AV178" s="13" t="s">
        <v>83</v>
      </c>
      <c r="AW178" s="13" t="s">
        <v>34</v>
      </c>
      <c r="AX178" s="13" t="s">
        <v>73</v>
      </c>
      <c r="AY178" s="234" t="s">
        <v>129</v>
      </c>
    </row>
    <row r="179" s="13" customFormat="1">
      <c r="A179" s="13"/>
      <c r="B179" s="224"/>
      <c r="C179" s="225"/>
      <c r="D179" s="219" t="s">
        <v>140</v>
      </c>
      <c r="E179" s="226" t="s">
        <v>21</v>
      </c>
      <c r="F179" s="227" t="s">
        <v>253</v>
      </c>
      <c r="G179" s="225"/>
      <c r="H179" s="228">
        <v>40.5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140</v>
      </c>
      <c r="AU179" s="234" t="s">
        <v>83</v>
      </c>
      <c r="AV179" s="13" t="s">
        <v>83</v>
      </c>
      <c r="AW179" s="13" t="s">
        <v>34</v>
      </c>
      <c r="AX179" s="13" t="s">
        <v>73</v>
      </c>
      <c r="AY179" s="234" t="s">
        <v>129</v>
      </c>
    </row>
    <row r="180" s="13" customFormat="1">
      <c r="A180" s="13"/>
      <c r="B180" s="224"/>
      <c r="C180" s="225"/>
      <c r="D180" s="219" t="s">
        <v>140</v>
      </c>
      <c r="E180" s="226" t="s">
        <v>21</v>
      </c>
      <c r="F180" s="227" t="s">
        <v>254</v>
      </c>
      <c r="G180" s="225"/>
      <c r="H180" s="228">
        <v>43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140</v>
      </c>
      <c r="AU180" s="234" t="s">
        <v>83</v>
      </c>
      <c r="AV180" s="13" t="s">
        <v>83</v>
      </c>
      <c r="AW180" s="13" t="s">
        <v>34</v>
      </c>
      <c r="AX180" s="13" t="s">
        <v>73</v>
      </c>
      <c r="AY180" s="234" t="s">
        <v>129</v>
      </c>
    </row>
    <row r="181" s="13" customFormat="1">
      <c r="A181" s="13"/>
      <c r="B181" s="224"/>
      <c r="C181" s="225"/>
      <c r="D181" s="219" t="s">
        <v>140</v>
      </c>
      <c r="E181" s="226" t="s">
        <v>21</v>
      </c>
      <c r="F181" s="227" t="s">
        <v>255</v>
      </c>
      <c r="G181" s="225"/>
      <c r="H181" s="228">
        <v>36.5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140</v>
      </c>
      <c r="AU181" s="234" t="s">
        <v>83</v>
      </c>
      <c r="AV181" s="13" t="s">
        <v>83</v>
      </c>
      <c r="AW181" s="13" t="s">
        <v>34</v>
      </c>
      <c r="AX181" s="13" t="s">
        <v>73</v>
      </c>
      <c r="AY181" s="234" t="s">
        <v>129</v>
      </c>
    </row>
    <row r="182" s="13" customFormat="1">
      <c r="A182" s="13"/>
      <c r="B182" s="224"/>
      <c r="C182" s="225"/>
      <c r="D182" s="219" t="s">
        <v>140</v>
      </c>
      <c r="E182" s="226" t="s">
        <v>21</v>
      </c>
      <c r="F182" s="227" t="s">
        <v>256</v>
      </c>
      <c r="G182" s="225"/>
      <c r="H182" s="228">
        <v>31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140</v>
      </c>
      <c r="AU182" s="234" t="s">
        <v>83</v>
      </c>
      <c r="AV182" s="13" t="s">
        <v>83</v>
      </c>
      <c r="AW182" s="13" t="s">
        <v>34</v>
      </c>
      <c r="AX182" s="13" t="s">
        <v>73</v>
      </c>
      <c r="AY182" s="234" t="s">
        <v>129</v>
      </c>
    </row>
    <row r="183" s="13" customFormat="1">
      <c r="A183" s="13"/>
      <c r="B183" s="224"/>
      <c r="C183" s="225"/>
      <c r="D183" s="219" t="s">
        <v>140</v>
      </c>
      <c r="E183" s="226" t="s">
        <v>21</v>
      </c>
      <c r="F183" s="227" t="s">
        <v>257</v>
      </c>
      <c r="G183" s="225"/>
      <c r="H183" s="228">
        <v>47.5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140</v>
      </c>
      <c r="AU183" s="234" t="s">
        <v>83</v>
      </c>
      <c r="AV183" s="13" t="s">
        <v>83</v>
      </c>
      <c r="AW183" s="13" t="s">
        <v>34</v>
      </c>
      <c r="AX183" s="13" t="s">
        <v>73</v>
      </c>
      <c r="AY183" s="234" t="s">
        <v>129</v>
      </c>
    </row>
    <row r="184" s="13" customFormat="1">
      <c r="A184" s="13"/>
      <c r="B184" s="224"/>
      <c r="C184" s="225"/>
      <c r="D184" s="219" t="s">
        <v>140</v>
      </c>
      <c r="E184" s="226" t="s">
        <v>21</v>
      </c>
      <c r="F184" s="227" t="s">
        <v>258</v>
      </c>
      <c r="G184" s="225"/>
      <c r="H184" s="228">
        <v>53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140</v>
      </c>
      <c r="AU184" s="234" t="s">
        <v>83</v>
      </c>
      <c r="AV184" s="13" t="s">
        <v>83</v>
      </c>
      <c r="AW184" s="13" t="s">
        <v>34</v>
      </c>
      <c r="AX184" s="13" t="s">
        <v>73</v>
      </c>
      <c r="AY184" s="234" t="s">
        <v>129</v>
      </c>
    </row>
    <row r="185" s="13" customFormat="1">
      <c r="A185" s="13"/>
      <c r="B185" s="224"/>
      <c r="C185" s="225"/>
      <c r="D185" s="219" t="s">
        <v>140</v>
      </c>
      <c r="E185" s="226" t="s">
        <v>21</v>
      </c>
      <c r="F185" s="227" t="s">
        <v>259</v>
      </c>
      <c r="G185" s="225"/>
      <c r="H185" s="228">
        <v>44.5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140</v>
      </c>
      <c r="AU185" s="234" t="s">
        <v>83</v>
      </c>
      <c r="AV185" s="13" t="s">
        <v>83</v>
      </c>
      <c r="AW185" s="13" t="s">
        <v>34</v>
      </c>
      <c r="AX185" s="13" t="s">
        <v>73</v>
      </c>
      <c r="AY185" s="234" t="s">
        <v>129</v>
      </c>
    </row>
    <row r="186" s="13" customFormat="1">
      <c r="A186" s="13"/>
      <c r="B186" s="224"/>
      <c r="C186" s="225"/>
      <c r="D186" s="219" t="s">
        <v>140</v>
      </c>
      <c r="E186" s="226" t="s">
        <v>21</v>
      </c>
      <c r="F186" s="227" t="s">
        <v>260</v>
      </c>
      <c r="G186" s="225"/>
      <c r="H186" s="228">
        <v>43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140</v>
      </c>
      <c r="AU186" s="234" t="s">
        <v>83</v>
      </c>
      <c r="AV186" s="13" t="s">
        <v>83</v>
      </c>
      <c r="AW186" s="13" t="s">
        <v>34</v>
      </c>
      <c r="AX186" s="13" t="s">
        <v>73</v>
      </c>
      <c r="AY186" s="234" t="s">
        <v>129</v>
      </c>
    </row>
    <row r="187" s="13" customFormat="1">
      <c r="A187" s="13"/>
      <c r="B187" s="224"/>
      <c r="C187" s="225"/>
      <c r="D187" s="219" t="s">
        <v>140</v>
      </c>
      <c r="E187" s="226" t="s">
        <v>21</v>
      </c>
      <c r="F187" s="227" t="s">
        <v>261</v>
      </c>
      <c r="G187" s="225"/>
      <c r="H187" s="228">
        <v>44.5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140</v>
      </c>
      <c r="AU187" s="234" t="s">
        <v>83</v>
      </c>
      <c r="AV187" s="13" t="s">
        <v>83</v>
      </c>
      <c r="AW187" s="13" t="s">
        <v>34</v>
      </c>
      <c r="AX187" s="13" t="s">
        <v>73</v>
      </c>
      <c r="AY187" s="234" t="s">
        <v>129</v>
      </c>
    </row>
    <row r="188" s="13" customFormat="1">
      <c r="A188" s="13"/>
      <c r="B188" s="224"/>
      <c r="C188" s="225"/>
      <c r="D188" s="219" t="s">
        <v>140</v>
      </c>
      <c r="E188" s="226" t="s">
        <v>21</v>
      </c>
      <c r="F188" s="227" t="s">
        <v>262</v>
      </c>
      <c r="G188" s="225"/>
      <c r="H188" s="228">
        <v>44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140</v>
      </c>
      <c r="AU188" s="234" t="s">
        <v>83</v>
      </c>
      <c r="AV188" s="13" t="s">
        <v>83</v>
      </c>
      <c r="AW188" s="13" t="s">
        <v>34</v>
      </c>
      <c r="AX188" s="13" t="s">
        <v>73</v>
      </c>
      <c r="AY188" s="234" t="s">
        <v>129</v>
      </c>
    </row>
    <row r="189" s="13" customFormat="1">
      <c r="A189" s="13"/>
      <c r="B189" s="224"/>
      <c r="C189" s="225"/>
      <c r="D189" s="219" t="s">
        <v>140</v>
      </c>
      <c r="E189" s="226" t="s">
        <v>21</v>
      </c>
      <c r="F189" s="227" t="s">
        <v>263</v>
      </c>
      <c r="G189" s="225"/>
      <c r="H189" s="228">
        <v>44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140</v>
      </c>
      <c r="AU189" s="234" t="s">
        <v>83</v>
      </c>
      <c r="AV189" s="13" t="s">
        <v>83</v>
      </c>
      <c r="AW189" s="13" t="s">
        <v>34</v>
      </c>
      <c r="AX189" s="13" t="s">
        <v>73</v>
      </c>
      <c r="AY189" s="234" t="s">
        <v>129</v>
      </c>
    </row>
    <row r="190" s="13" customFormat="1">
      <c r="A190" s="13"/>
      <c r="B190" s="224"/>
      <c r="C190" s="225"/>
      <c r="D190" s="219" t="s">
        <v>140</v>
      </c>
      <c r="E190" s="226" t="s">
        <v>21</v>
      </c>
      <c r="F190" s="227" t="s">
        <v>264</v>
      </c>
      <c r="G190" s="225"/>
      <c r="H190" s="228">
        <v>43.5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140</v>
      </c>
      <c r="AU190" s="234" t="s">
        <v>83</v>
      </c>
      <c r="AV190" s="13" t="s">
        <v>83</v>
      </c>
      <c r="AW190" s="13" t="s">
        <v>34</v>
      </c>
      <c r="AX190" s="13" t="s">
        <v>73</v>
      </c>
      <c r="AY190" s="234" t="s">
        <v>129</v>
      </c>
    </row>
    <row r="191" s="13" customFormat="1">
      <c r="A191" s="13"/>
      <c r="B191" s="224"/>
      <c r="C191" s="225"/>
      <c r="D191" s="219" t="s">
        <v>140</v>
      </c>
      <c r="E191" s="226" t="s">
        <v>21</v>
      </c>
      <c r="F191" s="227" t="s">
        <v>265</v>
      </c>
      <c r="G191" s="225"/>
      <c r="H191" s="228">
        <v>42.5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140</v>
      </c>
      <c r="AU191" s="234" t="s">
        <v>83</v>
      </c>
      <c r="AV191" s="13" t="s">
        <v>83</v>
      </c>
      <c r="AW191" s="13" t="s">
        <v>34</v>
      </c>
      <c r="AX191" s="13" t="s">
        <v>73</v>
      </c>
      <c r="AY191" s="234" t="s">
        <v>129</v>
      </c>
    </row>
    <row r="192" s="13" customFormat="1">
      <c r="A192" s="13"/>
      <c r="B192" s="224"/>
      <c r="C192" s="225"/>
      <c r="D192" s="219" t="s">
        <v>140</v>
      </c>
      <c r="E192" s="226" t="s">
        <v>21</v>
      </c>
      <c r="F192" s="227" t="s">
        <v>266</v>
      </c>
      <c r="G192" s="225"/>
      <c r="H192" s="228">
        <v>35.5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140</v>
      </c>
      <c r="AU192" s="234" t="s">
        <v>83</v>
      </c>
      <c r="AV192" s="13" t="s">
        <v>83</v>
      </c>
      <c r="AW192" s="13" t="s">
        <v>34</v>
      </c>
      <c r="AX192" s="13" t="s">
        <v>73</v>
      </c>
      <c r="AY192" s="234" t="s">
        <v>129</v>
      </c>
    </row>
    <row r="193" s="13" customFormat="1">
      <c r="A193" s="13"/>
      <c r="B193" s="224"/>
      <c r="C193" s="225"/>
      <c r="D193" s="219" t="s">
        <v>140</v>
      </c>
      <c r="E193" s="226" t="s">
        <v>21</v>
      </c>
      <c r="F193" s="227" t="s">
        <v>267</v>
      </c>
      <c r="G193" s="225"/>
      <c r="H193" s="228">
        <v>33.5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140</v>
      </c>
      <c r="AU193" s="234" t="s">
        <v>83</v>
      </c>
      <c r="AV193" s="13" t="s">
        <v>83</v>
      </c>
      <c r="AW193" s="13" t="s">
        <v>34</v>
      </c>
      <c r="AX193" s="13" t="s">
        <v>73</v>
      </c>
      <c r="AY193" s="234" t="s">
        <v>129</v>
      </c>
    </row>
    <row r="194" s="13" customFormat="1">
      <c r="A194" s="13"/>
      <c r="B194" s="224"/>
      <c r="C194" s="225"/>
      <c r="D194" s="219" t="s">
        <v>140</v>
      </c>
      <c r="E194" s="226" t="s">
        <v>21</v>
      </c>
      <c r="F194" s="227" t="s">
        <v>268</v>
      </c>
      <c r="G194" s="225"/>
      <c r="H194" s="228">
        <v>42.5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140</v>
      </c>
      <c r="AU194" s="234" t="s">
        <v>83</v>
      </c>
      <c r="AV194" s="13" t="s">
        <v>83</v>
      </c>
      <c r="AW194" s="13" t="s">
        <v>34</v>
      </c>
      <c r="AX194" s="13" t="s">
        <v>73</v>
      </c>
      <c r="AY194" s="234" t="s">
        <v>129</v>
      </c>
    </row>
    <row r="195" s="13" customFormat="1">
      <c r="A195" s="13"/>
      <c r="B195" s="224"/>
      <c r="C195" s="225"/>
      <c r="D195" s="219" t="s">
        <v>140</v>
      </c>
      <c r="E195" s="226" t="s">
        <v>21</v>
      </c>
      <c r="F195" s="227" t="s">
        <v>269</v>
      </c>
      <c r="G195" s="225"/>
      <c r="H195" s="228">
        <v>46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140</v>
      </c>
      <c r="AU195" s="234" t="s">
        <v>83</v>
      </c>
      <c r="AV195" s="13" t="s">
        <v>83</v>
      </c>
      <c r="AW195" s="13" t="s">
        <v>34</v>
      </c>
      <c r="AX195" s="13" t="s">
        <v>73</v>
      </c>
      <c r="AY195" s="234" t="s">
        <v>129</v>
      </c>
    </row>
    <row r="196" s="13" customFormat="1">
      <c r="A196" s="13"/>
      <c r="B196" s="224"/>
      <c r="C196" s="225"/>
      <c r="D196" s="219" t="s">
        <v>140</v>
      </c>
      <c r="E196" s="226" t="s">
        <v>21</v>
      </c>
      <c r="F196" s="227" t="s">
        <v>270</v>
      </c>
      <c r="G196" s="225"/>
      <c r="H196" s="228">
        <v>40.5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140</v>
      </c>
      <c r="AU196" s="234" t="s">
        <v>83</v>
      </c>
      <c r="AV196" s="13" t="s">
        <v>83</v>
      </c>
      <c r="AW196" s="13" t="s">
        <v>34</v>
      </c>
      <c r="AX196" s="13" t="s">
        <v>73</v>
      </c>
      <c r="AY196" s="234" t="s">
        <v>129</v>
      </c>
    </row>
    <row r="197" s="13" customFormat="1">
      <c r="A197" s="13"/>
      <c r="B197" s="224"/>
      <c r="C197" s="225"/>
      <c r="D197" s="219" t="s">
        <v>140</v>
      </c>
      <c r="E197" s="226" t="s">
        <v>21</v>
      </c>
      <c r="F197" s="227" t="s">
        <v>271</v>
      </c>
      <c r="G197" s="225"/>
      <c r="H197" s="228">
        <v>35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140</v>
      </c>
      <c r="AU197" s="234" t="s">
        <v>83</v>
      </c>
      <c r="AV197" s="13" t="s">
        <v>83</v>
      </c>
      <c r="AW197" s="13" t="s">
        <v>34</v>
      </c>
      <c r="AX197" s="13" t="s">
        <v>73</v>
      </c>
      <c r="AY197" s="234" t="s">
        <v>129</v>
      </c>
    </row>
    <row r="198" s="13" customFormat="1">
      <c r="A198" s="13"/>
      <c r="B198" s="224"/>
      <c r="C198" s="225"/>
      <c r="D198" s="219" t="s">
        <v>140</v>
      </c>
      <c r="E198" s="226" t="s">
        <v>21</v>
      </c>
      <c r="F198" s="227" t="s">
        <v>272</v>
      </c>
      <c r="G198" s="225"/>
      <c r="H198" s="228">
        <v>28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140</v>
      </c>
      <c r="AU198" s="234" t="s">
        <v>83</v>
      </c>
      <c r="AV198" s="13" t="s">
        <v>83</v>
      </c>
      <c r="AW198" s="13" t="s">
        <v>34</v>
      </c>
      <c r="AX198" s="13" t="s">
        <v>73</v>
      </c>
      <c r="AY198" s="234" t="s">
        <v>129</v>
      </c>
    </row>
    <row r="199" s="13" customFormat="1">
      <c r="A199" s="13"/>
      <c r="B199" s="224"/>
      <c r="C199" s="225"/>
      <c r="D199" s="219" t="s">
        <v>140</v>
      </c>
      <c r="E199" s="226" t="s">
        <v>21</v>
      </c>
      <c r="F199" s="227" t="s">
        <v>273</v>
      </c>
      <c r="G199" s="225"/>
      <c r="H199" s="228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140</v>
      </c>
      <c r="AU199" s="234" t="s">
        <v>83</v>
      </c>
      <c r="AV199" s="13" t="s">
        <v>83</v>
      </c>
      <c r="AW199" s="13" t="s">
        <v>34</v>
      </c>
      <c r="AX199" s="13" t="s">
        <v>73</v>
      </c>
      <c r="AY199" s="234" t="s">
        <v>129</v>
      </c>
    </row>
    <row r="200" s="13" customFormat="1">
      <c r="A200" s="13"/>
      <c r="B200" s="224"/>
      <c r="C200" s="225"/>
      <c r="D200" s="219" t="s">
        <v>140</v>
      </c>
      <c r="E200" s="226" t="s">
        <v>21</v>
      </c>
      <c r="F200" s="227" t="s">
        <v>274</v>
      </c>
      <c r="G200" s="225"/>
      <c r="H200" s="228">
        <v>16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140</v>
      </c>
      <c r="AU200" s="234" t="s">
        <v>83</v>
      </c>
      <c r="AV200" s="13" t="s">
        <v>83</v>
      </c>
      <c r="AW200" s="13" t="s">
        <v>34</v>
      </c>
      <c r="AX200" s="13" t="s">
        <v>73</v>
      </c>
      <c r="AY200" s="234" t="s">
        <v>129</v>
      </c>
    </row>
    <row r="201" s="13" customFormat="1">
      <c r="A201" s="13"/>
      <c r="B201" s="224"/>
      <c r="C201" s="225"/>
      <c r="D201" s="219" t="s">
        <v>140</v>
      </c>
      <c r="E201" s="226" t="s">
        <v>21</v>
      </c>
      <c r="F201" s="227" t="s">
        <v>275</v>
      </c>
      <c r="G201" s="225"/>
      <c r="H201" s="228">
        <v>20.5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140</v>
      </c>
      <c r="AU201" s="234" t="s">
        <v>83</v>
      </c>
      <c r="AV201" s="13" t="s">
        <v>83</v>
      </c>
      <c r="AW201" s="13" t="s">
        <v>34</v>
      </c>
      <c r="AX201" s="13" t="s">
        <v>73</v>
      </c>
      <c r="AY201" s="234" t="s">
        <v>129</v>
      </c>
    </row>
    <row r="202" s="13" customFormat="1">
      <c r="A202" s="13"/>
      <c r="B202" s="224"/>
      <c r="C202" s="225"/>
      <c r="D202" s="219" t="s">
        <v>140</v>
      </c>
      <c r="E202" s="226" t="s">
        <v>21</v>
      </c>
      <c r="F202" s="227" t="s">
        <v>276</v>
      </c>
      <c r="G202" s="225"/>
      <c r="H202" s="228">
        <v>30.5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140</v>
      </c>
      <c r="AU202" s="234" t="s">
        <v>83</v>
      </c>
      <c r="AV202" s="13" t="s">
        <v>83</v>
      </c>
      <c r="AW202" s="13" t="s">
        <v>34</v>
      </c>
      <c r="AX202" s="13" t="s">
        <v>73</v>
      </c>
      <c r="AY202" s="234" t="s">
        <v>129</v>
      </c>
    </row>
    <row r="203" s="13" customFormat="1">
      <c r="A203" s="13"/>
      <c r="B203" s="224"/>
      <c r="C203" s="225"/>
      <c r="D203" s="219" t="s">
        <v>140</v>
      </c>
      <c r="E203" s="226" t="s">
        <v>21</v>
      </c>
      <c r="F203" s="227" t="s">
        <v>277</v>
      </c>
      <c r="G203" s="225"/>
      <c r="H203" s="228">
        <v>39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140</v>
      </c>
      <c r="AU203" s="234" t="s">
        <v>83</v>
      </c>
      <c r="AV203" s="13" t="s">
        <v>83</v>
      </c>
      <c r="AW203" s="13" t="s">
        <v>34</v>
      </c>
      <c r="AX203" s="13" t="s">
        <v>73</v>
      </c>
      <c r="AY203" s="234" t="s">
        <v>129</v>
      </c>
    </row>
    <row r="204" s="13" customFormat="1">
      <c r="A204" s="13"/>
      <c r="B204" s="224"/>
      <c r="C204" s="225"/>
      <c r="D204" s="219" t="s">
        <v>140</v>
      </c>
      <c r="E204" s="226" t="s">
        <v>21</v>
      </c>
      <c r="F204" s="227" t="s">
        <v>278</v>
      </c>
      <c r="G204" s="225"/>
      <c r="H204" s="228">
        <v>39.5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140</v>
      </c>
      <c r="AU204" s="234" t="s">
        <v>83</v>
      </c>
      <c r="AV204" s="13" t="s">
        <v>83</v>
      </c>
      <c r="AW204" s="13" t="s">
        <v>34</v>
      </c>
      <c r="AX204" s="13" t="s">
        <v>73</v>
      </c>
      <c r="AY204" s="234" t="s">
        <v>129</v>
      </c>
    </row>
    <row r="205" s="13" customFormat="1">
      <c r="A205" s="13"/>
      <c r="B205" s="224"/>
      <c r="C205" s="225"/>
      <c r="D205" s="219" t="s">
        <v>140</v>
      </c>
      <c r="E205" s="226" t="s">
        <v>21</v>
      </c>
      <c r="F205" s="227" t="s">
        <v>279</v>
      </c>
      <c r="G205" s="225"/>
      <c r="H205" s="228">
        <v>39.5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140</v>
      </c>
      <c r="AU205" s="234" t="s">
        <v>83</v>
      </c>
      <c r="AV205" s="13" t="s">
        <v>83</v>
      </c>
      <c r="AW205" s="13" t="s">
        <v>34</v>
      </c>
      <c r="AX205" s="13" t="s">
        <v>73</v>
      </c>
      <c r="AY205" s="234" t="s">
        <v>129</v>
      </c>
    </row>
    <row r="206" s="13" customFormat="1">
      <c r="A206" s="13"/>
      <c r="B206" s="224"/>
      <c r="C206" s="225"/>
      <c r="D206" s="219" t="s">
        <v>140</v>
      </c>
      <c r="E206" s="226" t="s">
        <v>21</v>
      </c>
      <c r="F206" s="227" t="s">
        <v>280</v>
      </c>
      <c r="G206" s="225"/>
      <c r="H206" s="228">
        <v>40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140</v>
      </c>
      <c r="AU206" s="234" t="s">
        <v>83</v>
      </c>
      <c r="AV206" s="13" t="s">
        <v>83</v>
      </c>
      <c r="AW206" s="13" t="s">
        <v>34</v>
      </c>
      <c r="AX206" s="13" t="s">
        <v>73</v>
      </c>
      <c r="AY206" s="234" t="s">
        <v>129</v>
      </c>
    </row>
    <row r="207" s="13" customFormat="1">
      <c r="A207" s="13"/>
      <c r="B207" s="224"/>
      <c r="C207" s="225"/>
      <c r="D207" s="219" t="s">
        <v>140</v>
      </c>
      <c r="E207" s="226" t="s">
        <v>21</v>
      </c>
      <c r="F207" s="227" t="s">
        <v>281</v>
      </c>
      <c r="G207" s="225"/>
      <c r="H207" s="228">
        <v>38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140</v>
      </c>
      <c r="AU207" s="234" t="s">
        <v>83</v>
      </c>
      <c r="AV207" s="13" t="s">
        <v>83</v>
      </c>
      <c r="AW207" s="13" t="s">
        <v>34</v>
      </c>
      <c r="AX207" s="13" t="s">
        <v>73</v>
      </c>
      <c r="AY207" s="234" t="s">
        <v>129</v>
      </c>
    </row>
    <row r="208" s="13" customFormat="1">
      <c r="A208" s="13"/>
      <c r="B208" s="224"/>
      <c r="C208" s="225"/>
      <c r="D208" s="219" t="s">
        <v>140</v>
      </c>
      <c r="E208" s="226" t="s">
        <v>21</v>
      </c>
      <c r="F208" s="227" t="s">
        <v>282</v>
      </c>
      <c r="G208" s="225"/>
      <c r="H208" s="228">
        <v>53.5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140</v>
      </c>
      <c r="AU208" s="234" t="s">
        <v>83</v>
      </c>
      <c r="AV208" s="13" t="s">
        <v>83</v>
      </c>
      <c r="AW208" s="13" t="s">
        <v>34</v>
      </c>
      <c r="AX208" s="13" t="s">
        <v>73</v>
      </c>
      <c r="AY208" s="234" t="s">
        <v>129</v>
      </c>
    </row>
    <row r="209" s="13" customFormat="1">
      <c r="A209" s="13"/>
      <c r="B209" s="224"/>
      <c r="C209" s="225"/>
      <c r="D209" s="219" t="s">
        <v>140</v>
      </c>
      <c r="E209" s="226" t="s">
        <v>21</v>
      </c>
      <c r="F209" s="227" t="s">
        <v>283</v>
      </c>
      <c r="G209" s="225"/>
      <c r="H209" s="228">
        <v>56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140</v>
      </c>
      <c r="AU209" s="234" t="s">
        <v>83</v>
      </c>
      <c r="AV209" s="13" t="s">
        <v>83</v>
      </c>
      <c r="AW209" s="13" t="s">
        <v>34</v>
      </c>
      <c r="AX209" s="13" t="s">
        <v>73</v>
      </c>
      <c r="AY209" s="234" t="s">
        <v>129</v>
      </c>
    </row>
    <row r="210" s="13" customFormat="1">
      <c r="A210" s="13"/>
      <c r="B210" s="224"/>
      <c r="C210" s="225"/>
      <c r="D210" s="219" t="s">
        <v>140</v>
      </c>
      <c r="E210" s="226" t="s">
        <v>21</v>
      </c>
      <c r="F210" s="227" t="s">
        <v>284</v>
      </c>
      <c r="G210" s="225"/>
      <c r="H210" s="228">
        <v>45.5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140</v>
      </c>
      <c r="AU210" s="234" t="s">
        <v>83</v>
      </c>
      <c r="AV210" s="13" t="s">
        <v>83</v>
      </c>
      <c r="AW210" s="13" t="s">
        <v>34</v>
      </c>
      <c r="AX210" s="13" t="s">
        <v>73</v>
      </c>
      <c r="AY210" s="234" t="s">
        <v>129</v>
      </c>
    </row>
    <row r="211" s="13" customFormat="1">
      <c r="A211" s="13"/>
      <c r="B211" s="224"/>
      <c r="C211" s="225"/>
      <c r="D211" s="219" t="s">
        <v>140</v>
      </c>
      <c r="E211" s="226" t="s">
        <v>21</v>
      </c>
      <c r="F211" s="227" t="s">
        <v>285</v>
      </c>
      <c r="G211" s="225"/>
      <c r="H211" s="228">
        <v>48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140</v>
      </c>
      <c r="AU211" s="234" t="s">
        <v>83</v>
      </c>
      <c r="AV211" s="13" t="s">
        <v>83</v>
      </c>
      <c r="AW211" s="13" t="s">
        <v>34</v>
      </c>
      <c r="AX211" s="13" t="s">
        <v>73</v>
      </c>
      <c r="AY211" s="234" t="s">
        <v>129</v>
      </c>
    </row>
    <row r="212" s="13" customFormat="1">
      <c r="A212" s="13"/>
      <c r="B212" s="224"/>
      <c r="C212" s="225"/>
      <c r="D212" s="219" t="s">
        <v>140</v>
      </c>
      <c r="E212" s="226" t="s">
        <v>21</v>
      </c>
      <c r="F212" s="227" t="s">
        <v>286</v>
      </c>
      <c r="G212" s="225"/>
      <c r="H212" s="228">
        <v>46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140</v>
      </c>
      <c r="AU212" s="234" t="s">
        <v>83</v>
      </c>
      <c r="AV212" s="13" t="s">
        <v>83</v>
      </c>
      <c r="AW212" s="13" t="s">
        <v>34</v>
      </c>
      <c r="AX212" s="13" t="s">
        <v>73</v>
      </c>
      <c r="AY212" s="234" t="s">
        <v>129</v>
      </c>
    </row>
    <row r="213" s="13" customFormat="1">
      <c r="A213" s="13"/>
      <c r="B213" s="224"/>
      <c r="C213" s="225"/>
      <c r="D213" s="219" t="s">
        <v>140</v>
      </c>
      <c r="E213" s="226" t="s">
        <v>21</v>
      </c>
      <c r="F213" s="227" t="s">
        <v>287</v>
      </c>
      <c r="G213" s="225"/>
      <c r="H213" s="228">
        <v>42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140</v>
      </c>
      <c r="AU213" s="234" t="s">
        <v>83</v>
      </c>
      <c r="AV213" s="13" t="s">
        <v>83</v>
      </c>
      <c r="AW213" s="13" t="s">
        <v>34</v>
      </c>
      <c r="AX213" s="13" t="s">
        <v>73</v>
      </c>
      <c r="AY213" s="234" t="s">
        <v>129</v>
      </c>
    </row>
    <row r="214" s="13" customFormat="1">
      <c r="A214" s="13"/>
      <c r="B214" s="224"/>
      <c r="C214" s="225"/>
      <c r="D214" s="219" t="s">
        <v>140</v>
      </c>
      <c r="E214" s="226" t="s">
        <v>21</v>
      </c>
      <c r="F214" s="227" t="s">
        <v>288</v>
      </c>
      <c r="G214" s="225"/>
      <c r="H214" s="228">
        <v>38.5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140</v>
      </c>
      <c r="AU214" s="234" t="s">
        <v>83</v>
      </c>
      <c r="AV214" s="13" t="s">
        <v>83</v>
      </c>
      <c r="AW214" s="13" t="s">
        <v>34</v>
      </c>
      <c r="AX214" s="13" t="s">
        <v>73</v>
      </c>
      <c r="AY214" s="234" t="s">
        <v>129</v>
      </c>
    </row>
    <row r="215" s="13" customFormat="1">
      <c r="A215" s="13"/>
      <c r="B215" s="224"/>
      <c r="C215" s="225"/>
      <c r="D215" s="219" t="s">
        <v>140</v>
      </c>
      <c r="E215" s="226" t="s">
        <v>21</v>
      </c>
      <c r="F215" s="227" t="s">
        <v>289</v>
      </c>
      <c r="G215" s="225"/>
      <c r="H215" s="228">
        <v>38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140</v>
      </c>
      <c r="AU215" s="234" t="s">
        <v>83</v>
      </c>
      <c r="AV215" s="13" t="s">
        <v>83</v>
      </c>
      <c r="AW215" s="13" t="s">
        <v>34</v>
      </c>
      <c r="AX215" s="13" t="s">
        <v>73</v>
      </c>
      <c r="AY215" s="234" t="s">
        <v>129</v>
      </c>
    </row>
    <row r="216" s="13" customFormat="1">
      <c r="A216" s="13"/>
      <c r="B216" s="224"/>
      <c r="C216" s="225"/>
      <c r="D216" s="219" t="s">
        <v>140</v>
      </c>
      <c r="E216" s="226" t="s">
        <v>21</v>
      </c>
      <c r="F216" s="227" t="s">
        <v>290</v>
      </c>
      <c r="G216" s="225"/>
      <c r="H216" s="228">
        <v>42.5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140</v>
      </c>
      <c r="AU216" s="234" t="s">
        <v>83</v>
      </c>
      <c r="AV216" s="13" t="s">
        <v>83</v>
      </c>
      <c r="AW216" s="13" t="s">
        <v>34</v>
      </c>
      <c r="AX216" s="13" t="s">
        <v>73</v>
      </c>
      <c r="AY216" s="234" t="s">
        <v>129</v>
      </c>
    </row>
    <row r="217" s="13" customFormat="1">
      <c r="A217" s="13"/>
      <c r="B217" s="224"/>
      <c r="C217" s="225"/>
      <c r="D217" s="219" t="s">
        <v>140</v>
      </c>
      <c r="E217" s="226" t="s">
        <v>21</v>
      </c>
      <c r="F217" s="227" t="s">
        <v>291</v>
      </c>
      <c r="G217" s="225"/>
      <c r="H217" s="228">
        <v>47.5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140</v>
      </c>
      <c r="AU217" s="234" t="s">
        <v>83</v>
      </c>
      <c r="AV217" s="13" t="s">
        <v>83</v>
      </c>
      <c r="AW217" s="13" t="s">
        <v>34</v>
      </c>
      <c r="AX217" s="13" t="s">
        <v>73</v>
      </c>
      <c r="AY217" s="234" t="s">
        <v>129</v>
      </c>
    </row>
    <row r="218" s="13" customFormat="1">
      <c r="A218" s="13"/>
      <c r="B218" s="224"/>
      <c r="C218" s="225"/>
      <c r="D218" s="219" t="s">
        <v>140</v>
      </c>
      <c r="E218" s="226" t="s">
        <v>21</v>
      </c>
      <c r="F218" s="227" t="s">
        <v>292</v>
      </c>
      <c r="G218" s="225"/>
      <c r="H218" s="228">
        <v>48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140</v>
      </c>
      <c r="AU218" s="234" t="s">
        <v>83</v>
      </c>
      <c r="AV218" s="13" t="s">
        <v>83</v>
      </c>
      <c r="AW218" s="13" t="s">
        <v>34</v>
      </c>
      <c r="AX218" s="13" t="s">
        <v>73</v>
      </c>
      <c r="AY218" s="234" t="s">
        <v>129</v>
      </c>
    </row>
    <row r="219" s="13" customFormat="1">
      <c r="A219" s="13"/>
      <c r="B219" s="224"/>
      <c r="C219" s="225"/>
      <c r="D219" s="219" t="s">
        <v>140</v>
      </c>
      <c r="E219" s="226" t="s">
        <v>21</v>
      </c>
      <c r="F219" s="227" t="s">
        <v>293</v>
      </c>
      <c r="G219" s="225"/>
      <c r="H219" s="228">
        <v>48.5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140</v>
      </c>
      <c r="AU219" s="234" t="s">
        <v>83</v>
      </c>
      <c r="AV219" s="13" t="s">
        <v>83</v>
      </c>
      <c r="AW219" s="13" t="s">
        <v>34</v>
      </c>
      <c r="AX219" s="13" t="s">
        <v>73</v>
      </c>
      <c r="AY219" s="234" t="s">
        <v>129</v>
      </c>
    </row>
    <row r="220" s="13" customFormat="1">
      <c r="A220" s="13"/>
      <c r="B220" s="224"/>
      <c r="C220" s="225"/>
      <c r="D220" s="219" t="s">
        <v>140</v>
      </c>
      <c r="E220" s="226" t="s">
        <v>21</v>
      </c>
      <c r="F220" s="227" t="s">
        <v>294</v>
      </c>
      <c r="G220" s="225"/>
      <c r="H220" s="228">
        <v>46.5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140</v>
      </c>
      <c r="AU220" s="234" t="s">
        <v>83</v>
      </c>
      <c r="AV220" s="13" t="s">
        <v>83</v>
      </c>
      <c r="AW220" s="13" t="s">
        <v>34</v>
      </c>
      <c r="AX220" s="13" t="s">
        <v>73</v>
      </c>
      <c r="AY220" s="234" t="s">
        <v>129</v>
      </c>
    </row>
    <row r="221" s="13" customFormat="1">
      <c r="A221" s="13"/>
      <c r="B221" s="224"/>
      <c r="C221" s="225"/>
      <c r="D221" s="219" t="s">
        <v>140</v>
      </c>
      <c r="E221" s="226" t="s">
        <v>21</v>
      </c>
      <c r="F221" s="227" t="s">
        <v>295</v>
      </c>
      <c r="G221" s="225"/>
      <c r="H221" s="228">
        <v>41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140</v>
      </c>
      <c r="AU221" s="234" t="s">
        <v>83</v>
      </c>
      <c r="AV221" s="13" t="s">
        <v>83</v>
      </c>
      <c r="AW221" s="13" t="s">
        <v>34</v>
      </c>
      <c r="AX221" s="13" t="s">
        <v>73</v>
      </c>
      <c r="AY221" s="234" t="s">
        <v>129</v>
      </c>
    </row>
    <row r="222" s="13" customFormat="1">
      <c r="A222" s="13"/>
      <c r="B222" s="224"/>
      <c r="C222" s="225"/>
      <c r="D222" s="219" t="s">
        <v>140</v>
      </c>
      <c r="E222" s="226" t="s">
        <v>21</v>
      </c>
      <c r="F222" s="227" t="s">
        <v>296</v>
      </c>
      <c r="G222" s="225"/>
      <c r="H222" s="228">
        <v>41.5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140</v>
      </c>
      <c r="AU222" s="234" t="s">
        <v>83</v>
      </c>
      <c r="AV222" s="13" t="s">
        <v>83</v>
      </c>
      <c r="AW222" s="13" t="s">
        <v>34</v>
      </c>
      <c r="AX222" s="13" t="s">
        <v>73</v>
      </c>
      <c r="AY222" s="234" t="s">
        <v>129</v>
      </c>
    </row>
    <row r="223" s="13" customFormat="1">
      <c r="A223" s="13"/>
      <c r="B223" s="224"/>
      <c r="C223" s="225"/>
      <c r="D223" s="219" t="s">
        <v>140</v>
      </c>
      <c r="E223" s="226" t="s">
        <v>21</v>
      </c>
      <c r="F223" s="227" t="s">
        <v>297</v>
      </c>
      <c r="G223" s="225"/>
      <c r="H223" s="228">
        <v>45.5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140</v>
      </c>
      <c r="AU223" s="234" t="s">
        <v>83</v>
      </c>
      <c r="AV223" s="13" t="s">
        <v>83</v>
      </c>
      <c r="AW223" s="13" t="s">
        <v>34</v>
      </c>
      <c r="AX223" s="13" t="s">
        <v>73</v>
      </c>
      <c r="AY223" s="234" t="s">
        <v>129</v>
      </c>
    </row>
    <row r="224" s="13" customFormat="1">
      <c r="A224" s="13"/>
      <c r="B224" s="224"/>
      <c r="C224" s="225"/>
      <c r="D224" s="219" t="s">
        <v>140</v>
      </c>
      <c r="E224" s="226" t="s">
        <v>21</v>
      </c>
      <c r="F224" s="227" t="s">
        <v>298</v>
      </c>
      <c r="G224" s="225"/>
      <c r="H224" s="228">
        <v>48.5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140</v>
      </c>
      <c r="AU224" s="234" t="s">
        <v>83</v>
      </c>
      <c r="AV224" s="13" t="s">
        <v>83</v>
      </c>
      <c r="AW224" s="13" t="s">
        <v>34</v>
      </c>
      <c r="AX224" s="13" t="s">
        <v>73</v>
      </c>
      <c r="AY224" s="234" t="s">
        <v>129</v>
      </c>
    </row>
    <row r="225" s="13" customFormat="1">
      <c r="A225" s="13"/>
      <c r="B225" s="224"/>
      <c r="C225" s="225"/>
      <c r="D225" s="219" t="s">
        <v>140</v>
      </c>
      <c r="E225" s="226" t="s">
        <v>21</v>
      </c>
      <c r="F225" s="227" t="s">
        <v>299</v>
      </c>
      <c r="G225" s="225"/>
      <c r="H225" s="228">
        <v>47.5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140</v>
      </c>
      <c r="AU225" s="234" t="s">
        <v>83</v>
      </c>
      <c r="AV225" s="13" t="s">
        <v>83</v>
      </c>
      <c r="AW225" s="13" t="s">
        <v>34</v>
      </c>
      <c r="AX225" s="13" t="s">
        <v>73</v>
      </c>
      <c r="AY225" s="234" t="s">
        <v>129</v>
      </c>
    </row>
    <row r="226" s="13" customFormat="1">
      <c r="A226" s="13"/>
      <c r="B226" s="224"/>
      <c r="C226" s="225"/>
      <c r="D226" s="219" t="s">
        <v>140</v>
      </c>
      <c r="E226" s="226" t="s">
        <v>21</v>
      </c>
      <c r="F226" s="227" t="s">
        <v>300</v>
      </c>
      <c r="G226" s="225"/>
      <c r="H226" s="228">
        <v>47.5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140</v>
      </c>
      <c r="AU226" s="234" t="s">
        <v>83</v>
      </c>
      <c r="AV226" s="13" t="s">
        <v>83</v>
      </c>
      <c r="AW226" s="13" t="s">
        <v>34</v>
      </c>
      <c r="AX226" s="13" t="s">
        <v>73</v>
      </c>
      <c r="AY226" s="234" t="s">
        <v>129</v>
      </c>
    </row>
    <row r="227" s="13" customFormat="1">
      <c r="A227" s="13"/>
      <c r="B227" s="224"/>
      <c r="C227" s="225"/>
      <c r="D227" s="219" t="s">
        <v>140</v>
      </c>
      <c r="E227" s="226" t="s">
        <v>21</v>
      </c>
      <c r="F227" s="227" t="s">
        <v>301</v>
      </c>
      <c r="G227" s="225"/>
      <c r="H227" s="228">
        <v>46.5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140</v>
      </c>
      <c r="AU227" s="234" t="s">
        <v>83</v>
      </c>
      <c r="AV227" s="13" t="s">
        <v>83</v>
      </c>
      <c r="AW227" s="13" t="s">
        <v>34</v>
      </c>
      <c r="AX227" s="13" t="s">
        <v>73</v>
      </c>
      <c r="AY227" s="234" t="s">
        <v>129</v>
      </c>
    </row>
    <row r="228" s="13" customFormat="1">
      <c r="A228" s="13"/>
      <c r="B228" s="224"/>
      <c r="C228" s="225"/>
      <c r="D228" s="219" t="s">
        <v>140</v>
      </c>
      <c r="E228" s="226" t="s">
        <v>21</v>
      </c>
      <c r="F228" s="227" t="s">
        <v>302</v>
      </c>
      <c r="G228" s="225"/>
      <c r="H228" s="228">
        <v>41.5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140</v>
      </c>
      <c r="AU228" s="234" t="s">
        <v>83</v>
      </c>
      <c r="AV228" s="13" t="s">
        <v>83</v>
      </c>
      <c r="AW228" s="13" t="s">
        <v>34</v>
      </c>
      <c r="AX228" s="13" t="s">
        <v>73</v>
      </c>
      <c r="AY228" s="234" t="s">
        <v>129</v>
      </c>
    </row>
    <row r="229" s="13" customFormat="1">
      <c r="A229" s="13"/>
      <c r="B229" s="224"/>
      <c r="C229" s="225"/>
      <c r="D229" s="219" t="s">
        <v>140</v>
      </c>
      <c r="E229" s="226" t="s">
        <v>21</v>
      </c>
      <c r="F229" s="227" t="s">
        <v>303</v>
      </c>
      <c r="G229" s="225"/>
      <c r="H229" s="228">
        <v>42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140</v>
      </c>
      <c r="AU229" s="234" t="s">
        <v>83</v>
      </c>
      <c r="AV229" s="13" t="s">
        <v>83</v>
      </c>
      <c r="AW229" s="13" t="s">
        <v>34</v>
      </c>
      <c r="AX229" s="13" t="s">
        <v>73</v>
      </c>
      <c r="AY229" s="234" t="s">
        <v>129</v>
      </c>
    </row>
    <row r="230" s="13" customFormat="1">
      <c r="A230" s="13"/>
      <c r="B230" s="224"/>
      <c r="C230" s="225"/>
      <c r="D230" s="219" t="s">
        <v>140</v>
      </c>
      <c r="E230" s="226" t="s">
        <v>21</v>
      </c>
      <c r="F230" s="227" t="s">
        <v>304</v>
      </c>
      <c r="G230" s="225"/>
      <c r="H230" s="228">
        <v>43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140</v>
      </c>
      <c r="AU230" s="234" t="s">
        <v>83</v>
      </c>
      <c r="AV230" s="13" t="s">
        <v>83</v>
      </c>
      <c r="AW230" s="13" t="s">
        <v>34</v>
      </c>
      <c r="AX230" s="13" t="s">
        <v>73</v>
      </c>
      <c r="AY230" s="234" t="s">
        <v>129</v>
      </c>
    </row>
    <row r="231" s="13" customFormat="1">
      <c r="A231" s="13"/>
      <c r="B231" s="224"/>
      <c r="C231" s="225"/>
      <c r="D231" s="219" t="s">
        <v>140</v>
      </c>
      <c r="E231" s="226" t="s">
        <v>21</v>
      </c>
      <c r="F231" s="227" t="s">
        <v>305</v>
      </c>
      <c r="G231" s="225"/>
      <c r="H231" s="228">
        <v>51.5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140</v>
      </c>
      <c r="AU231" s="234" t="s">
        <v>83</v>
      </c>
      <c r="AV231" s="13" t="s">
        <v>83</v>
      </c>
      <c r="AW231" s="13" t="s">
        <v>34</v>
      </c>
      <c r="AX231" s="13" t="s">
        <v>73</v>
      </c>
      <c r="AY231" s="234" t="s">
        <v>129</v>
      </c>
    </row>
    <row r="232" s="13" customFormat="1">
      <c r="A232" s="13"/>
      <c r="B232" s="224"/>
      <c r="C232" s="225"/>
      <c r="D232" s="219" t="s">
        <v>140</v>
      </c>
      <c r="E232" s="226" t="s">
        <v>21</v>
      </c>
      <c r="F232" s="227" t="s">
        <v>306</v>
      </c>
      <c r="G232" s="225"/>
      <c r="H232" s="228">
        <v>53.5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140</v>
      </c>
      <c r="AU232" s="234" t="s">
        <v>83</v>
      </c>
      <c r="AV232" s="13" t="s">
        <v>83</v>
      </c>
      <c r="AW232" s="13" t="s">
        <v>34</v>
      </c>
      <c r="AX232" s="13" t="s">
        <v>73</v>
      </c>
      <c r="AY232" s="234" t="s">
        <v>129</v>
      </c>
    </row>
    <row r="233" s="13" customFormat="1">
      <c r="A233" s="13"/>
      <c r="B233" s="224"/>
      <c r="C233" s="225"/>
      <c r="D233" s="219" t="s">
        <v>140</v>
      </c>
      <c r="E233" s="226" t="s">
        <v>21</v>
      </c>
      <c r="F233" s="227" t="s">
        <v>307</v>
      </c>
      <c r="G233" s="225"/>
      <c r="H233" s="228">
        <v>42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140</v>
      </c>
      <c r="AU233" s="234" t="s">
        <v>83</v>
      </c>
      <c r="AV233" s="13" t="s">
        <v>83</v>
      </c>
      <c r="AW233" s="13" t="s">
        <v>34</v>
      </c>
      <c r="AX233" s="13" t="s">
        <v>73</v>
      </c>
      <c r="AY233" s="234" t="s">
        <v>129</v>
      </c>
    </row>
    <row r="234" s="13" customFormat="1">
      <c r="A234" s="13"/>
      <c r="B234" s="224"/>
      <c r="C234" s="225"/>
      <c r="D234" s="219" t="s">
        <v>140</v>
      </c>
      <c r="E234" s="226" t="s">
        <v>21</v>
      </c>
      <c r="F234" s="227" t="s">
        <v>308</v>
      </c>
      <c r="G234" s="225"/>
      <c r="H234" s="228">
        <v>39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140</v>
      </c>
      <c r="AU234" s="234" t="s">
        <v>83</v>
      </c>
      <c r="AV234" s="13" t="s">
        <v>83</v>
      </c>
      <c r="AW234" s="13" t="s">
        <v>34</v>
      </c>
      <c r="AX234" s="13" t="s">
        <v>73</v>
      </c>
      <c r="AY234" s="234" t="s">
        <v>129</v>
      </c>
    </row>
    <row r="235" s="13" customFormat="1">
      <c r="A235" s="13"/>
      <c r="B235" s="224"/>
      <c r="C235" s="225"/>
      <c r="D235" s="219" t="s">
        <v>140</v>
      </c>
      <c r="E235" s="226" t="s">
        <v>21</v>
      </c>
      <c r="F235" s="227" t="s">
        <v>309</v>
      </c>
      <c r="G235" s="225"/>
      <c r="H235" s="228">
        <v>48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140</v>
      </c>
      <c r="AU235" s="234" t="s">
        <v>83</v>
      </c>
      <c r="AV235" s="13" t="s">
        <v>83</v>
      </c>
      <c r="AW235" s="13" t="s">
        <v>34</v>
      </c>
      <c r="AX235" s="13" t="s">
        <v>73</v>
      </c>
      <c r="AY235" s="234" t="s">
        <v>129</v>
      </c>
    </row>
    <row r="236" s="13" customFormat="1">
      <c r="A236" s="13"/>
      <c r="B236" s="224"/>
      <c r="C236" s="225"/>
      <c r="D236" s="219" t="s">
        <v>140</v>
      </c>
      <c r="E236" s="226" t="s">
        <v>21</v>
      </c>
      <c r="F236" s="227" t="s">
        <v>310</v>
      </c>
      <c r="G236" s="225"/>
      <c r="H236" s="228">
        <v>55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140</v>
      </c>
      <c r="AU236" s="234" t="s">
        <v>83</v>
      </c>
      <c r="AV236" s="13" t="s">
        <v>83</v>
      </c>
      <c r="AW236" s="13" t="s">
        <v>34</v>
      </c>
      <c r="AX236" s="13" t="s">
        <v>73</v>
      </c>
      <c r="AY236" s="234" t="s">
        <v>129</v>
      </c>
    </row>
    <row r="237" s="13" customFormat="1">
      <c r="A237" s="13"/>
      <c r="B237" s="224"/>
      <c r="C237" s="225"/>
      <c r="D237" s="219" t="s">
        <v>140</v>
      </c>
      <c r="E237" s="226" t="s">
        <v>21</v>
      </c>
      <c r="F237" s="227" t="s">
        <v>311</v>
      </c>
      <c r="G237" s="225"/>
      <c r="H237" s="228">
        <v>48.5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140</v>
      </c>
      <c r="AU237" s="234" t="s">
        <v>83</v>
      </c>
      <c r="AV237" s="13" t="s">
        <v>83</v>
      </c>
      <c r="AW237" s="13" t="s">
        <v>34</v>
      </c>
      <c r="AX237" s="13" t="s">
        <v>73</v>
      </c>
      <c r="AY237" s="234" t="s">
        <v>129</v>
      </c>
    </row>
    <row r="238" s="13" customFormat="1">
      <c r="A238" s="13"/>
      <c r="B238" s="224"/>
      <c r="C238" s="225"/>
      <c r="D238" s="219" t="s">
        <v>140</v>
      </c>
      <c r="E238" s="226" t="s">
        <v>21</v>
      </c>
      <c r="F238" s="227" t="s">
        <v>312</v>
      </c>
      <c r="G238" s="225"/>
      <c r="H238" s="228">
        <v>43.5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140</v>
      </c>
      <c r="AU238" s="234" t="s">
        <v>83</v>
      </c>
      <c r="AV238" s="13" t="s">
        <v>83</v>
      </c>
      <c r="AW238" s="13" t="s">
        <v>34</v>
      </c>
      <c r="AX238" s="13" t="s">
        <v>73</v>
      </c>
      <c r="AY238" s="234" t="s">
        <v>129</v>
      </c>
    </row>
    <row r="239" s="13" customFormat="1">
      <c r="A239" s="13"/>
      <c r="B239" s="224"/>
      <c r="C239" s="225"/>
      <c r="D239" s="219" t="s">
        <v>140</v>
      </c>
      <c r="E239" s="226" t="s">
        <v>21</v>
      </c>
      <c r="F239" s="227" t="s">
        <v>313</v>
      </c>
      <c r="G239" s="225"/>
      <c r="H239" s="228">
        <v>41.5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140</v>
      </c>
      <c r="AU239" s="234" t="s">
        <v>83</v>
      </c>
      <c r="AV239" s="13" t="s">
        <v>83</v>
      </c>
      <c r="AW239" s="13" t="s">
        <v>34</v>
      </c>
      <c r="AX239" s="13" t="s">
        <v>73</v>
      </c>
      <c r="AY239" s="234" t="s">
        <v>129</v>
      </c>
    </row>
    <row r="240" s="13" customFormat="1">
      <c r="A240" s="13"/>
      <c r="B240" s="224"/>
      <c r="C240" s="225"/>
      <c r="D240" s="219" t="s">
        <v>140</v>
      </c>
      <c r="E240" s="226" t="s">
        <v>21</v>
      </c>
      <c r="F240" s="227" t="s">
        <v>314</v>
      </c>
      <c r="G240" s="225"/>
      <c r="H240" s="228">
        <v>35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140</v>
      </c>
      <c r="AU240" s="234" t="s">
        <v>83</v>
      </c>
      <c r="AV240" s="13" t="s">
        <v>83</v>
      </c>
      <c r="AW240" s="13" t="s">
        <v>34</v>
      </c>
      <c r="AX240" s="13" t="s">
        <v>73</v>
      </c>
      <c r="AY240" s="234" t="s">
        <v>129</v>
      </c>
    </row>
    <row r="241" s="13" customFormat="1">
      <c r="A241" s="13"/>
      <c r="B241" s="224"/>
      <c r="C241" s="225"/>
      <c r="D241" s="219" t="s">
        <v>140</v>
      </c>
      <c r="E241" s="226" t="s">
        <v>21</v>
      </c>
      <c r="F241" s="227" t="s">
        <v>315</v>
      </c>
      <c r="G241" s="225"/>
      <c r="H241" s="228">
        <v>35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140</v>
      </c>
      <c r="AU241" s="234" t="s">
        <v>83</v>
      </c>
      <c r="AV241" s="13" t="s">
        <v>83</v>
      </c>
      <c r="AW241" s="13" t="s">
        <v>34</v>
      </c>
      <c r="AX241" s="13" t="s">
        <v>73</v>
      </c>
      <c r="AY241" s="234" t="s">
        <v>129</v>
      </c>
    </row>
    <row r="242" s="13" customFormat="1">
      <c r="A242" s="13"/>
      <c r="B242" s="224"/>
      <c r="C242" s="225"/>
      <c r="D242" s="219" t="s">
        <v>140</v>
      </c>
      <c r="E242" s="226" t="s">
        <v>21</v>
      </c>
      <c r="F242" s="227" t="s">
        <v>316</v>
      </c>
      <c r="G242" s="225"/>
      <c r="H242" s="228">
        <v>38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140</v>
      </c>
      <c r="AU242" s="234" t="s">
        <v>83</v>
      </c>
      <c r="AV242" s="13" t="s">
        <v>83</v>
      </c>
      <c r="AW242" s="13" t="s">
        <v>34</v>
      </c>
      <c r="AX242" s="13" t="s">
        <v>73</v>
      </c>
      <c r="AY242" s="234" t="s">
        <v>129</v>
      </c>
    </row>
    <row r="243" s="13" customFormat="1">
      <c r="A243" s="13"/>
      <c r="B243" s="224"/>
      <c r="C243" s="225"/>
      <c r="D243" s="219" t="s">
        <v>140</v>
      </c>
      <c r="E243" s="226" t="s">
        <v>21</v>
      </c>
      <c r="F243" s="227" t="s">
        <v>317</v>
      </c>
      <c r="G243" s="225"/>
      <c r="H243" s="228">
        <v>46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140</v>
      </c>
      <c r="AU243" s="234" t="s">
        <v>83</v>
      </c>
      <c r="AV243" s="13" t="s">
        <v>83</v>
      </c>
      <c r="AW243" s="13" t="s">
        <v>34</v>
      </c>
      <c r="AX243" s="13" t="s">
        <v>73</v>
      </c>
      <c r="AY243" s="234" t="s">
        <v>129</v>
      </c>
    </row>
    <row r="244" s="13" customFormat="1">
      <c r="A244" s="13"/>
      <c r="B244" s="224"/>
      <c r="C244" s="225"/>
      <c r="D244" s="219" t="s">
        <v>140</v>
      </c>
      <c r="E244" s="226" t="s">
        <v>21</v>
      </c>
      <c r="F244" s="227" t="s">
        <v>318</v>
      </c>
      <c r="G244" s="225"/>
      <c r="H244" s="228">
        <v>36.049999999999997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140</v>
      </c>
      <c r="AU244" s="234" t="s">
        <v>83</v>
      </c>
      <c r="AV244" s="13" t="s">
        <v>83</v>
      </c>
      <c r="AW244" s="13" t="s">
        <v>34</v>
      </c>
      <c r="AX244" s="13" t="s">
        <v>73</v>
      </c>
      <c r="AY244" s="234" t="s">
        <v>129</v>
      </c>
    </row>
    <row r="245" s="14" customFormat="1">
      <c r="A245" s="14"/>
      <c r="B245" s="235"/>
      <c r="C245" s="236"/>
      <c r="D245" s="219" t="s">
        <v>140</v>
      </c>
      <c r="E245" s="237" t="s">
        <v>319</v>
      </c>
      <c r="F245" s="238" t="s">
        <v>142</v>
      </c>
      <c r="G245" s="236"/>
      <c r="H245" s="239">
        <v>3360.5500000000002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140</v>
      </c>
      <c r="AU245" s="245" t="s">
        <v>83</v>
      </c>
      <c r="AV245" s="14" t="s">
        <v>136</v>
      </c>
      <c r="AW245" s="14" t="s">
        <v>34</v>
      </c>
      <c r="AX245" s="14" t="s">
        <v>81</v>
      </c>
      <c r="AY245" s="245" t="s">
        <v>129</v>
      </c>
    </row>
    <row r="246" s="2" customFormat="1">
      <c r="A246" s="39"/>
      <c r="B246" s="40"/>
      <c r="C246" s="206" t="s">
        <v>320</v>
      </c>
      <c r="D246" s="206" t="s">
        <v>131</v>
      </c>
      <c r="E246" s="207" t="s">
        <v>321</v>
      </c>
      <c r="F246" s="208" t="s">
        <v>322</v>
      </c>
      <c r="G246" s="209" t="s">
        <v>231</v>
      </c>
      <c r="H246" s="210">
        <v>90</v>
      </c>
      <c r="I246" s="211"/>
      <c r="J246" s="212">
        <f>ROUND(I246*H246,2)</f>
        <v>0</v>
      </c>
      <c r="K246" s="208" t="s">
        <v>135</v>
      </c>
      <c r="L246" s="45"/>
      <c r="M246" s="213" t="s">
        <v>21</v>
      </c>
      <c r="N246" s="214" t="s">
        <v>44</v>
      </c>
      <c r="O246" s="85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136</v>
      </c>
      <c r="AT246" s="217" t="s">
        <v>131</v>
      </c>
      <c r="AU246" s="217" t="s">
        <v>83</v>
      </c>
      <c r="AY246" s="18" t="s">
        <v>129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81</v>
      </c>
      <c r="BK246" s="218">
        <f>ROUND(I246*H246,2)</f>
        <v>0</v>
      </c>
      <c r="BL246" s="18" t="s">
        <v>136</v>
      </c>
      <c r="BM246" s="217" t="s">
        <v>323</v>
      </c>
    </row>
    <row r="247" s="2" customFormat="1">
      <c r="A247" s="39"/>
      <c r="B247" s="40"/>
      <c r="C247" s="41"/>
      <c r="D247" s="219" t="s">
        <v>138</v>
      </c>
      <c r="E247" s="41"/>
      <c r="F247" s="220" t="s">
        <v>324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83</v>
      </c>
    </row>
    <row r="248" s="13" customFormat="1">
      <c r="A248" s="13"/>
      <c r="B248" s="224"/>
      <c r="C248" s="225"/>
      <c r="D248" s="219" t="s">
        <v>140</v>
      </c>
      <c r="E248" s="226" t="s">
        <v>21</v>
      </c>
      <c r="F248" s="227" t="s">
        <v>325</v>
      </c>
      <c r="G248" s="225"/>
      <c r="H248" s="228">
        <v>90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140</v>
      </c>
      <c r="AU248" s="234" t="s">
        <v>83</v>
      </c>
      <c r="AV248" s="13" t="s">
        <v>83</v>
      </c>
      <c r="AW248" s="13" t="s">
        <v>34</v>
      </c>
      <c r="AX248" s="13" t="s">
        <v>73</v>
      </c>
      <c r="AY248" s="234" t="s">
        <v>129</v>
      </c>
    </row>
    <row r="249" s="14" customFormat="1">
      <c r="A249" s="14"/>
      <c r="B249" s="235"/>
      <c r="C249" s="236"/>
      <c r="D249" s="219" t="s">
        <v>140</v>
      </c>
      <c r="E249" s="237" t="s">
        <v>21</v>
      </c>
      <c r="F249" s="238" t="s">
        <v>142</v>
      </c>
      <c r="G249" s="236"/>
      <c r="H249" s="239">
        <v>90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140</v>
      </c>
      <c r="AU249" s="245" t="s">
        <v>83</v>
      </c>
      <c r="AV249" s="14" t="s">
        <v>136</v>
      </c>
      <c r="AW249" s="14" t="s">
        <v>34</v>
      </c>
      <c r="AX249" s="14" t="s">
        <v>81</v>
      </c>
      <c r="AY249" s="245" t="s">
        <v>129</v>
      </c>
    </row>
    <row r="250" s="2" customFormat="1">
      <c r="A250" s="39"/>
      <c r="B250" s="40"/>
      <c r="C250" s="206" t="s">
        <v>326</v>
      </c>
      <c r="D250" s="206" t="s">
        <v>131</v>
      </c>
      <c r="E250" s="207" t="s">
        <v>327</v>
      </c>
      <c r="F250" s="208" t="s">
        <v>328</v>
      </c>
      <c r="G250" s="209" t="s">
        <v>231</v>
      </c>
      <c r="H250" s="210">
        <v>121.913</v>
      </c>
      <c r="I250" s="211"/>
      <c r="J250" s="212">
        <f>ROUND(I250*H250,2)</f>
        <v>0</v>
      </c>
      <c r="K250" s="208" t="s">
        <v>135</v>
      </c>
      <c r="L250" s="45"/>
      <c r="M250" s="213" t="s">
        <v>21</v>
      </c>
      <c r="N250" s="214" t="s">
        <v>44</v>
      </c>
      <c r="O250" s="85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136</v>
      </c>
      <c r="AT250" s="217" t="s">
        <v>131</v>
      </c>
      <c r="AU250" s="217" t="s">
        <v>83</v>
      </c>
      <c r="AY250" s="18" t="s">
        <v>129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81</v>
      </c>
      <c r="BK250" s="218">
        <f>ROUND(I250*H250,2)</f>
        <v>0</v>
      </c>
      <c r="BL250" s="18" t="s">
        <v>136</v>
      </c>
      <c r="BM250" s="217" t="s">
        <v>329</v>
      </c>
    </row>
    <row r="251" s="2" customFormat="1">
      <c r="A251" s="39"/>
      <c r="B251" s="40"/>
      <c r="C251" s="41"/>
      <c r="D251" s="219" t="s">
        <v>138</v>
      </c>
      <c r="E251" s="41"/>
      <c r="F251" s="220" t="s">
        <v>330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83</v>
      </c>
    </row>
    <row r="252" s="13" customFormat="1">
      <c r="A252" s="13"/>
      <c r="B252" s="224"/>
      <c r="C252" s="225"/>
      <c r="D252" s="219" t="s">
        <v>140</v>
      </c>
      <c r="E252" s="226" t="s">
        <v>21</v>
      </c>
      <c r="F252" s="227" t="s">
        <v>331</v>
      </c>
      <c r="G252" s="225"/>
      <c r="H252" s="228">
        <v>121.913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140</v>
      </c>
      <c r="AU252" s="234" t="s">
        <v>83</v>
      </c>
      <c r="AV252" s="13" t="s">
        <v>83</v>
      </c>
      <c r="AW252" s="13" t="s">
        <v>34</v>
      </c>
      <c r="AX252" s="13" t="s">
        <v>73</v>
      </c>
      <c r="AY252" s="234" t="s">
        <v>129</v>
      </c>
    </row>
    <row r="253" s="14" customFormat="1">
      <c r="A253" s="14"/>
      <c r="B253" s="235"/>
      <c r="C253" s="236"/>
      <c r="D253" s="219" t="s">
        <v>140</v>
      </c>
      <c r="E253" s="237" t="s">
        <v>21</v>
      </c>
      <c r="F253" s="238" t="s">
        <v>142</v>
      </c>
      <c r="G253" s="236"/>
      <c r="H253" s="239">
        <v>121.913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140</v>
      </c>
      <c r="AU253" s="245" t="s">
        <v>83</v>
      </c>
      <c r="AV253" s="14" t="s">
        <v>136</v>
      </c>
      <c r="AW253" s="14" t="s">
        <v>34</v>
      </c>
      <c r="AX253" s="14" t="s">
        <v>81</v>
      </c>
      <c r="AY253" s="245" t="s">
        <v>129</v>
      </c>
    </row>
    <row r="254" s="2" customFormat="1">
      <c r="A254" s="39"/>
      <c r="B254" s="40"/>
      <c r="C254" s="206" t="s">
        <v>7</v>
      </c>
      <c r="D254" s="206" t="s">
        <v>131</v>
      </c>
      <c r="E254" s="207" t="s">
        <v>332</v>
      </c>
      <c r="F254" s="208" t="s">
        <v>333</v>
      </c>
      <c r="G254" s="209" t="s">
        <v>231</v>
      </c>
      <c r="H254" s="210">
        <v>21.975000000000001</v>
      </c>
      <c r="I254" s="211"/>
      <c r="J254" s="212">
        <f>ROUND(I254*H254,2)</f>
        <v>0</v>
      </c>
      <c r="K254" s="208" t="s">
        <v>135</v>
      </c>
      <c r="L254" s="45"/>
      <c r="M254" s="213" t="s">
        <v>21</v>
      </c>
      <c r="N254" s="214" t="s">
        <v>44</v>
      </c>
      <c r="O254" s="85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136</v>
      </c>
      <c r="AT254" s="217" t="s">
        <v>131</v>
      </c>
      <c r="AU254" s="217" t="s">
        <v>83</v>
      </c>
      <c r="AY254" s="18" t="s">
        <v>129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81</v>
      </c>
      <c r="BK254" s="218">
        <f>ROUND(I254*H254,2)</f>
        <v>0</v>
      </c>
      <c r="BL254" s="18" t="s">
        <v>136</v>
      </c>
      <c r="BM254" s="217" t="s">
        <v>334</v>
      </c>
    </row>
    <row r="255" s="2" customFormat="1">
      <c r="A255" s="39"/>
      <c r="B255" s="40"/>
      <c r="C255" s="41"/>
      <c r="D255" s="219" t="s">
        <v>138</v>
      </c>
      <c r="E255" s="41"/>
      <c r="F255" s="220" t="s">
        <v>335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138</v>
      </c>
      <c r="AU255" s="18" t="s">
        <v>83</v>
      </c>
    </row>
    <row r="256" s="13" customFormat="1">
      <c r="A256" s="13"/>
      <c r="B256" s="224"/>
      <c r="C256" s="225"/>
      <c r="D256" s="219" t="s">
        <v>140</v>
      </c>
      <c r="E256" s="226" t="s">
        <v>21</v>
      </c>
      <c r="F256" s="227" t="s">
        <v>336</v>
      </c>
      <c r="G256" s="225"/>
      <c r="H256" s="228">
        <v>18.600000000000001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140</v>
      </c>
      <c r="AU256" s="234" t="s">
        <v>83</v>
      </c>
      <c r="AV256" s="13" t="s">
        <v>83</v>
      </c>
      <c r="AW256" s="13" t="s">
        <v>34</v>
      </c>
      <c r="AX256" s="13" t="s">
        <v>73</v>
      </c>
      <c r="AY256" s="234" t="s">
        <v>129</v>
      </c>
    </row>
    <row r="257" s="13" customFormat="1">
      <c r="A257" s="13"/>
      <c r="B257" s="224"/>
      <c r="C257" s="225"/>
      <c r="D257" s="219" t="s">
        <v>140</v>
      </c>
      <c r="E257" s="226" t="s">
        <v>21</v>
      </c>
      <c r="F257" s="227" t="s">
        <v>337</v>
      </c>
      <c r="G257" s="225"/>
      <c r="H257" s="228">
        <v>3.375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140</v>
      </c>
      <c r="AU257" s="234" t="s">
        <v>83</v>
      </c>
      <c r="AV257" s="13" t="s">
        <v>83</v>
      </c>
      <c r="AW257" s="13" t="s">
        <v>34</v>
      </c>
      <c r="AX257" s="13" t="s">
        <v>73</v>
      </c>
      <c r="AY257" s="234" t="s">
        <v>129</v>
      </c>
    </row>
    <row r="258" s="14" customFormat="1">
      <c r="A258" s="14"/>
      <c r="B258" s="235"/>
      <c r="C258" s="236"/>
      <c r="D258" s="219" t="s">
        <v>140</v>
      </c>
      <c r="E258" s="237" t="s">
        <v>21</v>
      </c>
      <c r="F258" s="238" t="s">
        <v>142</v>
      </c>
      <c r="G258" s="236"/>
      <c r="H258" s="239">
        <v>21.975000000000001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140</v>
      </c>
      <c r="AU258" s="245" t="s">
        <v>83</v>
      </c>
      <c r="AV258" s="14" t="s">
        <v>136</v>
      </c>
      <c r="AW258" s="14" t="s">
        <v>34</v>
      </c>
      <c r="AX258" s="14" t="s">
        <v>81</v>
      </c>
      <c r="AY258" s="245" t="s">
        <v>129</v>
      </c>
    </row>
    <row r="259" s="2" customFormat="1">
      <c r="A259" s="39"/>
      <c r="B259" s="40"/>
      <c r="C259" s="206" t="s">
        <v>338</v>
      </c>
      <c r="D259" s="206" t="s">
        <v>131</v>
      </c>
      <c r="E259" s="207" t="s">
        <v>339</v>
      </c>
      <c r="F259" s="208" t="s">
        <v>340</v>
      </c>
      <c r="G259" s="209" t="s">
        <v>151</v>
      </c>
      <c r="H259" s="210">
        <v>4</v>
      </c>
      <c r="I259" s="211"/>
      <c r="J259" s="212">
        <f>ROUND(I259*H259,2)</f>
        <v>0</v>
      </c>
      <c r="K259" s="208" t="s">
        <v>135</v>
      </c>
      <c r="L259" s="45"/>
      <c r="M259" s="213" t="s">
        <v>21</v>
      </c>
      <c r="N259" s="214" t="s">
        <v>44</v>
      </c>
      <c r="O259" s="85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7" t="s">
        <v>136</v>
      </c>
      <c r="AT259" s="217" t="s">
        <v>131</v>
      </c>
      <c r="AU259" s="217" t="s">
        <v>83</v>
      </c>
      <c r="AY259" s="18" t="s">
        <v>129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81</v>
      </c>
      <c r="BK259" s="218">
        <f>ROUND(I259*H259,2)</f>
        <v>0</v>
      </c>
      <c r="BL259" s="18" t="s">
        <v>136</v>
      </c>
      <c r="BM259" s="217" t="s">
        <v>341</v>
      </c>
    </row>
    <row r="260" s="2" customFormat="1">
      <c r="A260" s="39"/>
      <c r="B260" s="40"/>
      <c r="C260" s="41"/>
      <c r="D260" s="219" t="s">
        <v>138</v>
      </c>
      <c r="E260" s="41"/>
      <c r="F260" s="220" t="s">
        <v>342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138</v>
      </c>
      <c r="AU260" s="18" t="s">
        <v>83</v>
      </c>
    </row>
    <row r="261" s="13" customFormat="1">
      <c r="A261" s="13"/>
      <c r="B261" s="224"/>
      <c r="C261" s="225"/>
      <c r="D261" s="219" t="s">
        <v>140</v>
      </c>
      <c r="E261" s="226" t="s">
        <v>21</v>
      </c>
      <c r="F261" s="227" t="s">
        <v>343</v>
      </c>
      <c r="G261" s="225"/>
      <c r="H261" s="228">
        <v>4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140</v>
      </c>
      <c r="AU261" s="234" t="s">
        <v>83</v>
      </c>
      <c r="AV261" s="13" t="s">
        <v>83</v>
      </c>
      <c r="AW261" s="13" t="s">
        <v>34</v>
      </c>
      <c r="AX261" s="13" t="s">
        <v>73</v>
      </c>
      <c r="AY261" s="234" t="s">
        <v>129</v>
      </c>
    </row>
    <row r="262" s="14" customFormat="1">
      <c r="A262" s="14"/>
      <c r="B262" s="235"/>
      <c r="C262" s="236"/>
      <c r="D262" s="219" t="s">
        <v>140</v>
      </c>
      <c r="E262" s="237" t="s">
        <v>21</v>
      </c>
      <c r="F262" s="238" t="s">
        <v>142</v>
      </c>
      <c r="G262" s="236"/>
      <c r="H262" s="239">
        <v>4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140</v>
      </c>
      <c r="AU262" s="245" t="s">
        <v>83</v>
      </c>
      <c r="AV262" s="14" t="s">
        <v>136</v>
      </c>
      <c r="AW262" s="14" t="s">
        <v>34</v>
      </c>
      <c r="AX262" s="14" t="s">
        <v>81</v>
      </c>
      <c r="AY262" s="245" t="s">
        <v>129</v>
      </c>
    </row>
    <row r="263" s="2" customFormat="1">
      <c r="A263" s="39"/>
      <c r="B263" s="40"/>
      <c r="C263" s="206" t="s">
        <v>344</v>
      </c>
      <c r="D263" s="206" t="s">
        <v>131</v>
      </c>
      <c r="E263" s="207" t="s">
        <v>345</v>
      </c>
      <c r="F263" s="208" t="s">
        <v>346</v>
      </c>
      <c r="G263" s="209" t="s">
        <v>151</v>
      </c>
      <c r="H263" s="210">
        <v>2</v>
      </c>
      <c r="I263" s="211"/>
      <c r="J263" s="212">
        <f>ROUND(I263*H263,2)</f>
        <v>0</v>
      </c>
      <c r="K263" s="208" t="s">
        <v>135</v>
      </c>
      <c r="L263" s="45"/>
      <c r="M263" s="213" t="s">
        <v>21</v>
      </c>
      <c r="N263" s="214" t="s">
        <v>44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136</v>
      </c>
      <c r="AT263" s="217" t="s">
        <v>131</v>
      </c>
      <c r="AU263" s="217" t="s">
        <v>83</v>
      </c>
      <c r="AY263" s="18" t="s">
        <v>129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81</v>
      </c>
      <c r="BK263" s="218">
        <f>ROUND(I263*H263,2)</f>
        <v>0</v>
      </c>
      <c r="BL263" s="18" t="s">
        <v>136</v>
      </c>
      <c r="BM263" s="217" t="s">
        <v>347</v>
      </c>
    </row>
    <row r="264" s="2" customFormat="1">
      <c r="A264" s="39"/>
      <c r="B264" s="40"/>
      <c r="C264" s="41"/>
      <c r="D264" s="219" t="s">
        <v>138</v>
      </c>
      <c r="E264" s="41"/>
      <c r="F264" s="220" t="s">
        <v>342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138</v>
      </c>
      <c r="AU264" s="18" t="s">
        <v>83</v>
      </c>
    </row>
    <row r="265" s="13" customFormat="1">
      <c r="A265" s="13"/>
      <c r="B265" s="224"/>
      <c r="C265" s="225"/>
      <c r="D265" s="219" t="s">
        <v>140</v>
      </c>
      <c r="E265" s="226" t="s">
        <v>21</v>
      </c>
      <c r="F265" s="227" t="s">
        <v>348</v>
      </c>
      <c r="G265" s="225"/>
      <c r="H265" s="228">
        <v>2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140</v>
      </c>
      <c r="AU265" s="234" t="s">
        <v>83</v>
      </c>
      <c r="AV265" s="13" t="s">
        <v>83</v>
      </c>
      <c r="AW265" s="13" t="s">
        <v>34</v>
      </c>
      <c r="AX265" s="13" t="s">
        <v>73</v>
      </c>
      <c r="AY265" s="234" t="s">
        <v>129</v>
      </c>
    </row>
    <row r="266" s="14" customFormat="1">
      <c r="A266" s="14"/>
      <c r="B266" s="235"/>
      <c r="C266" s="236"/>
      <c r="D266" s="219" t="s">
        <v>140</v>
      </c>
      <c r="E266" s="237" t="s">
        <v>21</v>
      </c>
      <c r="F266" s="238" t="s">
        <v>142</v>
      </c>
      <c r="G266" s="236"/>
      <c r="H266" s="239">
        <v>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140</v>
      </c>
      <c r="AU266" s="245" t="s">
        <v>83</v>
      </c>
      <c r="AV266" s="14" t="s">
        <v>136</v>
      </c>
      <c r="AW266" s="14" t="s">
        <v>34</v>
      </c>
      <c r="AX266" s="14" t="s">
        <v>81</v>
      </c>
      <c r="AY266" s="245" t="s">
        <v>129</v>
      </c>
    </row>
    <row r="267" s="2" customFormat="1">
      <c r="A267" s="39"/>
      <c r="B267" s="40"/>
      <c r="C267" s="206" t="s">
        <v>349</v>
      </c>
      <c r="D267" s="206" t="s">
        <v>131</v>
      </c>
      <c r="E267" s="207" t="s">
        <v>350</v>
      </c>
      <c r="F267" s="208" t="s">
        <v>351</v>
      </c>
      <c r="G267" s="209" t="s">
        <v>151</v>
      </c>
      <c r="H267" s="210">
        <v>4</v>
      </c>
      <c r="I267" s="211"/>
      <c r="J267" s="212">
        <f>ROUND(I267*H267,2)</f>
        <v>0</v>
      </c>
      <c r="K267" s="208" t="s">
        <v>135</v>
      </c>
      <c r="L267" s="45"/>
      <c r="M267" s="213" t="s">
        <v>21</v>
      </c>
      <c r="N267" s="214" t="s">
        <v>44</v>
      </c>
      <c r="O267" s="85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7" t="s">
        <v>136</v>
      </c>
      <c r="AT267" s="217" t="s">
        <v>131</v>
      </c>
      <c r="AU267" s="217" t="s">
        <v>83</v>
      </c>
      <c r="AY267" s="18" t="s">
        <v>129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81</v>
      </c>
      <c r="BK267" s="218">
        <f>ROUND(I267*H267,2)</f>
        <v>0</v>
      </c>
      <c r="BL267" s="18" t="s">
        <v>136</v>
      </c>
      <c r="BM267" s="217" t="s">
        <v>352</v>
      </c>
    </row>
    <row r="268" s="2" customFormat="1">
      <c r="A268" s="39"/>
      <c r="B268" s="40"/>
      <c r="C268" s="41"/>
      <c r="D268" s="219" t="s">
        <v>138</v>
      </c>
      <c r="E268" s="41"/>
      <c r="F268" s="220" t="s">
        <v>342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138</v>
      </c>
      <c r="AU268" s="18" t="s">
        <v>83</v>
      </c>
    </row>
    <row r="269" s="13" customFormat="1">
      <c r="A269" s="13"/>
      <c r="B269" s="224"/>
      <c r="C269" s="225"/>
      <c r="D269" s="219" t="s">
        <v>140</v>
      </c>
      <c r="E269" s="226" t="s">
        <v>21</v>
      </c>
      <c r="F269" s="227" t="s">
        <v>343</v>
      </c>
      <c r="G269" s="225"/>
      <c r="H269" s="228">
        <v>4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140</v>
      </c>
      <c r="AU269" s="234" t="s">
        <v>83</v>
      </c>
      <c r="AV269" s="13" t="s">
        <v>83</v>
      </c>
      <c r="AW269" s="13" t="s">
        <v>34</v>
      </c>
      <c r="AX269" s="13" t="s">
        <v>73</v>
      </c>
      <c r="AY269" s="234" t="s">
        <v>129</v>
      </c>
    </row>
    <row r="270" s="14" customFormat="1">
      <c r="A270" s="14"/>
      <c r="B270" s="235"/>
      <c r="C270" s="236"/>
      <c r="D270" s="219" t="s">
        <v>140</v>
      </c>
      <c r="E270" s="237" t="s">
        <v>21</v>
      </c>
      <c r="F270" s="238" t="s">
        <v>142</v>
      </c>
      <c r="G270" s="236"/>
      <c r="H270" s="239">
        <v>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140</v>
      </c>
      <c r="AU270" s="245" t="s">
        <v>83</v>
      </c>
      <c r="AV270" s="14" t="s">
        <v>136</v>
      </c>
      <c r="AW270" s="14" t="s">
        <v>34</v>
      </c>
      <c r="AX270" s="14" t="s">
        <v>81</v>
      </c>
      <c r="AY270" s="245" t="s">
        <v>129</v>
      </c>
    </row>
    <row r="271" s="2" customFormat="1">
      <c r="A271" s="39"/>
      <c r="B271" s="40"/>
      <c r="C271" s="206" t="s">
        <v>353</v>
      </c>
      <c r="D271" s="206" t="s">
        <v>131</v>
      </c>
      <c r="E271" s="207" t="s">
        <v>354</v>
      </c>
      <c r="F271" s="208" t="s">
        <v>355</v>
      </c>
      <c r="G271" s="209" t="s">
        <v>151</v>
      </c>
      <c r="H271" s="210">
        <v>2</v>
      </c>
      <c r="I271" s="211"/>
      <c r="J271" s="212">
        <f>ROUND(I271*H271,2)</f>
        <v>0</v>
      </c>
      <c r="K271" s="208" t="s">
        <v>135</v>
      </c>
      <c r="L271" s="45"/>
      <c r="M271" s="213" t="s">
        <v>21</v>
      </c>
      <c r="N271" s="214" t="s">
        <v>44</v>
      </c>
      <c r="O271" s="85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7" t="s">
        <v>136</v>
      </c>
      <c r="AT271" s="217" t="s">
        <v>131</v>
      </c>
      <c r="AU271" s="217" t="s">
        <v>83</v>
      </c>
      <c r="AY271" s="18" t="s">
        <v>129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81</v>
      </c>
      <c r="BK271" s="218">
        <f>ROUND(I271*H271,2)</f>
        <v>0</v>
      </c>
      <c r="BL271" s="18" t="s">
        <v>136</v>
      </c>
      <c r="BM271" s="217" t="s">
        <v>356</v>
      </c>
    </row>
    <row r="272" s="2" customFormat="1">
      <c r="A272" s="39"/>
      <c r="B272" s="40"/>
      <c r="C272" s="41"/>
      <c r="D272" s="219" t="s">
        <v>138</v>
      </c>
      <c r="E272" s="41"/>
      <c r="F272" s="220" t="s">
        <v>342</v>
      </c>
      <c r="G272" s="41"/>
      <c r="H272" s="41"/>
      <c r="I272" s="221"/>
      <c r="J272" s="41"/>
      <c r="K272" s="41"/>
      <c r="L272" s="45"/>
      <c r="M272" s="222"/>
      <c r="N272" s="22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138</v>
      </c>
      <c r="AU272" s="18" t="s">
        <v>83</v>
      </c>
    </row>
    <row r="273" s="13" customFormat="1">
      <c r="A273" s="13"/>
      <c r="B273" s="224"/>
      <c r="C273" s="225"/>
      <c r="D273" s="219" t="s">
        <v>140</v>
      </c>
      <c r="E273" s="226" t="s">
        <v>21</v>
      </c>
      <c r="F273" s="227" t="s">
        <v>357</v>
      </c>
      <c r="G273" s="225"/>
      <c r="H273" s="228">
        <v>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140</v>
      </c>
      <c r="AU273" s="234" t="s">
        <v>83</v>
      </c>
      <c r="AV273" s="13" t="s">
        <v>83</v>
      </c>
      <c r="AW273" s="13" t="s">
        <v>34</v>
      </c>
      <c r="AX273" s="13" t="s">
        <v>73</v>
      </c>
      <c r="AY273" s="234" t="s">
        <v>129</v>
      </c>
    </row>
    <row r="274" s="14" customFormat="1">
      <c r="A274" s="14"/>
      <c r="B274" s="235"/>
      <c r="C274" s="236"/>
      <c r="D274" s="219" t="s">
        <v>140</v>
      </c>
      <c r="E274" s="237" t="s">
        <v>21</v>
      </c>
      <c r="F274" s="238" t="s">
        <v>142</v>
      </c>
      <c r="G274" s="236"/>
      <c r="H274" s="239">
        <v>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140</v>
      </c>
      <c r="AU274" s="245" t="s">
        <v>83</v>
      </c>
      <c r="AV274" s="14" t="s">
        <v>136</v>
      </c>
      <c r="AW274" s="14" t="s">
        <v>34</v>
      </c>
      <c r="AX274" s="14" t="s">
        <v>81</v>
      </c>
      <c r="AY274" s="245" t="s">
        <v>129</v>
      </c>
    </row>
    <row r="275" s="2" customFormat="1" ht="33" customHeight="1">
      <c r="A275" s="39"/>
      <c r="B275" s="40"/>
      <c r="C275" s="206" t="s">
        <v>358</v>
      </c>
      <c r="D275" s="206" t="s">
        <v>131</v>
      </c>
      <c r="E275" s="207" t="s">
        <v>359</v>
      </c>
      <c r="F275" s="208" t="s">
        <v>360</v>
      </c>
      <c r="G275" s="209" t="s">
        <v>151</v>
      </c>
      <c r="H275" s="210">
        <v>76</v>
      </c>
      <c r="I275" s="211"/>
      <c r="J275" s="212">
        <f>ROUND(I275*H275,2)</f>
        <v>0</v>
      </c>
      <c r="K275" s="208" t="s">
        <v>135</v>
      </c>
      <c r="L275" s="45"/>
      <c r="M275" s="213" t="s">
        <v>21</v>
      </c>
      <c r="N275" s="214" t="s">
        <v>44</v>
      </c>
      <c r="O275" s="85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136</v>
      </c>
      <c r="AT275" s="217" t="s">
        <v>131</v>
      </c>
      <c r="AU275" s="217" t="s">
        <v>83</v>
      </c>
      <c r="AY275" s="18" t="s">
        <v>129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81</v>
      </c>
      <c r="BK275" s="218">
        <f>ROUND(I275*H275,2)</f>
        <v>0</v>
      </c>
      <c r="BL275" s="18" t="s">
        <v>136</v>
      </c>
      <c r="BM275" s="217" t="s">
        <v>361</v>
      </c>
    </row>
    <row r="276" s="2" customFormat="1">
      <c r="A276" s="39"/>
      <c r="B276" s="40"/>
      <c r="C276" s="41"/>
      <c r="D276" s="219" t="s">
        <v>138</v>
      </c>
      <c r="E276" s="41"/>
      <c r="F276" s="220" t="s">
        <v>342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138</v>
      </c>
      <c r="AU276" s="18" t="s">
        <v>83</v>
      </c>
    </row>
    <row r="277" s="13" customFormat="1">
      <c r="A277" s="13"/>
      <c r="B277" s="224"/>
      <c r="C277" s="225"/>
      <c r="D277" s="219" t="s">
        <v>140</v>
      </c>
      <c r="E277" s="226" t="s">
        <v>21</v>
      </c>
      <c r="F277" s="227" t="s">
        <v>362</v>
      </c>
      <c r="G277" s="225"/>
      <c r="H277" s="228">
        <v>76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140</v>
      </c>
      <c r="AU277" s="234" t="s">
        <v>83</v>
      </c>
      <c r="AV277" s="13" t="s">
        <v>83</v>
      </c>
      <c r="AW277" s="13" t="s">
        <v>34</v>
      </c>
      <c r="AX277" s="13" t="s">
        <v>73</v>
      </c>
      <c r="AY277" s="234" t="s">
        <v>129</v>
      </c>
    </row>
    <row r="278" s="14" customFormat="1">
      <c r="A278" s="14"/>
      <c r="B278" s="235"/>
      <c r="C278" s="236"/>
      <c r="D278" s="219" t="s">
        <v>140</v>
      </c>
      <c r="E278" s="237" t="s">
        <v>21</v>
      </c>
      <c r="F278" s="238" t="s">
        <v>142</v>
      </c>
      <c r="G278" s="236"/>
      <c r="H278" s="239">
        <v>76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140</v>
      </c>
      <c r="AU278" s="245" t="s">
        <v>83</v>
      </c>
      <c r="AV278" s="14" t="s">
        <v>136</v>
      </c>
      <c r="AW278" s="14" t="s">
        <v>34</v>
      </c>
      <c r="AX278" s="14" t="s">
        <v>81</v>
      </c>
      <c r="AY278" s="245" t="s">
        <v>129</v>
      </c>
    </row>
    <row r="279" s="2" customFormat="1" ht="33" customHeight="1">
      <c r="A279" s="39"/>
      <c r="B279" s="40"/>
      <c r="C279" s="206" t="s">
        <v>363</v>
      </c>
      <c r="D279" s="206" t="s">
        <v>131</v>
      </c>
      <c r="E279" s="207" t="s">
        <v>364</v>
      </c>
      <c r="F279" s="208" t="s">
        <v>365</v>
      </c>
      <c r="G279" s="209" t="s">
        <v>151</v>
      </c>
      <c r="H279" s="210">
        <v>38</v>
      </c>
      <c r="I279" s="211"/>
      <c r="J279" s="212">
        <f>ROUND(I279*H279,2)</f>
        <v>0</v>
      </c>
      <c r="K279" s="208" t="s">
        <v>135</v>
      </c>
      <c r="L279" s="45"/>
      <c r="M279" s="213" t="s">
        <v>21</v>
      </c>
      <c r="N279" s="214" t="s">
        <v>44</v>
      </c>
      <c r="O279" s="85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7" t="s">
        <v>136</v>
      </c>
      <c r="AT279" s="217" t="s">
        <v>131</v>
      </c>
      <c r="AU279" s="217" t="s">
        <v>83</v>
      </c>
      <c r="AY279" s="18" t="s">
        <v>129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81</v>
      </c>
      <c r="BK279" s="218">
        <f>ROUND(I279*H279,2)</f>
        <v>0</v>
      </c>
      <c r="BL279" s="18" t="s">
        <v>136</v>
      </c>
      <c r="BM279" s="217" t="s">
        <v>366</v>
      </c>
    </row>
    <row r="280" s="2" customFormat="1">
      <c r="A280" s="39"/>
      <c r="B280" s="40"/>
      <c r="C280" s="41"/>
      <c r="D280" s="219" t="s">
        <v>138</v>
      </c>
      <c r="E280" s="41"/>
      <c r="F280" s="220" t="s">
        <v>342</v>
      </c>
      <c r="G280" s="41"/>
      <c r="H280" s="41"/>
      <c r="I280" s="221"/>
      <c r="J280" s="41"/>
      <c r="K280" s="41"/>
      <c r="L280" s="45"/>
      <c r="M280" s="222"/>
      <c r="N280" s="22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138</v>
      </c>
      <c r="AU280" s="18" t="s">
        <v>83</v>
      </c>
    </row>
    <row r="281" s="13" customFormat="1">
      <c r="A281" s="13"/>
      <c r="B281" s="224"/>
      <c r="C281" s="225"/>
      <c r="D281" s="219" t="s">
        <v>140</v>
      </c>
      <c r="E281" s="226" t="s">
        <v>21</v>
      </c>
      <c r="F281" s="227" t="s">
        <v>367</v>
      </c>
      <c r="G281" s="225"/>
      <c r="H281" s="228">
        <v>38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140</v>
      </c>
      <c r="AU281" s="234" t="s">
        <v>83</v>
      </c>
      <c r="AV281" s="13" t="s">
        <v>83</v>
      </c>
      <c r="AW281" s="13" t="s">
        <v>34</v>
      </c>
      <c r="AX281" s="13" t="s">
        <v>73</v>
      </c>
      <c r="AY281" s="234" t="s">
        <v>129</v>
      </c>
    </row>
    <row r="282" s="14" customFormat="1">
      <c r="A282" s="14"/>
      <c r="B282" s="235"/>
      <c r="C282" s="236"/>
      <c r="D282" s="219" t="s">
        <v>140</v>
      </c>
      <c r="E282" s="237" t="s">
        <v>21</v>
      </c>
      <c r="F282" s="238" t="s">
        <v>142</v>
      </c>
      <c r="G282" s="236"/>
      <c r="H282" s="239">
        <v>38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140</v>
      </c>
      <c r="AU282" s="245" t="s">
        <v>83</v>
      </c>
      <c r="AV282" s="14" t="s">
        <v>136</v>
      </c>
      <c r="AW282" s="14" t="s">
        <v>34</v>
      </c>
      <c r="AX282" s="14" t="s">
        <v>81</v>
      </c>
      <c r="AY282" s="245" t="s">
        <v>129</v>
      </c>
    </row>
    <row r="283" s="2" customFormat="1" ht="33" customHeight="1">
      <c r="A283" s="39"/>
      <c r="B283" s="40"/>
      <c r="C283" s="206" t="s">
        <v>368</v>
      </c>
      <c r="D283" s="206" t="s">
        <v>131</v>
      </c>
      <c r="E283" s="207" t="s">
        <v>369</v>
      </c>
      <c r="F283" s="208" t="s">
        <v>370</v>
      </c>
      <c r="G283" s="209" t="s">
        <v>151</v>
      </c>
      <c r="H283" s="210">
        <v>76</v>
      </c>
      <c r="I283" s="211"/>
      <c r="J283" s="212">
        <f>ROUND(I283*H283,2)</f>
        <v>0</v>
      </c>
      <c r="K283" s="208" t="s">
        <v>135</v>
      </c>
      <c r="L283" s="45"/>
      <c r="M283" s="213" t="s">
        <v>21</v>
      </c>
      <c r="N283" s="214" t="s">
        <v>44</v>
      </c>
      <c r="O283" s="85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7" t="s">
        <v>136</v>
      </c>
      <c r="AT283" s="217" t="s">
        <v>131</v>
      </c>
      <c r="AU283" s="217" t="s">
        <v>83</v>
      </c>
      <c r="AY283" s="18" t="s">
        <v>129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81</v>
      </c>
      <c r="BK283" s="218">
        <f>ROUND(I283*H283,2)</f>
        <v>0</v>
      </c>
      <c r="BL283" s="18" t="s">
        <v>136</v>
      </c>
      <c r="BM283" s="217" t="s">
        <v>371</v>
      </c>
    </row>
    <row r="284" s="2" customFormat="1">
      <c r="A284" s="39"/>
      <c r="B284" s="40"/>
      <c r="C284" s="41"/>
      <c r="D284" s="219" t="s">
        <v>138</v>
      </c>
      <c r="E284" s="41"/>
      <c r="F284" s="220" t="s">
        <v>342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138</v>
      </c>
      <c r="AU284" s="18" t="s">
        <v>83</v>
      </c>
    </row>
    <row r="285" s="13" customFormat="1">
      <c r="A285" s="13"/>
      <c r="B285" s="224"/>
      <c r="C285" s="225"/>
      <c r="D285" s="219" t="s">
        <v>140</v>
      </c>
      <c r="E285" s="226" t="s">
        <v>21</v>
      </c>
      <c r="F285" s="227" t="s">
        <v>372</v>
      </c>
      <c r="G285" s="225"/>
      <c r="H285" s="228">
        <v>76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140</v>
      </c>
      <c r="AU285" s="234" t="s">
        <v>83</v>
      </c>
      <c r="AV285" s="13" t="s">
        <v>83</v>
      </c>
      <c r="AW285" s="13" t="s">
        <v>34</v>
      </c>
      <c r="AX285" s="13" t="s">
        <v>73</v>
      </c>
      <c r="AY285" s="234" t="s">
        <v>129</v>
      </c>
    </row>
    <row r="286" s="14" customFormat="1">
      <c r="A286" s="14"/>
      <c r="B286" s="235"/>
      <c r="C286" s="236"/>
      <c r="D286" s="219" t="s">
        <v>140</v>
      </c>
      <c r="E286" s="237" t="s">
        <v>21</v>
      </c>
      <c r="F286" s="238" t="s">
        <v>142</v>
      </c>
      <c r="G286" s="236"/>
      <c r="H286" s="239">
        <v>76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140</v>
      </c>
      <c r="AU286" s="245" t="s">
        <v>83</v>
      </c>
      <c r="AV286" s="14" t="s">
        <v>136</v>
      </c>
      <c r="AW286" s="14" t="s">
        <v>34</v>
      </c>
      <c r="AX286" s="14" t="s">
        <v>81</v>
      </c>
      <c r="AY286" s="245" t="s">
        <v>129</v>
      </c>
    </row>
    <row r="287" s="2" customFormat="1" ht="33" customHeight="1">
      <c r="A287" s="39"/>
      <c r="B287" s="40"/>
      <c r="C287" s="206" t="s">
        <v>373</v>
      </c>
      <c r="D287" s="206" t="s">
        <v>131</v>
      </c>
      <c r="E287" s="207" t="s">
        <v>374</v>
      </c>
      <c r="F287" s="208" t="s">
        <v>375</v>
      </c>
      <c r="G287" s="209" t="s">
        <v>151</v>
      </c>
      <c r="H287" s="210">
        <v>76</v>
      </c>
      <c r="I287" s="211"/>
      <c r="J287" s="212">
        <f>ROUND(I287*H287,2)</f>
        <v>0</v>
      </c>
      <c r="K287" s="208" t="s">
        <v>135</v>
      </c>
      <c r="L287" s="45"/>
      <c r="M287" s="213" t="s">
        <v>21</v>
      </c>
      <c r="N287" s="214" t="s">
        <v>44</v>
      </c>
      <c r="O287" s="85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136</v>
      </c>
      <c r="AT287" s="217" t="s">
        <v>131</v>
      </c>
      <c r="AU287" s="217" t="s">
        <v>83</v>
      </c>
      <c r="AY287" s="18" t="s">
        <v>129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81</v>
      </c>
      <c r="BK287" s="218">
        <f>ROUND(I287*H287,2)</f>
        <v>0</v>
      </c>
      <c r="BL287" s="18" t="s">
        <v>136</v>
      </c>
      <c r="BM287" s="217" t="s">
        <v>376</v>
      </c>
    </row>
    <row r="288" s="2" customFormat="1">
      <c r="A288" s="39"/>
      <c r="B288" s="40"/>
      <c r="C288" s="41"/>
      <c r="D288" s="219" t="s">
        <v>138</v>
      </c>
      <c r="E288" s="41"/>
      <c r="F288" s="220" t="s">
        <v>342</v>
      </c>
      <c r="G288" s="41"/>
      <c r="H288" s="41"/>
      <c r="I288" s="221"/>
      <c r="J288" s="41"/>
      <c r="K288" s="41"/>
      <c r="L288" s="45"/>
      <c r="M288" s="222"/>
      <c r="N288" s="22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138</v>
      </c>
      <c r="AU288" s="18" t="s">
        <v>83</v>
      </c>
    </row>
    <row r="289" s="13" customFormat="1">
      <c r="A289" s="13"/>
      <c r="B289" s="224"/>
      <c r="C289" s="225"/>
      <c r="D289" s="219" t="s">
        <v>140</v>
      </c>
      <c r="E289" s="226" t="s">
        <v>21</v>
      </c>
      <c r="F289" s="227" t="s">
        <v>377</v>
      </c>
      <c r="G289" s="225"/>
      <c r="H289" s="228">
        <v>76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140</v>
      </c>
      <c r="AU289" s="234" t="s">
        <v>83</v>
      </c>
      <c r="AV289" s="13" t="s">
        <v>83</v>
      </c>
      <c r="AW289" s="13" t="s">
        <v>34</v>
      </c>
      <c r="AX289" s="13" t="s">
        <v>73</v>
      </c>
      <c r="AY289" s="234" t="s">
        <v>129</v>
      </c>
    </row>
    <row r="290" s="14" customFormat="1">
      <c r="A290" s="14"/>
      <c r="B290" s="235"/>
      <c r="C290" s="236"/>
      <c r="D290" s="219" t="s">
        <v>140</v>
      </c>
      <c r="E290" s="237" t="s">
        <v>21</v>
      </c>
      <c r="F290" s="238" t="s">
        <v>142</v>
      </c>
      <c r="G290" s="236"/>
      <c r="H290" s="239">
        <v>76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140</v>
      </c>
      <c r="AU290" s="245" t="s">
        <v>83</v>
      </c>
      <c r="AV290" s="14" t="s">
        <v>136</v>
      </c>
      <c r="AW290" s="14" t="s">
        <v>34</v>
      </c>
      <c r="AX290" s="14" t="s">
        <v>81</v>
      </c>
      <c r="AY290" s="245" t="s">
        <v>129</v>
      </c>
    </row>
    <row r="291" s="2" customFormat="1">
      <c r="A291" s="39"/>
      <c r="B291" s="40"/>
      <c r="C291" s="206" t="s">
        <v>378</v>
      </c>
      <c r="D291" s="206" t="s">
        <v>131</v>
      </c>
      <c r="E291" s="207" t="s">
        <v>379</v>
      </c>
      <c r="F291" s="208" t="s">
        <v>380</v>
      </c>
      <c r="G291" s="209" t="s">
        <v>231</v>
      </c>
      <c r="H291" s="210">
        <v>317.69999999999999</v>
      </c>
      <c r="I291" s="211"/>
      <c r="J291" s="212">
        <f>ROUND(I291*H291,2)</f>
        <v>0</v>
      </c>
      <c r="K291" s="208" t="s">
        <v>135</v>
      </c>
      <c r="L291" s="45"/>
      <c r="M291" s="213" t="s">
        <v>21</v>
      </c>
      <c r="N291" s="214" t="s">
        <v>44</v>
      </c>
      <c r="O291" s="85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7" t="s">
        <v>136</v>
      </c>
      <c r="AT291" s="217" t="s">
        <v>131</v>
      </c>
      <c r="AU291" s="217" t="s">
        <v>83</v>
      </c>
      <c r="AY291" s="18" t="s">
        <v>129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8" t="s">
        <v>81</v>
      </c>
      <c r="BK291" s="218">
        <f>ROUND(I291*H291,2)</f>
        <v>0</v>
      </c>
      <c r="BL291" s="18" t="s">
        <v>136</v>
      </c>
      <c r="BM291" s="217" t="s">
        <v>381</v>
      </c>
    </row>
    <row r="292" s="2" customFormat="1">
      <c r="A292" s="39"/>
      <c r="B292" s="40"/>
      <c r="C292" s="41"/>
      <c r="D292" s="219" t="s">
        <v>138</v>
      </c>
      <c r="E292" s="41"/>
      <c r="F292" s="220" t="s">
        <v>382</v>
      </c>
      <c r="G292" s="41"/>
      <c r="H292" s="41"/>
      <c r="I292" s="221"/>
      <c r="J292" s="41"/>
      <c r="K292" s="41"/>
      <c r="L292" s="45"/>
      <c r="M292" s="222"/>
      <c r="N292" s="22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138</v>
      </c>
      <c r="AU292" s="18" t="s">
        <v>83</v>
      </c>
    </row>
    <row r="293" s="15" customFormat="1">
      <c r="A293" s="15"/>
      <c r="B293" s="246"/>
      <c r="C293" s="247"/>
      <c r="D293" s="219" t="s">
        <v>140</v>
      </c>
      <c r="E293" s="248" t="s">
        <v>21</v>
      </c>
      <c r="F293" s="249" t="s">
        <v>383</v>
      </c>
      <c r="G293" s="247"/>
      <c r="H293" s="248" t="s">
        <v>21</v>
      </c>
      <c r="I293" s="250"/>
      <c r="J293" s="247"/>
      <c r="K293" s="247"/>
      <c r="L293" s="251"/>
      <c r="M293" s="252"/>
      <c r="N293" s="253"/>
      <c r="O293" s="253"/>
      <c r="P293" s="253"/>
      <c r="Q293" s="253"/>
      <c r="R293" s="253"/>
      <c r="S293" s="253"/>
      <c r="T293" s="25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5" t="s">
        <v>140</v>
      </c>
      <c r="AU293" s="255" t="s">
        <v>83</v>
      </c>
      <c r="AV293" s="15" t="s">
        <v>81</v>
      </c>
      <c r="AW293" s="15" t="s">
        <v>34</v>
      </c>
      <c r="AX293" s="15" t="s">
        <v>73</v>
      </c>
      <c r="AY293" s="255" t="s">
        <v>129</v>
      </c>
    </row>
    <row r="294" s="13" customFormat="1">
      <c r="A294" s="13"/>
      <c r="B294" s="224"/>
      <c r="C294" s="225"/>
      <c r="D294" s="219" t="s">
        <v>140</v>
      </c>
      <c r="E294" s="226" t="s">
        <v>21</v>
      </c>
      <c r="F294" s="227" t="s">
        <v>384</v>
      </c>
      <c r="G294" s="225"/>
      <c r="H294" s="228">
        <v>2.3999999999999999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140</v>
      </c>
      <c r="AU294" s="234" t="s">
        <v>83</v>
      </c>
      <c r="AV294" s="13" t="s">
        <v>83</v>
      </c>
      <c r="AW294" s="13" t="s">
        <v>34</v>
      </c>
      <c r="AX294" s="13" t="s">
        <v>73</v>
      </c>
      <c r="AY294" s="234" t="s">
        <v>129</v>
      </c>
    </row>
    <row r="295" s="13" customFormat="1">
      <c r="A295" s="13"/>
      <c r="B295" s="224"/>
      <c r="C295" s="225"/>
      <c r="D295" s="219" t="s">
        <v>140</v>
      </c>
      <c r="E295" s="226" t="s">
        <v>21</v>
      </c>
      <c r="F295" s="227" t="s">
        <v>385</v>
      </c>
      <c r="G295" s="225"/>
      <c r="H295" s="228">
        <v>315.30000000000001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140</v>
      </c>
      <c r="AU295" s="234" t="s">
        <v>83</v>
      </c>
      <c r="AV295" s="13" t="s">
        <v>83</v>
      </c>
      <c r="AW295" s="13" t="s">
        <v>34</v>
      </c>
      <c r="AX295" s="13" t="s">
        <v>73</v>
      </c>
      <c r="AY295" s="234" t="s">
        <v>129</v>
      </c>
    </row>
    <row r="296" s="14" customFormat="1">
      <c r="A296" s="14"/>
      <c r="B296" s="235"/>
      <c r="C296" s="236"/>
      <c r="D296" s="219" t="s">
        <v>140</v>
      </c>
      <c r="E296" s="237" t="s">
        <v>21</v>
      </c>
      <c r="F296" s="238" t="s">
        <v>142</v>
      </c>
      <c r="G296" s="236"/>
      <c r="H296" s="239">
        <v>317.69999999999999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140</v>
      </c>
      <c r="AU296" s="245" t="s">
        <v>83</v>
      </c>
      <c r="AV296" s="14" t="s">
        <v>136</v>
      </c>
      <c r="AW296" s="14" t="s">
        <v>34</v>
      </c>
      <c r="AX296" s="14" t="s">
        <v>81</v>
      </c>
      <c r="AY296" s="245" t="s">
        <v>129</v>
      </c>
    </row>
    <row r="297" s="2" customFormat="1">
      <c r="A297" s="39"/>
      <c r="B297" s="40"/>
      <c r="C297" s="206" t="s">
        <v>386</v>
      </c>
      <c r="D297" s="206" t="s">
        <v>131</v>
      </c>
      <c r="E297" s="207" t="s">
        <v>387</v>
      </c>
      <c r="F297" s="208" t="s">
        <v>388</v>
      </c>
      <c r="G297" s="209" t="s">
        <v>231</v>
      </c>
      <c r="H297" s="210">
        <v>3901.2049999999999</v>
      </c>
      <c r="I297" s="211"/>
      <c r="J297" s="212">
        <f>ROUND(I297*H297,2)</f>
        <v>0</v>
      </c>
      <c r="K297" s="208" t="s">
        <v>135</v>
      </c>
      <c r="L297" s="45"/>
      <c r="M297" s="213" t="s">
        <v>21</v>
      </c>
      <c r="N297" s="214" t="s">
        <v>44</v>
      </c>
      <c r="O297" s="85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7" t="s">
        <v>136</v>
      </c>
      <c r="AT297" s="217" t="s">
        <v>131</v>
      </c>
      <c r="AU297" s="217" t="s">
        <v>83</v>
      </c>
      <c r="AY297" s="18" t="s">
        <v>129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81</v>
      </c>
      <c r="BK297" s="218">
        <f>ROUND(I297*H297,2)</f>
        <v>0</v>
      </c>
      <c r="BL297" s="18" t="s">
        <v>136</v>
      </c>
      <c r="BM297" s="217" t="s">
        <v>389</v>
      </c>
    </row>
    <row r="298" s="2" customFormat="1">
      <c r="A298" s="39"/>
      <c r="B298" s="40"/>
      <c r="C298" s="41"/>
      <c r="D298" s="219" t="s">
        <v>138</v>
      </c>
      <c r="E298" s="41"/>
      <c r="F298" s="220" t="s">
        <v>382</v>
      </c>
      <c r="G298" s="41"/>
      <c r="H298" s="41"/>
      <c r="I298" s="221"/>
      <c r="J298" s="41"/>
      <c r="K298" s="41"/>
      <c r="L298" s="45"/>
      <c r="M298" s="222"/>
      <c r="N298" s="223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138</v>
      </c>
      <c r="AU298" s="18" t="s">
        <v>83</v>
      </c>
    </row>
    <row r="299" s="13" customFormat="1">
      <c r="A299" s="13"/>
      <c r="B299" s="224"/>
      <c r="C299" s="225"/>
      <c r="D299" s="219" t="s">
        <v>140</v>
      </c>
      <c r="E299" s="226" t="s">
        <v>21</v>
      </c>
      <c r="F299" s="227" t="s">
        <v>390</v>
      </c>
      <c r="G299" s="225"/>
      <c r="H299" s="228">
        <v>3553.27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140</v>
      </c>
      <c r="AU299" s="234" t="s">
        <v>83</v>
      </c>
      <c r="AV299" s="13" t="s">
        <v>83</v>
      </c>
      <c r="AW299" s="13" t="s">
        <v>34</v>
      </c>
      <c r="AX299" s="13" t="s">
        <v>73</v>
      </c>
      <c r="AY299" s="234" t="s">
        <v>129</v>
      </c>
    </row>
    <row r="300" s="13" customFormat="1">
      <c r="A300" s="13"/>
      <c r="B300" s="224"/>
      <c r="C300" s="225"/>
      <c r="D300" s="219" t="s">
        <v>140</v>
      </c>
      <c r="E300" s="226" t="s">
        <v>21</v>
      </c>
      <c r="F300" s="227" t="s">
        <v>391</v>
      </c>
      <c r="G300" s="225"/>
      <c r="H300" s="228">
        <v>154.05000000000001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140</v>
      </c>
      <c r="AU300" s="234" t="s">
        <v>83</v>
      </c>
      <c r="AV300" s="13" t="s">
        <v>83</v>
      </c>
      <c r="AW300" s="13" t="s">
        <v>34</v>
      </c>
      <c r="AX300" s="13" t="s">
        <v>73</v>
      </c>
      <c r="AY300" s="234" t="s">
        <v>129</v>
      </c>
    </row>
    <row r="301" s="13" customFormat="1">
      <c r="A301" s="13"/>
      <c r="B301" s="224"/>
      <c r="C301" s="225"/>
      <c r="D301" s="219" t="s">
        <v>140</v>
      </c>
      <c r="E301" s="226" t="s">
        <v>21</v>
      </c>
      <c r="F301" s="227" t="s">
        <v>392</v>
      </c>
      <c r="G301" s="225"/>
      <c r="H301" s="228">
        <v>90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140</v>
      </c>
      <c r="AU301" s="234" t="s">
        <v>83</v>
      </c>
      <c r="AV301" s="13" t="s">
        <v>83</v>
      </c>
      <c r="AW301" s="13" t="s">
        <v>34</v>
      </c>
      <c r="AX301" s="13" t="s">
        <v>73</v>
      </c>
      <c r="AY301" s="234" t="s">
        <v>129</v>
      </c>
    </row>
    <row r="302" s="13" customFormat="1">
      <c r="A302" s="13"/>
      <c r="B302" s="224"/>
      <c r="C302" s="225"/>
      <c r="D302" s="219" t="s">
        <v>140</v>
      </c>
      <c r="E302" s="226" t="s">
        <v>21</v>
      </c>
      <c r="F302" s="227" t="s">
        <v>393</v>
      </c>
      <c r="G302" s="225"/>
      <c r="H302" s="228">
        <v>143.88499999999999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140</v>
      </c>
      <c r="AU302" s="234" t="s">
        <v>83</v>
      </c>
      <c r="AV302" s="13" t="s">
        <v>83</v>
      </c>
      <c r="AW302" s="13" t="s">
        <v>34</v>
      </c>
      <c r="AX302" s="13" t="s">
        <v>73</v>
      </c>
      <c r="AY302" s="234" t="s">
        <v>129</v>
      </c>
    </row>
    <row r="303" s="13" customFormat="1">
      <c r="A303" s="13"/>
      <c r="B303" s="224"/>
      <c r="C303" s="225"/>
      <c r="D303" s="219" t="s">
        <v>140</v>
      </c>
      <c r="E303" s="226" t="s">
        <v>21</v>
      </c>
      <c r="F303" s="227" t="s">
        <v>394</v>
      </c>
      <c r="G303" s="225"/>
      <c r="H303" s="228">
        <v>-40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140</v>
      </c>
      <c r="AU303" s="234" t="s">
        <v>83</v>
      </c>
      <c r="AV303" s="13" t="s">
        <v>83</v>
      </c>
      <c r="AW303" s="13" t="s">
        <v>34</v>
      </c>
      <c r="AX303" s="13" t="s">
        <v>73</v>
      </c>
      <c r="AY303" s="234" t="s">
        <v>129</v>
      </c>
    </row>
    <row r="304" s="14" customFormat="1">
      <c r="A304" s="14"/>
      <c r="B304" s="235"/>
      <c r="C304" s="236"/>
      <c r="D304" s="219" t="s">
        <v>140</v>
      </c>
      <c r="E304" s="237" t="s">
        <v>21</v>
      </c>
      <c r="F304" s="238" t="s">
        <v>142</v>
      </c>
      <c r="G304" s="236"/>
      <c r="H304" s="239">
        <v>3901.2049999999999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140</v>
      </c>
      <c r="AU304" s="245" t="s">
        <v>83</v>
      </c>
      <c r="AV304" s="14" t="s">
        <v>136</v>
      </c>
      <c r="AW304" s="14" t="s">
        <v>34</v>
      </c>
      <c r="AX304" s="14" t="s">
        <v>81</v>
      </c>
      <c r="AY304" s="245" t="s">
        <v>129</v>
      </c>
    </row>
    <row r="305" s="2" customFormat="1">
      <c r="A305" s="39"/>
      <c r="B305" s="40"/>
      <c r="C305" s="206" t="s">
        <v>395</v>
      </c>
      <c r="D305" s="206" t="s">
        <v>131</v>
      </c>
      <c r="E305" s="207" t="s">
        <v>396</v>
      </c>
      <c r="F305" s="208" t="s">
        <v>397</v>
      </c>
      <c r="G305" s="209" t="s">
        <v>231</v>
      </c>
      <c r="H305" s="210">
        <v>78024.100000000006</v>
      </c>
      <c r="I305" s="211"/>
      <c r="J305" s="212">
        <f>ROUND(I305*H305,2)</f>
        <v>0</v>
      </c>
      <c r="K305" s="208" t="s">
        <v>135</v>
      </c>
      <c r="L305" s="45"/>
      <c r="M305" s="213" t="s">
        <v>21</v>
      </c>
      <c r="N305" s="214" t="s">
        <v>44</v>
      </c>
      <c r="O305" s="85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7" t="s">
        <v>136</v>
      </c>
      <c r="AT305" s="217" t="s">
        <v>131</v>
      </c>
      <c r="AU305" s="217" t="s">
        <v>83</v>
      </c>
      <c r="AY305" s="18" t="s">
        <v>129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81</v>
      </c>
      <c r="BK305" s="218">
        <f>ROUND(I305*H305,2)</f>
        <v>0</v>
      </c>
      <c r="BL305" s="18" t="s">
        <v>136</v>
      </c>
      <c r="BM305" s="217" t="s">
        <v>398</v>
      </c>
    </row>
    <row r="306" s="2" customFormat="1">
      <c r="A306" s="39"/>
      <c r="B306" s="40"/>
      <c r="C306" s="41"/>
      <c r="D306" s="219" t="s">
        <v>138</v>
      </c>
      <c r="E306" s="41"/>
      <c r="F306" s="220" t="s">
        <v>382</v>
      </c>
      <c r="G306" s="41"/>
      <c r="H306" s="41"/>
      <c r="I306" s="221"/>
      <c r="J306" s="41"/>
      <c r="K306" s="41"/>
      <c r="L306" s="45"/>
      <c r="M306" s="222"/>
      <c r="N306" s="223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138</v>
      </c>
      <c r="AU306" s="18" t="s">
        <v>83</v>
      </c>
    </row>
    <row r="307" s="13" customFormat="1">
      <c r="A307" s="13"/>
      <c r="B307" s="224"/>
      <c r="C307" s="225"/>
      <c r="D307" s="219" t="s">
        <v>140</v>
      </c>
      <c r="E307" s="226" t="s">
        <v>21</v>
      </c>
      <c r="F307" s="227" t="s">
        <v>399</v>
      </c>
      <c r="G307" s="225"/>
      <c r="H307" s="228">
        <v>78024.100000000006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140</v>
      </c>
      <c r="AU307" s="234" t="s">
        <v>83</v>
      </c>
      <c r="AV307" s="13" t="s">
        <v>83</v>
      </c>
      <c r="AW307" s="13" t="s">
        <v>34</v>
      </c>
      <c r="AX307" s="13" t="s">
        <v>73</v>
      </c>
      <c r="AY307" s="234" t="s">
        <v>129</v>
      </c>
    </row>
    <row r="308" s="14" customFormat="1">
      <c r="A308" s="14"/>
      <c r="B308" s="235"/>
      <c r="C308" s="236"/>
      <c r="D308" s="219" t="s">
        <v>140</v>
      </c>
      <c r="E308" s="237" t="s">
        <v>21</v>
      </c>
      <c r="F308" s="238" t="s">
        <v>142</v>
      </c>
      <c r="G308" s="236"/>
      <c r="H308" s="239">
        <v>78024.100000000006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140</v>
      </c>
      <c r="AU308" s="245" t="s">
        <v>83</v>
      </c>
      <c r="AV308" s="14" t="s">
        <v>136</v>
      </c>
      <c r="AW308" s="14" t="s">
        <v>34</v>
      </c>
      <c r="AX308" s="14" t="s">
        <v>81</v>
      </c>
      <c r="AY308" s="245" t="s">
        <v>129</v>
      </c>
    </row>
    <row r="309" s="2" customFormat="1">
      <c r="A309" s="39"/>
      <c r="B309" s="40"/>
      <c r="C309" s="206" t="s">
        <v>400</v>
      </c>
      <c r="D309" s="206" t="s">
        <v>131</v>
      </c>
      <c r="E309" s="207" t="s">
        <v>401</v>
      </c>
      <c r="F309" s="208" t="s">
        <v>402</v>
      </c>
      <c r="G309" s="209" t="s">
        <v>231</v>
      </c>
      <c r="H309" s="210">
        <v>158.84999999999999</v>
      </c>
      <c r="I309" s="211"/>
      <c r="J309" s="212">
        <f>ROUND(I309*H309,2)</f>
        <v>0</v>
      </c>
      <c r="K309" s="208" t="s">
        <v>135</v>
      </c>
      <c r="L309" s="45"/>
      <c r="M309" s="213" t="s">
        <v>21</v>
      </c>
      <c r="N309" s="214" t="s">
        <v>44</v>
      </c>
      <c r="O309" s="85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7" t="s">
        <v>136</v>
      </c>
      <c r="AT309" s="217" t="s">
        <v>131</v>
      </c>
      <c r="AU309" s="217" t="s">
        <v>83</v>
      </c>
      <c r="AY309" s="18" t="s">
        <v>129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81</v>
      </c>
      <c r="BK309" s="218">
        <f>ROUND(I309*H309,2)</f>
        <v>0</v>
      </c>
      <c r="BL309" s="18" t="s">
        <v>136</v>
      </c>
      <c r="BM309" s="217" t="s">
        <v>403</v>
      </c>
    </row>
    <row r="310" s="2" customFormat="1">
      <c r="A310" s="39"/>
      <c r="B310" s="40"/>
      <c r="C310" s="41"/>
      <c r="D310" s="219" t="s">
        <v>138</v>
      </c>
      <c r="E310" s="41"/>
      <c r="F310" s="220" t="s">
        <v>404</v>
      </c>
      <c r="G310" s="41"/>
      <c r="H310" s="41"/>
      <c r="I310" s="221"/>
      <c r="J310" s="41"/>
      <c r="K310" s="41"/>
      <c r="L310" s="45"/>
      <c r="M310" s="222"/>
      <c r="N310" s="22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15" customFormat="1">
      <c r="A311" s="15"/>
      <c r="B311" s="246"/>
      <c r="C311" s="247"/>
      <c r="D311" s="219" t="s">
        <v>140</v>
      </c>
      <c r="E311" s="248" t="s">
        <v>21</v>
      </c>
      <c r="F311" s="249" t="s">
        <v>383</v>
      </c>
      <c r="G311" s="247"/>
      <c r="H311" s="248" t="s">
        <v>21</v>
      </c>
      <c r="I311" s="250"/>
      <c r="J311" s="247"/>
      <c r="K311" s="247"/>
      <c r="L311" s="251"/>
      <c r="M311" s="252"/>
      <c r="N311" s="253"/>
      <c r="O311" s="253"/>
      <c r="P311" s="253"/>
      <c r="Q311" s="253"/>
      <c r="R311" s="253"/>
      <c r="S311" s="253"/>
      <c r="T311" s="25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5" t="s">
        <v>140</v>
      </c>
      <c r="AU311" s="255" t="s">
        <v>83</v>
      </c>
      <c r="AV311" s="15" t="s">
        <v>81</v>
      </c>
      <c r="AW311" s="15" t="s">
        <v>34</v>
      </c>
      <c r="AX311" s="15" t="s">
        <v>73</v>
      </c>
      <c r="AY311" s="255" t="s">
        <v>129</v>
      </c>
    </row>
    <row r="312" s="13" customFormat="1">
      <c r="A312" s="13"/>
      <c r="B312" s="224"/>
      <c r="C312" s="225"/>
      <c r="D312" s="219" t="s">
        <v>140</v>
      </c>
      <c r="E312" s="226" t="s">
        <v>21</v>
      </c>
      <c r="F312" s="227" t="s">
        <v>405</v>
      </c>
      <c r="G312" s="225"/>
      <c r="H312" s="228">
        <v>1.2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140</v>
      </c>
      <c r="AU312" s="234" t="s">
        <v>83</v>
      </c>
      <c r="AV312" s="13" t="s">
        <v>83</v>
      </c>
      <c r="AW312" s="13" t="s">
        <v>34</v>
      </c>
      <c r="AX312" s="13" t="s">
        <v>73</v>
      </c>
      <c r="AY312" s="234" t="s">
        <v>129</v>
      </c>
    </row>
    <row r="313" s="13" customFormat="1">
      <c r="A313" s="13"/>
      <c r="B313" s="224"/>
      <c r="C313" s="225"/>
      <c r="D313" s="219" t="s">
        <v>140</v>
      </c>
      <c r="E313" s="226" t="s">
        <v>21</v>
      </c>
      <c r="F313" s="227" t="s">
        <v>406</v>
      </c>
      <c r="G313" s="225"/>
      <c r="H313" s="228">
        <v>157.65000000000001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140</v>
      </c>
      <c r="AU313" s="234" t="s">
        <v>83</v>
      </c>
      <c r="AV313" s="13" t="s">
        <v>83</v>
      </c>
      <c r="AW313" s="13" t="s">
        <v>34</v>
      </c>
      <c r="AX313" s="13" t="s">
        <v>73</v>
      </c>
      <c r="AY313" s="234" t="s">
        <v>129</v>
      </c>
    </row>
    <row r="314" s="14" customFormat="1">
      <c r="A314" s="14"/>
      <c r="B314" s="235"/>
      <c r="C314" s="236"/>
      <c r="D314" s="219" t="s">
        <v>140</v>
      </c>
      <c r="E314" s="237" t="s">
        <v>21</v>
      </c>
      <c r="F314" s="238" t="s">
        <v>142</v>
      </c>
      <c r="G314" s="236"/>
      <c r="H314" s="239">
        <v>158.84999999999999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140</v>
      </c>
      <c r="AU314" s="245" t="s">
        <v>83</v>
      </c>
      <c r="AV314" s="14" t="s">
        <v>136</v>
      </c>
      <c r="AW314" s="14" t="s">
        <v>34</v>
      </c>
      <c r="AX314" s="14" t="s">
        <v>81</v>
      </c>
      <c r="AY314" s="245" t="s">
        <v>129</v>
      </c>
    </row>
    <row r="315" s="2" customFormat="1" ht="33" customHeight="1">
      <c r="A315" s="39"/>
      <c r="B315" s="40"/>
      <c r="C315" s="206" t="s">
        <v>407</v>
      </c>
      <c r="D315" s="206" t="s">
        <v>131</v>
      </c>
      <c r="E315" s="207" t="s">
        <v>408</v>
      </c>
      <c r="F315" s="208" t="s">
        <v>409</v>
      </c>
      <c r="G315" s="209" t="s">
        <v>231</v>
      </c>
      <c r="H315" s="210">
        <v>18</v>
      </c>
      <c r="I315" s="211"/>
      <c r="J315" s="212">
        <f>ROUND(I315*H315,2)</f>
        <v>0</v>
      </c>
      <c r="K315" s="208" t="s">
        <v>135</v>
      </c>
      <c r="L315" s="45"/>
      <c r="M315" s="213" t="s">
        <v>21</v>
      </c>
      <c r="N315" s="214" t="s">
        <v>44</v>
      </c>
      <c r="O315" s="85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7" t="s">
        <v>136</v>
      </c>
      <c r="AT315" s="217" t="s">
        <v>131</v>
      </c>
      <c r="AU315" s="217" t="s">
        <v>83</v>
      </c>
      <c r="AY315" s="18" t="s">
        <v>129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81</v>
      </c>
      <c r="BK315" s="218">
        <f>ROUND(I315*H315,2)</f>
        <v>0</v>
      </c>
      <c r="BL315" s="18" t="s">
        <v>136</v>
      </c>
      <c r="BM315" s="217" t="s">
        <v>410</v>
      </c>
    </row>
    <row r="316" s="2" customFormat="1">
      <c r="A316" s="39"/>
      <c r="B316" s="40"/>
      <c r="C316" s="41"/>
      <c r="D316" s="219" t="s">
        <v>138</v>
      </c>
      <c r="E316" s="41"/>
      <c r="F316" s="220" t="s">
        <v>411</v>
      </c>
      <c r="G316" s="41"/>
      <c r="H316" s="41"/>
      <c r="I316" s="221"/>
      <c r="J316" s="41"/>
      <c r="K316" s="41"/>
      <c r="L316" s="45"/>
      <c r="M316" s="222"/>
      <c r="N316" s="223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138</v>
      </c>
      <c r="AU316" s="18" t="s">
        <v>83</v>
      </c>
    </row>
    <row r="317" s="13" customFormat="1">
      <c r="A317" s="13"/>
      <c r="B317" s="224"/>
      <c r="C317" s="225"/>
      <c r="D317" s="219" t="s">
        <v>140</v>
      </c>
      <c r="E317" s="226" t="s">
        <v>21</v>
      </c>
      <c r="F317" s="227" t="s">
        <v>412</v>
      </c>
      <c r="G317" s="225"/>
      <c r="H317" s="228">
        <v>18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140</v>
      </c>
      <c r="AU317" s="234" t="s">
        <v>83</v>
      </c>
      <c r="AV317" s="13" t="s">
        <v>83</v>
      </c>
      <c r="AW317" s="13" t="s">
        <v>34</v>
      </c>
      <c r="AX317" s="13" t="s">
        <v>73</v>
      </c>
      <c r="AY317" s="234" t="s">
        <v>129</v>
      </c>
    </row>
    <row r="318" s="14" customFormat="1">
      <c r="A318" s="14"/>
      <c r="B318" s="235"/>
      <c r="C318" s="236"/>
      <c r="D318" s="219" t="s">
        <v>140</v>
      </c>
      <c r="E318" s="237" t="s">
        <v>21</v>
      </c>
      <c r="F318" s="238" t="s">
        <v>142</v>
      </c>
      <c r="G318" s="236"/>
      <c r="H318" s="239">
        <v>18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140</v>
      </c>
      <c r="AU318" s="245" t="s">
        <v>83</v>
      </c>
      <c r="AV318" s="14" t="s">
        <v>136</v>
      </c>
      <c r="AW318" s="14" t="s">
        <v>34</v>
      </c>
      <c r="AX318" s="14" t="s">
        <v>81</v>
      </c>
      <c r="AY318" s="245" t="s">
        <v>129</v>
      </c>
    </row>
    <row r="319" s="2" customFormat="1">
      <c r="A319" s="39"/>
      <c r="B319" s="40"/>
      <c r="C319" s="206" t="s">
        <v>413</v>
      </c>
      <c r="D319" s="206" t="s">
        <v>131</v>
      </c>
      <c r="E319" s="207" t="s">
        <v>414</v>
      </c>
      <c r="F319" s="208" t="s">
        <v>415</v>
      </c>
      <c r="G319" s="209" t="s">
        <v>416</v>
      </c>
      <c r="H319" s="210">
        <v>7217.2290000000003</v>
      </c>
      <c r="I319" s="211"/>
      <c r="J319" s="212">
        <f>ROUND(I319*H319,2)</f>
        <v>0</v>
      </c>
      <c r="K319" s="208" t="s">
        <v>135</v>
      </c>
      <c r="L319" s="45"/>
      <c r="M319" s="213" t="s">
        <v>21</v>
      </c>
      <c r="N319" s="214" t="s">
        <v>44</v>
      </c>
      <c r="O319" s="85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7" t="s">
        <v>136</v>
      </c>
      <c r="AT319" s="217" t="s">
        <v>131</v>
      </c>
      <c r="AU319" s="217" t="s">
        <v>83</v>
      </c>
      <c r="AY319" s="18" t="s">
        <v>129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8" t="s">
        <v>81</v>
      </c>
      <c r="BK319" s="218">
        <f>ROUND(I319*H319,2)</f>
        <v>0</v>
      </c>
      <c r="BL319" s="18" t="s">
        <v>136</v>
      </c>
      <c r="BM319" s="217" t="s">
        <v>417</v>
      </c>
    </row>
    <row r="320" s="2" customFormat="1">
      <c r="A320" s="39"/>
      <c r="B320" s="40"/>
      <c r="C320" s="41"/>
      <c r="D320" s="219" t="s">
        <v>138</v>
      </c>
      <c r="E320" s="41"/>
      <c r="F320" s="220" t="s">
        <v>418</v>
      </c>
      <c r="G320" s="41"/>
      <c r="H320" s="41"/>
      <c r="I320" s="221"/>
      <c r="J320" s="41"/>
      <c r="K320" s="41"/>
      <c r="L320" s="45"/>
      <c r="M320" s="222"/>
      <c r="N320" s="223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138</v>
      </c>
      <c r="AU320" s="18" t="s">
        <v>83</v>
      </c>
    </row>
    <row r="321" s="13" customFormat="1">
      <c r="A321" s="13"/>
      <c r="B321" s="224"/>
      <c r="C321" s="225"/>
      <c r="D321" s="219" t="s">
        <v>140</v>
      </c>
      <c r="E321" s="226" t="s">
        <v>21</v>
      </c>
      <c r="F321" s="227" t="s">
        <v>419</v>
      </c>
      <c r="G321" s="225"/>
      <c r="H321" s="228">
        <v>7217.2290000000003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140</v>
      </c>
      <c r="AU321" s="234" t="s">
        <v>83</v>
      </c>
      <c r="AV321" s="13" t="s">
        <v>83</v>
      </c>
      <c r="AW321" s="13" t="s">
        <v>34</v>
      </c>
      <c r="AX321" s="13" t="s">
        <v>73</v>
      </c>
      <c r="AY321" s="234" t="s">
        <v>129</v>
      </c>
    </row>
    <row r="322" s="14" customFormat="1">
      <c r="A322" s="14"/>
      <c r="B322" s="235"/>
      <c r="C322" s="236"/>
      <c r="D322" s="219" t="s">
        <v>140</v>
      </c>
      <c r="E322" s="237" t="s">
        <v>21</v>
      </c>
      <c r="F322" s="238" t="s">
        <v>142</v>
      </c>
      <c r="G322" s="236"/>
      <c r="H322" s="239">
        <v>7217.2290000000003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140</v>
      </c>
      <c r="AU322" s="245" t="s">
        <v>83</v>
      </c>
      <c r="AV322" s="14" t="s">
        <v>136</v>
      </c>
      <c r="AW322" s="14" t="s">
        <v>34</v>
      </c>
      <c r="AX322" s="14" t="s">
        <v>81</v>
      </c>
      <c r="AY322" s="245" t="s">
        <v>129</v>
      </c>
    </row>
    <row r="323" s="2" customFormat="1">
      <c r="A323" s="39"/>
      <c r="B323" s="40"/>
      <c r="C323" s="206" t="s">
        <v>420</v>
      </c>
      <c r="D323" s="206" t="s">
        <v>131</v>
      </c>
      <c r="E323" s="207" t="s">
        <v>421</v>
      </c>
      <c r="F323" s="208" t="s">
        <v>422</v>
      </c>
      <c r="G323" s="209" t="s">
        <v>231</v>
      </c>
      <c r="H323" s="210">
        <v>41.200000000000003</v>
      </c>
      <c r="I323" s="211"/>
      <c r="J323" s="212">
        <f>ROUND(I323*H323,2)</f>
        <v>0</v>
      </c>
      <c r="K323" s="208" t="s">
        <v>135</v>
      </c>
      <c r="L323" s="45"/>
      <c r="M323" s="213" t="s">
        <v>21</v>
      </c>
      <c r="N323" s="214" t="s">
        <v>44</v>
      </c>
      <c r="O323" s="85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7" t="s">
        <v>136</v>
      </c>
      <c r="AT323" s="217" t="s">
        <v>131</v>
      </c>
      <c r="AU323" s="217" t="s">
        <v>83</v>
      </c>
      <c r="AY323" s="18" t="s">
        <v>129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81</v>
      </c>
      <c r="BK323" s="218">
        <f>ROUND(I323*H323,2)</f>
        <v>0</v>
      </c>
      <c r="BL323" s="18" t="s">
        <v>136</v>
      </c>
      <c r="BM323" s="217" t="s">
        <v>423</v>
      </c>
    </row>
    <row r="324" s="2" customFormat="1">
      <c r="A324" s="39"/>
      <c r="B324" s="40"/>
      <c r="C324" s="41"/>
      <c r="D324" s="219" t="s">
        <v>138</v>
      </c>
      <c r="E324" s="41"/>
      <c r="F324" s="220" t="s">
        <v>424</v>
      </c>
      <c r="G324" s="41"/>
      <c r="H324" s="41"/>
      <c r="I324" s="221"/>
      <c r="J324" s="41"/>
      <c r="K324" s="41"/>
      <c r="L324" s="45"/>
      <c r="M324" s="222"/>
      <c r="N324" s="223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138</v>
      </c>
      <c r="AU324" s="18" t="s">
        <v>83</v>
      </c>
    </row>
    <row r="325" s="13" customFormat="1">
      <c r="A325" s="13"/>
      <c r="B325" s="224"/>
      <c r="C325" s="225"/>
      <c r="D325" s="219" t="s">
        <v>140</v>
      </c>
      <c r="E325" s="226" t="s">
        <v>21</v>
      </c>
      <c r="F325" s="227" t="s">
        <v>425</v>
      </c>
      <c r="G325" s="225"/>
      <c r="H325" s="228">
        <v>1.2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140</v>
      </c>
      <c r="AU325" s="234" t="s">
        <v>83</v>
      </c>
      <c r="AV325" s="13" t="s">
        <v>83</v>
      </c>
      <c r="AW325" s="13" t="s">
        <v>34</v>
      </c>
      <c r="AX325" s="13" t="s">
        <v>73</v>
      </c>
      <c r="AY325" s="234" t="s">
        <v>129</v>
      </c>
    </row>
    <row r="326" s="13" customFormat="1">
      <c r="A326" s="13"/>
      <c r="B326" s="224"/>
      <c r="C326" s="225"/>
      <c r="D326" s="219" t="s">
        <v>140</v>
      </c>
      <c r="E326" s="226" t="s">
        <v>21</v>
      </c>
      <c r="F326" s="227" t="s">
        <v>426</v>
      </c>
      <c r="G326" s="225"/>
      <c r="H326" s="228">
        <v>40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140</v>
      </c>
      <c r="AU326" s="234" t="s">
        <v>83</v>
      </c>
      <c r="AV326" s="13" t="s">
        <v>83</v>
      </c>
      <c r="AW326" s="13" t="s">
        <v>34</v>
      </c>
      <c r="AX326" s="13" t="s">
        <v>73</v>
      </c>
      <c r="AY326" s="234" t="s">
        <v>129</v>
      </c>
    </row>
    <row r="327" s="14" customFormat="1">
      <c r="A327" s="14"/>
      <c r="B327" s="235"/>
      <c r="C327" s="236"/>
      <c r="D327" s="219" t="s">
        <v>140</v>
      </c>
      <c r="E327" s="237" t="s">
        <v>21</v>
      </c>
      <c r="F327" s="238" t="s">
        <v>142</v>
      </c>
      <c r="G327" s="236"/>
      <c r="H327" s="239">
        <v>41.200000000000003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140</v>
      </c>
      <c r="AU327" s="245" t="s">
        <v>83</v>
      </c>
      <c r="AV327" s="14" t="s">
        <v>136</v>
      </c>
      <c r="AW327" s="14" t="s">
        <v>34</v>
      </c>
      <c r="AX327" s="14" t="s">
        <v>81</v>
      </c>
      <c r="AY327" s="245" t="s">
        <v>129</v>
      </c>
    </row>
    <row r="328" s="2" customFormat="1">
      <c r="A328" s="39"/>
      <c r="B328" s="40"/>
      <c r="C328" s="206" t="s">
        <v>427</v>
      </c>
      <c r="D328" s="206" t="s">
        <v>131</v>
      </c>
      <c r="E328" s="207" t="s">
        <v>428</v>
      </c>
      <c r="F328" s="208" t="s">
        <v>429</v>
      </c>
      <c r="G328" s="209" t="s">
        <v>231</v>
      </c>
      <c r="H328" s="210">
        <v>4060.0549999999998</v>
      </c>
      <c r="I328" s="211"/>
      <c r="J328" s="212">
        <f>ROUND(I328*H328,2)</f>
        <v>0</v>
      </c>
      <c r="K328" s="208" t="s">
        <v>135</v>
      </c>
      <c r="L328" s="45"/>
      <c r="M328" s="213" t="s">
        <v>21</v>
      </c>
      <c r="N328" s="214" t="s">
        <v>44</v>
      </c>
      <c r="O328" s="85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136</v>
      </c>
      <c r="AT328" s="217" t="s">
        <v>131</v>
      </c>
      <c r="AU328" s="217" t="s">
        <v>83</v>
      </c>
      <c r="AY328" s="18" t="s">
        <v>129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81</v>
      </c>
      <c r="BK328" s="218">
        <f>ROUND(I328*H328,2)</f>
        <v>0</v>
      </c>
      <c r="BL328" s="18" t="s">
        <v>136</v>
      </c>
      <c r="BM328" s="217" t="s">
        <v>430</v>
      </c>
    </row>
    <row r="329" s="2" customFormat="1">
      <c r="A329" s="39"/>
      <c r="B329" s="40"/>
      <c r="C329" s="41"/>
      <c r="D329" s="219" t="s">
        <v>138</v>
      </c>
      <c r="E329" s="41"/>
      <c r="F329" s="220" t="s">
        <v>431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138</v>
      </c>
      <c r="AU329" s="18" t="s">
        <v>83</v>
      </c>
    </row>
    <row r="330" s="13" customFormat="1">
      <c r="A330" s="13"/>
      <c r="B330" s="224"/>
      <c r="C330" s="225"/>
      <c r="D330" s="219" t="s">
        <v>140</v>
      </c>
      <c r="E330" s="226" t="s">
        <v>21</v>
      </c>
      <c r="F330" s="227" t="s">
        <v>432</v>
      </c>
      <c r="G330" s="225"/>
      <c r="H330" s="228">
        <v>3901.2049999999999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140</v>
      </c>
      <c r="AU330" s="234" t="s">
        <v>83</v>
      </c>
      <c r="AV330" s="13" t="s">
        <v>83</v>
      </c>
      <c r="AW330" s="13" t="s">
        <v>34</v>
      </c>
      <c r="AX330" s="13" t="s">
        <v>73</v>
      </c>
      <c r="AY330" s="234" t="s">
        <v>129</v>
      </c>
    </row>
    <row r="331" s="13" customFormat="1">
      <c r="A331" s="13"/>
      <c r="B331" s="224"/>
      <c r="C331" s="225"/>
      <c r="D331" s="219" t="s">
        <v>140</v>
      </c>
      <c r="E331" s="226" t="s">
        <v>21</v>
      </c>
      <c r="F331" s="227" t="s">
        <v>433</v>
      </c>
      <c r="G331" s="225"/>
      <c r="H331" s="228">
        <v>158.84999999999999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140</v>
      </c>
      <c r="AU331" s="234" t="s">
        <v>83</v>
      </c>
      <c r="AV331" s="13" t="s">
        <v>83</v>
      </c>
      <c r="AW331" s="13" t="s">
        <v>34</v>
      </c>
      <c r="AX331" s="13" t="s">
        <v>73</v>
      </c>
      <c r="AY331" s="234" t="s">
        <v>129</v>
      </c>
    </row>
    <row r="332" s="14" customFormat="1">
      <c r="A332" s="14"/>
      <c r="B332" s="235"/>
      <c r="C332" s="236"/>
      <c r="D332" s="219" t="s">
        <v>140</v>
      </c>
      <c r="E332" s="237" t="s">
        <v>21</v>
      </c>
      <c r="F332" s="238" t="s">
        <v>142</v>
      </c>
      <c r="G332" s="236"/>
      <c r="H332" s="239">
        <v>4060.0549999999998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140</v>
      </c>
      <c r="AU332" s="245" t="s">
        <v>83</v>
      </c>
      <c r="AV332" s="14" t="s">
        <v>136</v>
      </c>
      <c r="AW332" s="14" t="s">
        <v>34</v>
      </c>
      <c r="AX332" s="14" t="s">
        <v>81</v>
      </c>
      <c r="AY332" s="245" t="s">
        <v>129</v>
      </c>
    </row>
    <row r="333" s="2" customFormat="1">
      <c r="A333" s="39"/>
      <c r="B333" s="40"/>
      <c r="C333" s="206" t="s">
        <v>434</v>
      </c>
      <c r="D333" s="206" t="s">
        <v>131</v>
      </c>
      <c r="E333" s="207" t="s">
        <v>435</v>
      </c>
      <c r="F333" s="208" t="s">
        <v>436</v>
      </c>
      <c r="G333" s="209" t="s">
        <v>231</v>
      </c>
      <c r="H333" s="210">
        <v>61.25</v>
      </c>
      <c r="I333" s="211"/>
      <c r="J333" s="212">
        <f>ROUND(I333*H333,2)</f>
        <v>0</v>
      </c>
      <c r="K333" s="208" t="s">
        <v>135</v>
      </c>
      <c r="L333" s="45"/>
      <c r="M333" s="213" t="s">
        <v>21</v>
      </c>
      <c r="N333" s="214" t="s">
        <v>44</v>
      </c>
      <c r="O333" s="85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7" t="s">
        <v>136</v>
      </c>
      <c r="AT333" s="217" t="s">
        <v>131</v>
      </c>
      <c r="AU333" s="217" t="s">
        <v>83</v>
      </c>
      <c r="AY333" s="18" t="s">
        <v>129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81</v>
      </c>
      <c r="BK333" s="218">
        <f>ROUND(I333*H333,2)</f>
        <v>0</v>
      </c>
      <c r="BL333" s="18" t="s">
        <v>136</v>
      </c>
      <c r="BM333" s="217" t="s">
        <v>437</v>
      </c>
    </row>
    <row r="334" s="2" customFormat="1">
      <c r="A334" s="39"/>
      <c r="B334" s="40"/>
      <c r="C334" s="41"/>
      <c r="D334" s="219" t="s">
        <v>138</v>
      </c>
      <c r="E334" s="41"/>
      <c r="F334" s="220" t="s">
        <v>438</v>
      </c>
      <c r="G334" s="41"/>
      <c r="H334" s="41"/>
      <c r="I334" s="221"/>
      <c r="J334" s="41"/>
      <c r="K334" s="41"/>
      <c r="L334" s="45"/>
      <c r="M334" s="222"/>
      <c r="N334" s="223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138</v>
      </c>
      <c r="AU334" s="18" t="s">
        <v>83</v>
      </c>
    </row>
    <row r="335" s="13" customFormat="1">
      <c r="A335" s="13"/>
      <c r="B335" s="224"/>
      <c r="C335" s="225"/>
      <c r="D335" s="219" t="s">
        <v>140</v>
      </c>
      <c r="E335" s="226" t="s">
        <v>439</v>
      </c>
      <c r="F335" s="227" t="s">
        <v>440</v>
      </c>
      <c r="G335" s="225"/>
      <c r="H335" s="228">
        <v>59.75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140</v>
      </c>
      <c r="AU335" s="234" t="s">
        <v>83</v>
      </c>
      <c r="AV335" s="13" t="s">
        <v>83</v>
      </c>
      <c r="AW335" s="13" t="s">
        <v>34</v>
      </c>
      <c r="AX335" s="13" t="s">
        <v>73</v>
      </c>
      <c r="AY335" s="234" t="s">
        <v>129</v>
      </c>
    </row>
    <row r="336" s="13" customFormat="1">
      <c r="A336" s="13"/>
      <c r="B336" s="224"/>
      <c r="C336" s="225"/>
      <c r="D336" s="219" t="s">
        <v>140</v>
      </c>
      <c r="E336" s="226" t="s">
        <v>21</v>
      </c>
      <c r="F336" s="227" t="s">
        <v>441</v>
      </c>
      <c r="G336" s="225"/>
      <c r="H336" s="228">
        <v>1.5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140</v>
      </c>
      <c r="AU336" s="234" t="s">
        <v>83</v>
      </c>
      <c r="AV336" s="13" t="s">
        <v>83</v>
      </c>
      <c r="AW336" s="13" t="s">
        <v>34</v>
      </c>
      <c r="AX336" s="13" t="s">
        <v>73</v>
      </c>
      <c r="AY336" s="234" t="s">
        <v>129</v>
      </c>
    </row>
    <row r="337" s="14" customFormat="1">
      <c r="A337" s="14"/>
      <c r="B337" s="235"/>
      <c r="C337" s="236"/>
      <c r="D337" s="219" t="s">
        <v>140</v>
      </c>
      <c r="E337" s="237" t="s">
        <v>21</v>
      </c>
      <c r="F337" s="238" t="s">
        <v>142</v>
      </c>
      <c r="G337" s="236"/>
      <c r="H337" s="239">
        <v>61.25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140</v>
      </c>
      <c r="AU337" s="245" t="s">
        <v>83</v>
      </c>
      <c r="AV337" s="14" t="s">
        <v>136</v>
      </c>
      <c r="AW337" s="14" t="s">
        <v>34</v>
      </c>
      <c r="AX337" s="14" t="s">
        <v>81</v>
      </c>
      <c r="AY337" s="245" t="s">
        <v>129</v>
      </c>
    </row>
    <row r="338" s="2" customFormat="1" ht="16.5" customHeight="1">
      <c r="A338" s="39"/>
      <c r="B338" s="40"/>
      <c r="C338" s="256" t="s">
        <v>442</v>
      </c>
      <c r="D338" s="256" t="s">
        <v>443</v>
      </c>
      <c r="E338" s="257" t="s">
        <v>444</v>
      </c>
      <c r="F338" s="258" t="s">
        <v>445</v>
      </c>
      <c r="G338" s="259" t="s">
        <v>416</v>
      </c>
      <c r="H338" s="260">
        <v>116.375</v>
      </c>
      <c r="I338" s="261"/>
      <c r="J338" s="262">
        <f>ROUND(I338*H338,2)</f>
        <v>0</v>
      </c>
      <c r="K338" s="258" t="s">
        <v>135</v>
      </c>
      <c r="L338" s="263"/>
      <c r="M338" s="264" t="s">
        <v>21</v>
      </c>
      <c r="N338" s="265" t="s">
        <v>44</v>
      </c>
      <c r="O338" s="85"/>
      <c r="P338" s="215">
        <f>O338*H338</f>
        <v>0</v>
      </c>
      <c r="Q338" s="215">
        <v>1</v>
      </c>
      <c r="R338" s="215">
        <f>Q338*H338</f>
        <v>116.375</v>
      </c>
      <c r="S338" s="215">
        <v>0</v>
      </c>
      <c r="T338" s="21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7" t="s">
        <v>176</v>
      </c>
      <c r="AT338" s="217" t="s">
        <v>443</v>
      </c>
      <c r="AU338" s="217" t="s">
        <v>83</v>
      </c>
      <c r="AY338" s="18" t="s">
        <v>129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81</v>
      </c>
      <c r="BK338" s="218">
        <f>ROUND(I338*H338,2)</f>
        <v>0</v>
      </c>
      <c r="BL338" s="18" t="s">
        <v>136</v>
      </c>
      <c r="BM338" s="217" t="s">
        <v>446</v>
      </c>
    </row>
    <row r="339" s="13" customFormat="1">
      <c r="A339" s="13"/>
      <c r="B339" s="224"/>
      <c r="C339" s="225"/>
      <c r="D339" s="219" t="s">
        <v>140</v>
      </c>
      <c r="E339" s="226" t="s">
        <v>21</v>
      </c>
      <c r="F339" s="227" t="s">
        <v>447</v>
      </c>
      <c r="G339" s="225"/>
      <c r="H339" s="228">
        <v>116.375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140</v>
      </c>
      <c r="AU339" s="234" t="s">
        <v>83</v>
      </c>
      <c r="AV339" s="13" t="s">
        <v>83</v>
      </c>
      <c r="AW339" s="13" t="s">
        <v>34</v>
      </c>
      <c r="AX339" s="13" t="s">
        <v>73</v>
      </c>
      <c r="AY339" s="234" t="s">
        <v>129</v>
      </c>
    </row>
    <row r="340" s="14" customFormat="1">
      <c r="A340" s="14"/>
      <c r="B340" s="235"/>
      <c r="C340" s="236"/>
      <c r="D340" s="219" t="s">
        <v>140</v>
      </c>
      <c r="E340" s="237" t="s">
        <v>21</v>
      </c>
      <c r="F340" s="238" t="s">
        <v>142</v>
      </c>
      <c r="G340" s="236"/>
      <c r="H340" s="239">
        <v>116.375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140</v>
      </c>
      <c r="AU340" s="245" t="s">
        <v>83</v>
      </c>
      <c r="AV340" s="14" t="s">
        <v>136</v>
      </c>
      <c r="AW340" s="14" t="s">
        <v>34</v>
      </c>
      <c r="AX340" s="14" t="s">
        <v>81</v>
      </c>
      <c r="AY340" s="245" t="s">
        <v>129</v>
      </c>
    </row>
    <row r="341" s="2" customFormat="1">
      <c r="A341" s="39"/>
      <c r="B341" s="40"/>
      <c r="C341" s="206" t="s">
        <v>448</v>
      </c>
      <c r="D341" s="206" t="s">
        <v>131</v>
      </c>
      <c r="E341" s="207" t="s">
        <v>449</v>
      </c>
      <c r="F341" s="208" t="s">
        <v>450</v>
      </c>
      <c r="G341" s="209" t="s">
        <v>134</v>
      </c>
      <c r="H341" s="210">
        <v>12</v>
      </c>
      <c r="I341" s="211"/>
      <c r="J341" s="212">
        <f>ROUND(I341*H341,2)</f>
        <v>0</v>
      </c>
      <c r="K341" s="208" t="s">
        <v>135</v>
      </c>
      <c r="L341" s="45"/>
      <c r="M341" s="213" t="s">
        <v>21</v>
      </c>
      <c r="N341" s="214" t="s">
        <v>44</v>
      </c>
      <c r="O341" s="85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7" t="s">
        <v>136</v>
      </c>
      <c r="AT341" s="217" t="s">
        <v>131</v>
      </c>
      <c r="AU341" s="217" t="s">
        <v>83</v>
      </c>
      <c r="AY341" s="18" t="s">
        <v>129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81</v>
      </c>
      <c r="BK341" s="218">
        <f>ROUND(I341*H341,2)</f>
        <v>0</v>
      </c>
      <c r="BL341" s="18" t="s">
        <v>136</v>
      </c>
      <c r="BM341" s="217" t="s">
        <v>451</v>
      </c>
    </row>
    <row r="342" s="2" customFormat="1">
      <c r="A342" s="39"/>
      <c r="B342" s="40"/>
      <c r="C342" s="41"/>
      <c r="D342" s="219" t="s">
        <v>138</v>
      </c>
      <c r="E342" s="41"/>
      <c r="F342" s="220" t="s">
        <v>452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138</v>
      </c>
      <c r="AU342" s="18" t="s">
        <v>83</v>
      </c>
    </row>
    <row r="343" s="13" customFormat="1">
      <c r="A343" s="13"/>
      <c r="B343" s="224"/>
      <c r="C343" s="225"/>
      <c r="D343" s="219" t="s">
        <v>140</v>
      </c>
      <c r="E343" s="226" t="s">
        <v>21</v>
      </c>
      <c r="F343" s="227" t="s">
        <v>453</v>
      </c>
      <c r="G343" s="225"/>
      <c r="H343" s="228">
        <v>12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140</v>
      </c>
      <c r="AU343" s="234" t="s">
        <v>83</v>
      </c>
      <c r="AV343" s="13" t="s">
        <v>83</v>
      </c>
      <c r="AW343" s="13" t="s">
        <v>34</v>
      </c>
      <c r="AX343" s="13" t="s">
        <v>73</v>
      </c>
      <c r="AY343" s="234" t="s">
        <v>129</v>
      </c>
    </row>
    <row r="344" s="14" customFormat="1">
      <c r="A344" s="14"/>
      <c r="B344" s="235"/>
      <c r="C344" s="236"/>
      <c r="D344" s="219" t="s">
        <v>140</v>
      </c>
      <c r="E344" s="237" t="s">
        <v>21</v>
      </c>
      <c r="F344" s="238" t="s">
        <v>142</v>
      </c>
      <c r="G344" s="236"/>
      <c r="H344" s="239">
        <v>12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140</v>
      </c>
      <c r="AU344" s="245" t="s">
        <v>83</v>
      </c>
      <c r="AV344" s="14" t="s">
        <v>136</v>
      </c>
      <c r="AW344" s="14" t="s">
        <v>34</v>
      </c>
      <c r="AX344" s="14" t="s">
        <v>81</v>
      </c>
      <c r="AY344" s="245" t="s">
        <v>129</v>
      </c>
    </row>
    <row r="345" s="2" customFormat="1">
      <c r="A345" s="39"/>
      <c r="B345" s="40"/>
      <c r="C345" s="206" t="s">
        <v>454</v>
      </c>
      <c r="D345" s="206" t="s">
        <v>131</v>
      </c>
      <c r="E345" s="207" t="s">
        <v>455</v>
      </c>
      <c r="F345" s="208" t="s">
        <v>456</v>
      </c>
      <c r="G345" s="209" t="s">
        <v>134</v>
      </c>
      <c r="H345" s="210">
        <v>1540.5</v>
      </c>
      <c r="I345" s="211"/>
      <c r="J345" s="212">
        <f>ROUND(I345*H345,2)</f>
        <v>0</v>
      </c>
      <c r="K345" s="208" t="s">
        <v>135</v>
      </c>
      <c r="L345" s="45"/>
      <c r="M345" s="213" t="s">
        <v>21</v>
      </c>
      <c r="N345" s="214" t="s">
        <v>44</v>
      </c>
      <c r="O345" s="85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7" t="s">
        <v>136</v>
      </c>
      <c r="AT345" s="217" t="s">
        <v>131</v>
      </c>
      <c r="AU345" s="217" t="s">
        <v>83</v>
      </c>
      <c r="AY345" s="18" t="s">
        <v>129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81</v>
      </c>
      <c r="BK345" s="218">
        <f>ROUND(I345*H345,2)</f>
        <v>0</v>
      </c>
      <c r="BL345" s="18" t="s">
        <v>136</v>
      </c>
      <c r="BM345" s="217" t="s">
        <v>457</v>
      </c>
    </row>
    <row r="346" s="2" customFormat="1">
      <c r="A346" s="39"/>
      <c r="B346" s="40"/>
      <c r="C346" s="41"/>
      <c r="D346" s="219" t="s">
        <v>138</v>
      </c>
      <c r="E346" s="41"/>
      <c r="F346" s="220" t="s">
        <v>452</v>
      </c>
      <c r="G346" s="41"/>
      <c r="H346" s="41"/>
      <c r="I346" s="221"/>
      <c r="J346" s="41"/>
      <c r="K346" s="41"/>
      <c r="L346" s="45"/>
      <c r="M346" s="222"/>
      <c r="N346" s="22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138</v>
      </c>
      <c r="AU346" s="18" t="s">
        <v>83</v>
      </c>
    </row>
    <row r="347" s="13" customFormat="1">
      <c r="A347" s="13"/>
      <c r="B347" s="224"/>
      <c r="C347" s="225"/>
      <c r="D347" s="219" t="s">
        <v>140</v>
      </c>
      <c r="E347" s="226" t="s">
        <v>21</v>
      </c>
      <c r="F347" s="227" t="s">
        <v>458</v>
      </c>
      <c r="G347" s="225"/>
      <c r="H347" s="228">
        <v>1540.5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140</v>
      </c>
      <c r="AU347" s="234" t="s">
        <v>83</v>
      </c>
      <c r="AV347" s="13" t="s">
        <v>83</v>
      </c>
      <c r="AW347" s="13" t="s">
        <v>34</v>
      </c>
      <c r="AX347" s="13" t="s">
        <v>73</v>
      </c>
      <c r="AY347" s="234" t="s">
        <v>129</v>
      </c>
    </row>
    <row r="348" s="14" customFormat="1">
      <c r="A348" s="14"/>
      <c r="B348" s="235"/>
      <c r="C348" s="236"/>
      <c r="D348" s="219" t="s">
        <v>140</v>
      </c>
      <c r="E348" s="237" t="s">
        <v>21</v>
      </c>
      <c r="F348" s="238" t="s">
        <v>142</v>
      </c>
      <c r="G348" s="236"/>
      <c r="H348" s="239">
        <v>1540.5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140</v>
      </c>
      <c r="AU348" s="245" t="s">
        <v>83</v>
      </c>
      <c r="AV348" s="14" t="s">
        <v>136</v>
      </c>
      <c r="AW348" s="14" t="s">
        <v>34</v>
      </c>
      <c r="AX348" s="14" t="s">
        <v>81</v>
      </c>
      <c r="AY348" s="245" t="s">
        <v>129</v>
      </c>
    </row>
    <row r="349" s="2" customFormat="1">
      <c r="A349" s="39"/>
      <c r="B349" s="40"/>
      <c r="C349" s="206" t="s">
        <v>459</v>
      </c>
      <c r="D349" s="206" t="s">
        <v>131</v>
      </c>
      <c r="E349" s="207" t="s">
        <v>460</v>
      </c>
      <c r="F349" s="208" t="s">
        <v>461</v>
      </c>
      <c r="G349" s="209" t="s">
        <v>134</v>
      </c>
      <c r="H349" s="210">
        <v>1540.5</v>
      </c>
      <c r="I349" s="211"/>
      <c r="J349" s="212">
        <f>ROUND(I349*H349,2)</f>
        <v>0</v>
      </c>
      <c r="K349" s="208" t="s">
        <v>135</v>
      </c>
      <c r="L349" s="45"/>
      <c r="M349" s="213" t="s">
        <v>21</v>
      </c>
      <c r="N349" s="214" t="s">
        <v>44</v>
      </c>
      <c r="O349" s="85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7" t="s">
        <v>136</v>
      </c>
      <c r="AT349" s="217" t="s">
        <v>131</v>
      </c>
      <c r="AU349" s="217" t="s">
        <v>83</v>
      </c>
      <c r="AY349" s="18" t="s">
        <v>129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8" t="s">
        <v>81</v>
      </c>
      <c r="BK349" s="218">
        <f>ROUND(I349*H349,2)</f>
        <v>0</v>
      </c>
      <c r="BL349" s="18" t="s">
        <v>136</v>
      </c>
      <c r="BM349" s="217" t="s">
        <v>462</v>
      </c>
    </row>
    <row r="350" s="2" customFormat="1">
      <c r="A350" s="39"/>
      <c r="B350" s="40"/>
      <c r="C350" s="41"/>
      <c r="D350" s="219" t="s">
        <v>138</v>
      </c>
      <c r="E350" s="41"/>
      <c r="F350" s="220" t="s">
        <v>463</v>
      </c>
      <c r="G350" s="41"/>
      <c r="H350" s="41"/>
      <c r="I350" s="221"/>
      <c r="J350" s="41"/>
      <c r="K350" s="41"/>
      <c r="L350" s="45"/>
      <c r="M350" s="222"/>
      <c r="N350" s="22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13" customFormat="1">
      <c r="A351" s="13"/>
      <c r="B351" s="224"/>
      <c r="C351" s="225"/>
      <c r="D351" s="219" t="s">
        <v>140</v>
      </c>
      <c r="E351" s="226" t="s">
        <v>21</v>
      </c>
      <c r="F351" s="227" t="s">
        <v>458</v>
      </c>
      <c r="G351" s="225"/>
      <c r="H351" s="228">
        <v>1540.5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140</v>
      </c>
      <c r="AU351" s="234" t="s">
        <v>83</v>
      </c>
      <c r="AV351" s="13" t="s">
        <v>83</v>
      </c>
      <c r="AW351" s="13" t="s">
        <v>34</v>
      </c>
      <c r="AX351" s="13" t="s">
        <v>73</v>
      </c>
      <c r="AY351" s="234" t="s">
        <v>129</v>
      </c>
    </row>
    <row r="352" s="14" customFormat="1">
      <c r="A352" s="14"/>
      <c r="B352" s="235"/>
      <c r="C352" s="236"/>
      <c r="D352" s="219" t="s">
        <v>140</v>
      </c>
      <c r="E352" s="237" t="s">
        <v>21</v>
      </c>
      <c r="F352" s="238" t="s">
        <v>142</v>
      </c>
      <c r="G352" s="236"/>
      <c r="H352" s="239">
        <v>1540.5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140</v>
      </c>
      <c r="AU352" s="245" t="s">
        <v>83</v>
      </c>
      <c r="AV352" s="14" t="s">
        <v>136</v>
      </c>
      <c r="AW352" s="14" t="s">
        <v>34</v>
      </c>
      <c r="AX352" s="14" t="s">
        <v>81</v>
      </c>
      <c r="AY352" s="245" t="s">
        <v>129</v>
      </c>
    </row>
    <row r="353" s="2" customFormat="1" ht="16.5" customHeight="1">
      <c r="A353" s="39"/>
      <c r="B353" s="40"/>
      <c r="C353" s="256" t="s">
        <v>464</v>
      </c>
      <c r="D353" s="256" t="s">
        <v>443</v>
      </c>
      <c r="E353" s="257" t="s">
        <v>465</v>
      </c>
      <c r="F353" s="258" t="s">
        <v>466</v>
      </c>
      <c r="G353" s="259" t="s">
        <v>467</v>
      </c>
      <c r="H353" s="260">
        <v>4.6219999999999999</v>
      </c>
      <c r="I353" s="261"/>
      <c r="J353" s="262">
        <f>ROUND(I353*H353,2)</f>
        <v>0</v>
      </c>
      <c r="K353" s="258" t="s">
        <v>21</v>
      </c>
      <c r="L353" s="263"/>
      <c r="M353" s="264" t="s">
        <v>21</v>
      </c>
      <c r="N353" s="265" t="s">
        <v>44</v>
      </c>
      <c r="O353" s="85"/>
      <c r="P353" s="215">
        <f>O353*H353</f>
        <v>0</v>
      </c>
      <c r="Q353" s="215">
        <v>0.001</v>
      </c>
      <c r="R353" s="215">
        <f>Q353*H353</f>
        <v>0.0046220000000000002</v>
      </c>
      <c r="S353" s="215">
        <v>0</v>
      </c>
      <c r="T353" s="21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7" t="s">
        <v>176</v>
      </c>
      <c r="AT353" s="217" t="s">
        <v>443</v>
      </c>
      <c r="AU353" s="217" t="s">
        <v>83</v>
      </c>
      <c r="AY353" s="18" t="s">
        <v>129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81</v>
      </c>
      <c r="BK353" s="218">
        <f>ROUND(I353*H353,2)</f>
        <v>0</v>
      </c>
      <c r="BL353" s="18" t="s">
        <v>136</v>
      </c>
      <c r="BM353" s="217" t="s">
        <v>468</v>
      </c>
    </row>
    <row r="354" s="13" customFormat="1">
      <c r="A354" s="13"/>
      <c r="B354" s="224"/>
      <c r="C354" s="225"/>
      <c r="D354" s="219" t="s">
        <v>140</v>
      </c>
      <c r="E354" s="226" t="s">
        <v>21</v>
      </c>
      <c r="F354" s="227" t="s">
        <v>469</v>
      </c>
      <c r="G354" s="225"/>
      <c r="H354" s="228">
        <v>4.6219999999999999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140</v>
      </c>
      <c r="AU354" s="234" t="s">
        <v>83</v>
      </c>
      <c r="AV354" s="13" t="s">
        <v>83</v>
      </c>
      <c r="AW354" s="13" t="s">
        <v>34</v>
      </c>
      <c r="AX354" s="13" t="s">
        <v>73</v>
      </c>
      <c r="AY354" s="234" t="s">
        <v>129</v>
      </c>
    </row>
    <row r="355" s="14" customFormat="1">
      <c r="A355" s="14"/>
      <c r="B355" s="235"/>
      <c r="C355" s="236"/>
      <c r="D355" s="219" t="s">
        <v>140</v>
      </c>
      <c r="E355" s="237" t="s">
        <v>21</v>
      </c>
      <c r="F355" s="238" t="s">
        <v>142</v>
      </c>
      <c r="G355" s="236"/>
      <c r="H355" s="239">
        <v>4.6219999999999999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140</v>
      </c>
      <c r="AU355" s="245" t="s">
        <v>83</v>
      </c>
      <c r="AV355" s="14" t="s">
        <v>136</v>
      </c>
      <c r="AW355" s="14" t="s">
        <v>34</v>
      </c>
      <c r="AX355" s="14" t="s">
        <v>81</v>
      </c>
      <c r="AY355" s="245" t="s">
        <v>129</v>
      </c>
    </row>
    <row r="356" s="2" customFormat="1" ht="21.75" customHeight="1">
      <c r="A356" s="39"/>
      <c r="B356" s="40"/>
      <c r="C356" s="206" t="s">
        <v>470</v>
      </c>
      <c r="D356" s="206" t="s">
        <v>131</v>
      </c>
      <c r="E356" s="207" t="s">
        <v>471</v>
      </c>
      <c r="F356" s="208" t="s">
        <v>472</v>
      </c>
      <c r="G356" s="209" t="s">
        <v>134</v>
      </c>
      <c r="H356" s="210">
        <v>8102.4250000000002</v>
      </c>
      <c r="I356" s="211"/>
      <c r="J356" s="212">
        <f>ROUND(I356*H356,2)</f>
        <v>0</v>
      </c>
      <c r="K356" s="208" t="s">
        <v>135</v>
      </c>
      <c r="L356" s="45"/>
      <c r="M356" s="213" t="s">
        <v>21</v>
      </c>
      <c r="N356" s="214" t="s">
        <v>44</v>
      </c>
      <c r="O356" s="85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7" t="s">
        <v>136</v>
      </c>
      <c r="AT356" s="217" t="s">
        <v>131</v>
      </c>
      <c r="AU356" s="217" t="s">
        <v>83</v>
      </c>
      <c r="AY356" s="18" t="s">
        <v>129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8" t="s">
        <v>81</v>
      </c>
      <c r="BK356" s="218">
        <f>ROUND(I356*H356,2)</f>
        <v>0</v>
      </c>
      <c r="BL356" s="18" t="s">
        <v>136</v>
      </c>
      <c r="BM356" s="217" t="s">
        <v>473</v>
      </c>
    </row>
    <row r="357" s="2" customFormat="1">
      <c r="A357" s="39"/>
      <c r="B357" s="40"/>
      <c r="C357" s="41"/>
      <c r="D357" s="219" t="s">
        <v>138</v>
      </c>
      <c r="E357" s="41"/>
      <c r="F357" s="220" t="s">
        <v>474</v>
      </c>
      <c r="G357" s="41"/>
      <c r="H357" s="41"/>
      <c r="I357" s="221"/>
      <c r="J357" s="41"/>
      <c r="K357" s="41"/>
      <c r="L357" s="45"/>
      <c r="M357" s="222"/>
      <c r="N357" s="223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138</v>
      </c>
      <c r="AU357" s="18" t="s">
        <v>83</v>
      </c>
    </row>
    <row r="358" s="13" customFormat="1">
      <c r="A358" s="13"/>
      <c r="B358" s="224"/>
      <c r="C358" s="225"/>
      <c r="D358" s="219" t="s">
        <v>140</v>
      </c>
      <c r="E358" s="226" t="s">
        <v>21</v>
      </c>
      <c r="F358" s="227" t="s">
        <v>475</v>
      </c>
      <c r="G358" s="225"/>
      <c r="H358" s="228">
        <v>7665.625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140</v>
      </c>
      <c r="AU358" s="234" t="s">
        <v>83</v>
      </c>
      <c r="AV358" s="13" t="s">
        <v>83</v>
      </c>
      <c r="AW358" s="13" t="s">
        <v>34</v>
      </c>
      <c r="AX358" s="13" t="s">
        <v>73</v>
      </c>
      <c r="AY358" s="234" t="s">
        <v>129</v>
      </c>
    </row>
    <row r="359" s="13" customFormat="1">
      <c r="A359" s="13"/>
      <c r="B359" s="224"/>
      <c r="C359" s="225"/>
      <c r="D359" s="219" t="s">
        <v>140</v>
      </c>
      <c r="E359" s="226" t="s">
        <v>21</v>
      </c>
      <c r="F359" s="227" t="s">
        <v>476</v>
      </c>
      <c r="G359" s="225"/>
      <c r="H359" s="228">
        <v>436.80000000000001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140</v>
      </c>
      <c r="AU359" s="234" t="s">
        <v>83</v>
      </c>
      <c r="AV359" s="13" t="s">
        <v>83</v>
      </c>
      <c r="AW359" s="13" t="s">
        <v>34</v>
      </c>
      <c r="AX359" s="13" t="s">
        <v>73</v>
      </c>
      <c r="AY359" s="234" t="s">
        <v>129</v>
      </c>
    </row>
    <row r="360" s="14" customFormat="1">
      <c r="A360" s="14"/>
      <c r="B360" s="235"/>
      <c r="C360" s="236"/>
      <c r="D360" s="219" t="s">
        <v>140</v>
      </c>
      <c r="E360" s="237" t="s">
        <v>21</v>
      </c>
      <c r="F360" s="238" t="s">
        <v>142</v>
      </c>
      <c r="G360" s="236"/>
      <c r="H360" s="239">
        <v>8102.4250000000002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140</v>
      </c>
      <c r="AU360" s="245" t="s">
        <v>83</v>
      </c>
      <c r="AV360" s="14" t="s">
        <v>136</v>
      </c>
      <c r="AW360" s="14" t="s">
        <v>34</v>
      </c>
      <c r="AX360" s="14" t="s">
        <v>81</v>
      </c>
      <c r="AY360" s="245" t="s">
        <v>129</v>
      </c>
    </row>
    <row r="361" s="2" customFormat="1">
      <c r="A361" s="39"/>
      <c r="B361" s="40"/>
      <c r="C361" s="206" t="s">
        <v>477</v>
      </c>
      <c r="D361" s="206" t="s">
        <v>131</v>
      </c>
      <c r="E361" s="207" t="s">
        <v>478</v>
      </c>
      <c r="F361" s="208" t="s">
        <v>479</v>
      </c>
      <c r="G361" s="209" t="s">
        <v>134</v>
      </c>
      <c r="H361" s="210">
        <v>150</v>
      </c>
      <c r="I361" s="211"/>
      <c r="J361" s="212">
        <f>ROUND(I361*H361,2)</f>
        <v>0</v>
      </c>
      <c r="K361" s="208" t="s">
        <v>135</v>
      </c>
      <c r="L361" s="45"/>
      <c r="M361" s="213" t="s">
        <v>21</v>
      </c>
      <c r="N361" s="214" t="s">
        <v>44</v>
      </c>
      <c r="O361" s="85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7" t="s">
        <v>136</v>
      </c>
      <c r="AT361" s="217" t="s">
        <v>131</v>
      </c>
      <c r="AU361" s="217" t="s">
        <v>83</v>
      </c>
      <c r="AY361" s="18" t="s">
        <v>129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8" t="s">
        <v>81</v>
      </c>
      <c r="BK361" s="218">
        <f>ROUND(I361*H361,2)</f>
        <v>0</v>
      </c>
      <c r="BL361" s="18" t="s">
        <v>136</v>
      </c>
      <c r="BM361" s="217" t="s">
        <v>480</v>
      </c>
    </row>
    <row r="362" s="2" customFormat="1">
      <c r="A362" s="39"/>
      <c r="B362" s="40"/>
      <c r="C362" s="41"/>
      <c r="D362" s="219" t="s">
        <v>138</v>
      </c>
      <c r="E362" s="41"/>
      <c r="F362" s="220" t="s">
        <v>481</v>
      </c>
      <c r="G362" s="41"/>
      <c r="H362" s="41"/>
      <c r="I362" s="221"/>
      <c r="J362" s="41"/>
      <c r="K362" s="41"/>
      <c r="L362" s="45"/>
      <c r="M362" s="222"/>
      <c r="N362" s="223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138</v>
      </c>
      <c r="AU362" s="18" t="s">
        <v>83</v>
      </c>
    </row>
    <row r="363" s="13" customFormat="1">
      <c r="A363" s="13"/>
      <c r="B363" s="224"/>
      <c r="C363" s="225"/>
      <c r="D363" s="219" t="s">
        <v>140</v>
      </c>
      <c r="E363" s="226" t="s">
        <v>21</v>
      </c>
      <c r="F363" s="227" t="s">
        <v>482</v>
      </c>
      <c r="G363" s="225"/>
      <c r="H363" s="228">
        <v>150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140</v>
      </c>
      <c r="AU363" s="234" t="s">
        <v>83</v>
      </c>
      <c r="AV363" s="13" t="s">
        <v>83</v>
      </c>
      <c r="AW363" s="13" t="s">
        <v>34</v>
      </c>
      <c r="AX363" s="13" t="s">
        <v>73</v>
      </c>
      <c r="AY363" s="234" t="s">
        <v>129</v>
      </c>
    </row>
    <row r="364" s="14" customFormat="1">
      <c r="A364" s="14"/>
      <c r="B364" s="235"/>
      <c r="C364" s="236"/>
      <c r="D364" s="219" t="s">
        <v>140</v>
      </c>
      <c r="E364" s="237" t="s">
        <v>21</v>
      </c>
      <c r="F364" s="238" t="s">
        <v>142</v>
      </c>
      <c r="G364" s="236"/>
      <c r="H364" s="239">
        <v>150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140</v>
      </c>
      <c r="AU364" s="245" t="s">
        <v>83</v>
      </c>
      <c r="AV364" s="14" t="s">
        <v>136</v>
      </c>
      <c r="AW364" s="14" t="s">
        <v>34</v>
      </c>
      <c r="AX364" s="14" t="s">
        <v>81</v>
      </c>
      <c r="AY364" s="245" t="s">
        <v>129</v>
      </c>
    </row>
    <row r="365" s="2" customFormat="1">
      <c r="A365" s="39"/>
      <c r="B365" s="40"/>
      <c r="C365" s="206" t="s">
        <v>483</v>
      </c>
      <c r="D365" s="206" t="s">
        <v>131</v>
      </c>
      <c r="E365" s="207" t="s">
        <v>484</v>
      </c>
      <c r="F365" s="208" t="s">
        <v>485</v>
      </c>
      <c r="G365" s="209" t="s">
        <v>151</v>
      </c>
      <c r="H365" s="210">
        <v>8</v>
      </c>
      <c r="I365" s="211"/>
      <c r="J365" s="212">
        <f>ROUND(I365*H365,2)</f>
        <v>0</v>
      </c>
      <c r="K365" s="208" t="s">
        <v>135</v>
      </c>
      <c r="L365" s="45"/>
      <c r="M365" s="213" t="s">
        <v>21</v>
      </c>
      <c r="N365" s="214" t="s">
        <v>44</v>
      </c>
      <c r="O365" s="85"/>
      <c r="P365" s="215">
        <f>O365*H365</f>
        <v>0</v>
      </c>
      <c r="Q365" s="215">
        <v>0.032030000000000003</v>
      </c>
      <c r="R365" s="215">
        <f>Q365*H365</f>
        <v>0.25624000000000002</v>
      </c>
      <c r="S365" s="215">
        <v>0</v>
      </c>
      <c r="T365" s="21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7" t="s">
        <v>136</v>
      </c>
      <c r="AT365" s="217" t="s">
        <v>131</v>
      </c>
      <c r="AU365" s="217" t="s">
        <v>83</v>
      </c>
      <c r="AY365" s="18" t="s">
        <v>129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8" t="s">
        <v>81</v>
      </c>
      <c r="BK365" s="218">
        <f>ROUND(I365*H365,2)</f>
        <v>0</v>
      </c>
      <c r="BL365" s="18" t="s">
        <v>136</v>
      </c>
      <c r="BM365" s="217" t="s">
        <v>486</v>
      </c>
    </row>
    <row r="366" s="13" customFormat="1">
      <c r="A366" s="13"/>
      <c r="B366" s="224"/>
      <c r="C366" s="225"/>
      <c r="D366" s="219" t="s">
        <v>140</v>
      </c>
      <c r="E366" s="226" t="s">
        <v>21</v>
      </c>
      <c r="F366" s="227" t="s">
        <v>487</v>
      </c>
      <c r="G366" s="225"/>
      <c r="H366" s="228">
        <v>8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140</v>
      </c>
      <c r="AU366" s="234" t="s">
        <v>83</v>
      </c>
      <c r="AV366" s="13" t="s">
        <v>83</v>
      </c>
      <c r="AW366" s="13" t="s">
        <v>34</v>
      </c>
      <c r="AX366" s="13" t="s">
        <v>73</v>
      </c>
      <c r="AY366" s="234" t="s">
        <v>129</v>
      </c>
    </row>
    <row r="367" s="14" customFormat="1">
      <c r="A367" s="14"/>
      <c r="B367" s="235"/>
      <c r="C367" s="236"/>
      <c r="D367" s="219" t="s">
        <v>140</v>
      </c>
      <c r="E367" s="237" t="s">
        <v>21</v>
      </c>
      <c r="F367" s="238" t="s">
        <v>142</v>
      </c>
      <c r="G367" s="236"/>
      <c r="H367" s="239">
        <v>8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140</v>
      </c>
      <c r="AU367" s="245" t="s">
        <v>83</v>
      </c>
      <c r="AV367" s="14" t="s">
        <v>136</v>
      </c>
      <c r="AW367" s="14" t="s">
        <v>34</v>
      </c>
      <c r="AX367" s="14" t="s">
        <v>81</v>
      </c>
      <c r="AY367" s="245" t="s">
        <v>129</v>
      </c>
    </row>
    <row r="368" s="2" customFormat="1" ht="16.5" customHeight="1">
      <c r="A368" s="39"/>
      <c r="B368" s="40"/>
      <c r="C368" s="206" t="s">
        <v>488</v>
      </c>
      <c r="D368" s="206" t="s">
        <v>131</v>
      </c>
      <c r="E368" s="207" t="s">
        <v>489</v>
      </c>
      <c r="F368" s="208" t="s">
        <v>490</v>
      </c>
      <c r="G368" s="209" t="s">
        <v>231</v>
      </c>
      <c r="H368" s="210">
        <v>61.619999999999997</v>
      </c>
      <c r="I368" s="211"/>
      <c r="J368" s="212">
        <f>ROUND(I368*H368,2)</f>
        <v>0</v>
      </c>
      <c r="K368" s="208" t="s">
        <v>135</v>
      </c>
      <c r="L368" s="45"/>
      <c r="M368" s="213" t="s">
        <v>21</v>
      </c>
      <c r="N368" s="214" t="s">
        <v>44</v>
      </c>
      <c r="O368" s="85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136</v>
      </c>
      <c r="AT368" s="217" t="s">
        <v>131</v>
      </c>
      <c r="AU368" s="217" t="s">
        <v>83</v>
      </c>
      <c r="AY368" s="18" t="s">
        <v>129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81</v>
      </c>
      <c r="BK368" s="218">
        <f>ROUND(I368*H368,2)</f>
        <v>0</v>
      </c>
      <c r="BL368" s="18" t="s">
        <v>136</v>
      </c>
      <c r="BM368" s="217" t="s">
        <v>491</v>
      </c>
    </row>
    <row r="369" s="13" customFormat="1">
      <c r="A369" s="13"/>
      <c r="B369" s="224"/>
      <c r="C369" s="225"/>
      <c r="D369" s="219" t="s">
        <v>140</v>
      </c>
      <c r="E369" s="226" t="s">
        <v>21</v>
      </c>
      <c r="F369" s="227" t="s">
        <v>492</v>
      </c>
      <c r="G369" s="225"/>
      <c r="H369" s="228">
        <v>61.619999999999997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140</v>
      </c>
      <c r="AU369" s="234" t="s">
        <v>83</v>
      </c>
      <c r="AV369" s="13" t="s">
        <v>83</v>
      </c>
      <c r="AW369" s="13" t="s">
        <v>34</v>
      </c>
      <c r="AX369" s="13" t="s">
        <v>73</v>
      </c>
      <c r="AY369" s="234" t="s">
        <v>129</v>
      </c>
    </row>
    <row r="370" s="14" customFormat="1">
      <c r="A370" s="14"/>
      <c r="B370" s="235"/>
      <c r="C370" s="236"/>
      <c r="D370" s="219" t="s">
        <v>140</v>
      </c>
      <c r="E370" s="237" t="s">
        <v>21</v>
      </c>
      <c r="F370" s="238" t="s">
        <v>142</v>
      </c>
      <c r="G370" s="236"/>
      <c r="H370" s="239">
        <v>61.619999999999997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140</v>
      </c>
      <c r="AU370" s="245" t="s">
        <v>83</v>
      </c>
      <c r="AV370" s="14" t="s">
        <v>136</v>
      </c>
      <c r="AW370" s="14" t="s">
        <v>34</v>
      </c>
      <c r="AX370" s="14" t="s">
        <v>81</v>
      </c>
      <c r="AY370" s="245" t="s">
        <v>129</v>
      </c>
    </row>
    <row r="371" s="2" customFormat="1" ht="16.5" customHeight="1">
      <c r="A371" s="39"/>
      <c r="B371" s="40"/>
      <c r="C371" s="206" t="s">
        <v>493</v>
      </c>
      <c r="D371" s="206" t="s">
        <v>131</v>
      </c>
      <c r="E371" s="207" t="s">
        <v>494</v>
      </c>
      <c r="F371" s="208" t="s">
        <v>495</v>
      </c>
      <c r="G371" s="209" t="s">
        <v>231</v>
      </c>
      <c r="H371" s="210">
        <v>61.619999999999997</v>
      </c>
      <c r="I371" s="211"/>
      <c r="J371" s="212">
        <f>ROUND(I371*H371,2)</f>
        <v>0</v>
      </c>
      <c r="K371" s="208" t="s">
        <v>135</v>
      </c>
      <c r="L371" s="45"/>
      <c r="M371" s="213" t="s">
        <v>21</v>
      </c>
      <c r="N371" s="214" t="s">
        <v>44</v>
      </c>
      <c r="O371" s="85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7" t="s">
        <v>136</v>
      </c>
      <c r="AT371" s="217" t="s">
        <v>131</v>
      </c>
      <c r="AU371" s="217" t="s">
        <v>83</v>
      </c>
      <c r="AY371" s="18" t="s">
        <v>129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8" t="s">
        <v>81</v>
      </c>
      <c r="BK371" s="218">
        <f>ROUND(I371*H371,2)</f>
        <v>0</v>
      </c>
      <c r="BL371" s="18" t="s">
        <v>136</v>
      </c>
      <c r="BM371" s="217" t="s">
        <v>496</v>
      </c>
    </row>
    <row r="372" s="2" customFormat="1">
      <c r="A372" s="39"/>
      <c r="B372" s="40"/>
      <c r="C372" s="41"/>
      <c r="D372" s="219" t="s">
        <v>138</v>
      </c>
      <c r="E372" s="41"/>
      <c r="F372" s="220" t="s">
        <v>497</v>
      </c>
      <c r="G372" s="41"/>
      <c r="H372" s="41"/>
      <c r="I372" s="221"/>
      <c r="J372" s="41"/>
      <c r="K372" s="41"/>
      <c r="L372" s="45"/>
      <c r="M372" s="222"/>
      <c r="N372" s="223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138</v>
      </c>
      <c r="AU372" s="18" t="s">
        <v>83</v>
      </c>
    </row>
    <row r="373" s="13" customFormat="1">
      <c r="A373" s="13"/>
      <c r="B373" s="224"/>
      <c r="C373" s="225"/>
      <c r="D373" s="219" t="s">
        <v>140</v>
      </c>
      <c r="E373" s="226" t="s">
        <v>21</v>
      </c>
      <c r="F373" s="227" t="s">
        <v>498</v>
      </c>
      <c r="G373" s="225"/>
      <c r="H373" s="228">
        <v>61.619999999999997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140</v>
      </c>
      <c r="AU373" s="234" t="s">
        <v>83</v>
      </c>
      <c r="AV373" s="13" t="s">
        <v>83</v>
      </c>
      <c r="AW373" s="13" t="s">
        <v>34</v>
      </c>
      <c r="AX373" s="13" t="s">
        <v>73</v>
      </c>
      <c r="AY373" s="234" t="s">
        <v>129</v>
      </c>
    </row>
    <row r="374" s="14" customFormat="1">
      <c r="A374" s="14"/>
      <c r="B374" s="235"/>
      <c r="C374" s="236"/>
      <c r="D374" s="219" t="s">
        <v>140</v>
      </c>
      <c r="E374" s="237" t="s">
        <v>21</v>
      </c>
      <c r="F374" s="238" t="s">
        <v>142</v>
      </c>
      <c r="G374" s="236"/>
      <c r="H374" s="239">
        <v>61.619999999999997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140</v>
      </c>
      <c r="AU374" s="245" t="s">
        <v>83</v>
      </c>
      <c r="AV374" s="14" t="s">
        <v>136</v>
      </c>
      <c r="AW374" s="14" t="s">
        <v>34</v>
      </c>
      <c r="AX374" s="14" t="s">
        <v>81</v>
      </c>
      <c r="AY374" s="245" t="s">
        <v>129</v>
      </c>
    </row>
    <row r="375" s="2" customFormat="1" ht="16.5" customHeight="1">
      <c r="A375" s="39"/>
      <c r="B375" s="40"/>
      <c r="C375" s="206" t="s">
        <v>499</v>
      </c>
      <c r="D375" s="206" t="s">
        <v>131</v>
      </c>
      <c r="E375" s="207" t="s">
        <v>500</v>
      </c>
      <c r="F375" s="208" t="s">
        <v>501</v>
      </c>
      <c r="G375" s="209" t="s">
        <v>231</v>
      </c>
      <c r="H375" s="210">
        <v>554.58000000000004</v>
      </c>
      <c r="I375" s="211"/>
      <c r="J375" s="212">
        <f>ROUND(I375*H375,2)</f>
        <v>0</v>
      </c>
      <c r="K375" s="208" t="s">
        <v>135</v>
      </c>
      <c r="L375" s="45"/>
      <c r="M375" s="213" t="s">
        <v>21</v>
      </c>
      <c r="N375" s="214" t="s">
        <v>44</v>
      </c>
      <c r="O375" s="85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7" t="s">
        <v>136</v>
      </c>
      <c r="AT375" s="217" t="s">
        <v>131</v>
      </c>
      <c r="AU375" s="217" t="s">
        <v>83</v>
      </c>
      <c r="AY375" s="18" t="s">
        <v>129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81</v>
      </c>
      <c r="BK375" s="218">
        <f>ROUND(I375*H375,2)</f>
        <v>0</v>
      </c>
      <c r="BL375" s="18" t="s">
        <v>136</v>
      </c>
      <c r="BM375" s="217" t="s">
        <v>502</v>
      </c>
    </row>
    <row r="376" s="2" customFormat="1">
      <c r="A376" s="39"/>
      <c r="B376" s="40"/>
      <c r="C376" s="41"/>
      <c r="D376" s="219" t="s">
        <v>138</v>
      </c>
      <c r="E376" s="41"/>
      <c r="F376" s="220" t="s">
        <v>497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138</v>
      </c>
      <c r="AU376" s="18" t="s">
        <v>83</v>
      </c>
    </row>
    <row r="377" s="13" customFormat="1">
      <c r="A377" s="13"/>
      <c r="B377" s="224"/>
      <c r="C377" s="225"/>
      <c r="D377" s="219" t="s">
        <v>140</v>
      </c>
      <c r="E377" s="226" t="s">
        <v>21</v>
      </c>
      <c r="F377" s="227" t="s">
        <v>503</v>
      </c>
      <c r="G377" s="225"/>
      <c r="H377" s="228">
        <v>554.58000000000004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140</v>
      </c>
      <c r="AU377" s="234" t="s">
        <v>83</v>
      </c>
      <c r="AV377" s="13" t="s">
        <v>83</v>
      </c>
      <c r="AW377" s="13" t="s">
        <v>34</v>
      </c>
      <c r="AX377" s="13" t="s">
        <v>73</v>
      </c>
      <c r="AY377" s="234" t="s">
        <v>129</v>
      </c>
    </row>
    <row r="378" s="14" customFormat="1">
      <c r="A378" s="14"/>
      <c r="B378" s="235"/>
      <c r="C378" s="236"/>
      <c r="D378" s="219" t="s">
        <v>140</v>
      </c>
      <c r="E378" s="237" t="s">
        <v>21</v>
      </c>
      <c r="F378" s="238" t="s">
        <v>142</v>
      </c>
      <c r="G378" s="236"/>
      <c r="H378" s="239">
        <v>554.58000000000004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140</v>
      </c>
      <c r="AU378" s="245" t="s">
        <v>83</v>
      </c>
      <c r="AV378" s="14" t="s">
        <v>136</v>
      </c>
      <c r="AW378" s="14" t="s">
        <v>34</v>
      </c>
      <c r="AX378" s="14" t="s">
        <v>81</v>
      </c>
      <c r="AY378" s="245" t="s">
        <v>129</v>
      </c>
    </row>
    <row r="379" s="12" customFormat="1" ht="22.8" customHeight="1">
      <c r="A379" s="12"/>
      <c r="B379" s="190"/>
      <c r="C379" s="191"/>
      <c r="D379" s="192" t="s">
        <v>72</v>
      </c>
      <c r="E379" s="204" t="s">
        <v>83</v>
      </c>
      <c r="F379" s="204" t="s">
        <v>504</v>
      </c>
      <c r="G379" s="191"/>
      <c r="H379" s="191"/>
      <c r="I379" s="194"/>
      <c r="J379" s="205">
        <f>BK379</f>
        <v>0</v>
      </c>
      <c r="K379" s="191"/>
      <c r="L379" s="196"/>
      <c r="M379" s="197"/>
      <c r="N379" s="198"/>
      <c r="O379" s="198"/>
      <c r="P379" s="199">
        <f>SUM(P380:P446)</f>
        <v>0</v>
      </c>
      <c r="Q379" s="198"/>
      <c r="R379" s="199">
        <f>SUM(R380:R446)</f>
        <v>551.76641474912003</v>
      </c>
      <c r="S379" s="198"/>
      <c r="T379" s="200">
        <f>SUM(T380:T446)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81</v>
      </c>
      <c r="AT379" s="202" t="s">
        <v>72</v>
      </c>
      <c r="AU379" s="202" t="s">
        <v>81</v>
      </c>
      <c r="AY379" s="201" t="s">
        <v>129</v>
      </c>
      <c r="BK379" s="203">
        <f>SUM(BK380:BK446)</f>
        <v>0</v>
      </c>
    </row>
    <row r="380" s="2" customFormat="1">
      <c r="A380" s="39"/>
      <c r="B380" s="40"/>
      <c r="C380" s="206" t="s">
        <v>505</v>
      </c>
      <c r="D380" s="206" t="s">
        <v>131</v>
      </c>
      <c r="E380" s="207" t="s">
        <v>506</v>
      </c>
      <c r="F380" s="208" t="s">
        <v>507</v>
      </c>
      <c r="G380" s="209" t="s">
        <v>231</v>
      </c>
      <c r="H380" s="210">
        <v>12</v>
      </c>
      <c r="I380" s="211"/>
      <c r="J380" s="212">
        <f>ROUND(I380*H380,2)</f>
        <v>0</v>
      </c>
      <c r="K380" s="208" t="s">
        <v>135</v>
      </c>
      <c r="L380" s="45"/>
      <c r="M380" s="213" t="s">
        <v>21</v>
      </c>
      <c r="N380" s="214" t="s">
        <v>44</v>
      </c>
      <c r="O380" s="85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7" t="s">
        <v>136</v>
      </c>
      <c r="AT380" s="217" t="s">
        <v>131</v>
      </c>
      <c r="AU380" s="217" t="s">
        <v>83</v>
      </c>
      <c r="AY380" s="18" t="s">
        <v>129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8" t="s">
        <v>81</v>
      </c>
      <c r="BK380" s="218">
        <f>ROUND(I380*H380,2)</f>
        <v>0</v>
      </c>
      <c r="BL380" s="18" t="s">
        <v>136</v>
      </c>
      <c r="BM380" s="217" t="s">
        <v>508</v>
      </c>
    </row>
    <row r="381" s="2" customFormat="1">
      <c r="A381" s="39"/>
      <c r="B381" s="40"/>
      <c r="C381" s="41"/>
      <c r="D381" s="219" t="s">
        <v>138</v>
      </c>
      <c r="E381" s="41"/>
      <c r="F381" s="220" t="s">
        <v>509</v>
      </c>
      <c r="G381" s="41"/>
      <c r="H381" s="41"/>
      <c r="I381" s="221"/>
      <c r="J381" s="41"/>
      <c r="K381" s="41"/>
      <c r="L381" s="45"/>
      <c r="M381" s="222"/>
      <c r="N381" s="22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138</v>
      </c>
      <c r="AU381" s="18" t="s">
        <v>83</v>
      </c>
    </row>
    <row r="382" s="13" customFormat="1">
      <c r="A382" s="13"/>
      <c r="B382" s="224"/>
      <c r="C382" s="225"/>
      <c r="D382" s="219" t="s">
        <v>140</v>
      </c>
      <c r="E382" s="226" t="s">
        <v>21</v>
      </c>
      <c r="F382" s="227" t="s">
        <v>510</v>
      </c>
      <c r="G382" s="225"/>
      <c r="H382" s="228">
        <v>12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140</v>
      </c>
      <c r="AU382" s="234" t="s">
        <v>83</v>
      </c>
      <c r="AV382" s="13" t="s">
        <v>83</v>
      </c>
      <c r="AW382" s="13" t="s">
        <v>34</v>
      </c>
      <c r="AX382" s="13" t="s">
        <v>73</v>
      </c>
      <c r="AY382" s="234" t="s">
        <v>129</v>
      </c>
    </row>
    <row r="383" s="14" customFormat="1">
      <c r="A383" s="14"/>
      <c r="B383" s="235"/>
      <c r="C383" s="236"/>
      <c r="D383" s="219" t="s">
        <v>140</v>
      </c>
      <c r="E383" s="237" t="s">
        <v>21</v>
      </c>
      <c r="F383" s="238" t="s">
        <v>142</v>
      </c>
      <c r="G383" s="236"/>
      <c r="H383" s="239">
        <v>12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140</v>
      </c>
      <c r="AU383" s="245" t="s">
        <v>83</v>
      </c>
      <c r="AV383" s="14" t="s">
        <v>136</v>
      </c>
      <c r="AW383" s="14" t="s">
        <v>34</v>
      </c>
      <c r="AX383" s="14" t="s">
        <v>81</v>
      </c>
      <c r="AY383" s="245" t="s">
        <v>129</v>
      </c>
    </row>
    <row r="384" s="2" customFormat="1">
      <c r="A384" s="39"/>
      <c r="B384" s="40"/>
      <c r="C384" s="206" t="s">
        <v>511</v>
      </c>
      <c r="D384" s="206" t="s">
        <v>131</v>
      </c>
      <c r="E384" s="207" t="s">
        <v>512</v>
      </c>
      <c r="F384" s="208" t="s">
        <v>513</v>
      </c>
      <c r="G384" s="209" t="s">
        <v>231</v>
      </c>
      <c r="H384" s="210">
        <v>1.8</v>
      </c>
      <c r="I384" s="211"/>
      <c r="J384" s="212">
        <f>ROUND(I384*H384,2)</f>
        <v>0</v>
      </c>
      <c r="K384" s="208" t="s">
        <v>135</v>
      </c>
      <c r="L384" s="45"/>
      <c r="M384" s="213" t="s">
        <v>21</v>
      </c>
      <c r="N384" s="214" t="s">
        <v>44</v>
      </c>
      <c r="O384" s="85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7" t="s">
        <v>136</v>
      </c>
      <c r="AT384" s="217" t="s">
        <v>131</v>
      </c>
      <c r="AU384" s="217" t="s">
        <v>83</v>
      </c>
      <c r="AY384" s="18" t="s">
        <v>129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8" t="s">
        <v>81</v>
      </c>
      <c r="BK384" s="218">
        <f>ROUND(I384*H384,2)</f>
        <v>0</v>
      </c>
      <c r="BL384" s="18" t="s">
        <v>136</v>
      </c>
      <c r="BM384" s="217" t="s">
        <v>514</v>
      </c>
    </row>
    <row r="385" s="2" customFormat="1">
      <c r="A385" s="39"/>
      <c r="B385" s="40"/>
      <c r="C385" s="41"/>
      <c r="D385" s="219" t="s">
        <v>138</v>
      </c>
      <c r="E385" s="41"/>
      <c r="F385" s="220" t="s">
        <v>509</v>
      </c>
      <c r="G385" s="41"/>
      <c r="H385" s="41"/>
      <c r="I385" s="221"/>
      <c r="J385" s="41"/>
      <c r="K385" s="41"/>
      <c r="L385" s="45"/>
      <c r="M385" s="222"/>
      <c r="N385" s="223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138</v>
      </c>
      <c r="AU385" s="18" t="s">
        <v>83</v>
      </c>
    </row>
    <row r="386" s="13" customFormat="1">
      <c r="A386" s="13"/>
      <c r="B386" s="224"/>
      <c r="C386" s="225"/>
      <c r="D386" s="219" t="s">
        <v>140</v>
      </c>
      <c r="E386" s="226" t="s">
        <v>21</v>
      </c>
      <c r="F386" s="227" t="s">
        <v>515</v>
      </c>
      <c r="G386" s="225"/>
      <c r="H386" s="228">
        <v>1.8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140</v>
      </c>
      <c r="AU386" s="234" t="s">
        <v>83</v>
      </c>
      <c r="AV386" s="13" t="s">
        <v>83</v>
      </c>
      <c r="AW386" s="13" t="s">
        <v>34</v>
      </c>
      <c r="AX386" s="13" t="s">
        <v>73</v>
      </c>
      <c r="AY386" s="234" t="s">
        <v>129</v>
      </c>
    </row>
    <row r="387" s="14" customFormat="1">
      <c r="A387" s="14"/>
      <c r="B387" s="235"/>
      <c r="C387" s="236"/>
      <c r="D387" s="219" t="s">
        <v>140</v>
      </c>
      <c r="E387" s="237" t="s">
        <v>21</v>
      </c>
      <c r="F387" s="238" t="s">
        <v>142</v>
      </c>
      <c r="G387" s="236"/>
      <c r="H387" s="239">
        <v>1.8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140</v>
      </c>
      <c r="AU387" s="245" t="s">
        <v>83</v>
      </c>
      <c r="AV387" s="14" t="s">
        <v>136</v>
      </c>
      <c r="AW387" s="14" t="s">
        <v>34</v>
      </c>
      <c r="AX387" s="14" t="s">
        <v>81</v>
      </c>
      <c r="AY387" s="245" t="s">
        <v>129</v>
      </c>
    </row>
    <row r="388" s="2" customFormat="1">
      <c r="A388" s="39"/>
      <c r="B388" s="40"/>
      <c r="C388" s="206" t="s">
        <v>516</v>
      </c>
      <c r="D388" s="206" t="s">
        <v>131</v>
      </c>
      <c r="E388" s="207" t="s">
        <v>517</v>
      </c>
      <c r="F388" s="208" t="s">
        <v>518</v>
      </c>
      <c r="G388" s="209" t="s">
        <v>134</v>
      </c>
      <c r="H388" s="210">
        <v>2485.5</v>
      </c>
      <c r="I388" s="211"/>
      <c r="J388" s="212">
        <f>ROUND(I388*H388,2)</f>
        <v>0</v>
      </c>
      <c r="K388" s="208" t="s">
        <v>135</v>
      </c>
      <c r="L388" s="45"/>
      <c r="M388" s="213" t="s">
        <v>21</v>
      </c>
      <c r="N388" s="214" t="s">
        <v>44</v>
      </c>
      <c r="O388" s="85"/>
      <c r="P388" s="215">
        <f>O388*H388</f>
        <v>0</v>
      </c>
      <c r="Q388" s="215">
        <v>0.00017000000000000001</v>
      </c>
      <c r="R388" s="215">
        <f>Q388*H388</f>
        <v>0.42253500000000005</v>
      </c>
      <c r="S388" s="215">
        <v>0</v>
      </c>
      <c r="T388" s="21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7" t="s">
        <v>136</v>
      </c>
      <c r="AT388" s="217" t="s">
        <v>131</v>
      </c>
      <c r="AU388" s="217" t="s">
        <v>83</v>
      </c>
      <c r="AY388" s="18" t="s">
        <v>129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8" t="s">
        <v>81</v>
      </c>
      <c r="BK388" s="218">
        <f>ROUND(I388*H388,2)</f>
        <v>0</v>
      </c>
      <c r="BL388" s="18" t="s">
        <v>136</v>
      </c>
      <c r="BM388" s="217" t="s">
        <v>519</v>
      </c>
    </row>
    <row r="389" s="2" customFormat="1">
      <c r="A389" s="39"/>
      <c r="B389" s="40"/>
      <c r="C389" s="41"/>
      <c r="D389" s="219" t="s">
        <v>138</v>
      </c>
      <c r="E389" s="41"/>
      <c r="F389" s="220" t="s">
        <v>520</v>
      </c>
      <c r="G389" s="41"/>
      <c r="H389" s="41"/>
      <c r="I389" s="221"/>
      <c r="J389" s="41"/>
      <c r="K389" s="41"/>
      <c r="L389" s="45"/>
      <c r="M389" s="222"/>
      <c r="N389" s="223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138</v>
      </c>
      <c r="AU389" s="18" t="s">
        <v>83</v>
      </c>
    </row>
    <row r="390" s="13" customFormat="1">
      <c r="A390" s="13"/>
      <c r="B390" s="224"/>
      <c r="C390" s="225"/>
      <c r="D390" s="219" t="s">
        <v>140</v>
      </c>
      <c r="E390" s="226" t="s">
        <v>21</v>
      </c>
      <c r="F390" s="227" t="s">
        <v>521</v>
      </c>
      <c r="G390" s="225"/>
      <c r="H390" s="228">
        <v>2485.5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140</v>
      </c>
      <c r="AU390" s="234" t="s">
        <v>83</v>
      </c>
      <c r="AV390" s="13" t="s">
        <v>83</v>
      </c>
      <c r="AW390" s="13" t="s">
        <v>34</v>
      </c>
      <c r="AX390" s="13" t="s">
        <v>73</v>
      </c>
      <c r="AY390" s="234" t="s">
        <v>129</v>
      </c>
    </row>
    <row r="391" s="14" customFormat="1">
      <c r="A391" s="14"/>
      <c r="B391" s="235"/>
      <c r="C391" s="236"/>
      <c r="D391" s="219" t="s">
        <v>140</v>
      </c>
      <c r="E391" s="237" t="s">
        <v>21</v>
      </c>
      <c r="F391" s="238" t="s">
        <v>142</v>
      </c>
      <c r="G391" s="236"/>
      <c r="H391" s="239">
        <v>2485.5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140</v>
      </c>
      <c r="AU391" s="245" t="s">
        <v>83</v>
      </c>
      <c r="AV391" s="14" t="s">
        <v>136</v>
      </c>
      <c r="AW391" s="14" t="s">
        <v>34</v>
      </c>
      <c r="AX391" s="14" t="s">
        <v>81</v>
      </c>
      <c r="AY391" s="245" t="s">
        <v>129</v>
      </c>
    </row>
    <row r="392" s="2" customFormat="1" ht="16.5" customHeight="1">
      <c r="A392" s="39"/>
      <c r="B392" s="40"/>
      <c r="C392" s="256" t="s">
        <v>522</v>
      </c>
      <c r="D392" s="256" t="s">
        <v>443</v>
      </c>
      <c r="E392" s="257" t="s">
        <v>523</v>
      </c>
      <c r="F392" s="258" t="s">
        <v>524</v>
      </c>
      <c r="G392" s="259" t="s">
        <v>134</v>
      </c>
      <c r="H392" s="260">
        <v>2535.21</v>
      </c>
      <c r="I392" s="261"/>
      <c r="J392" s="262">
        <f>ROUND(I392*H392,2)</f>
        <v>0</v>
      </c>
      <c r="K392" s="258" t="s">
        <v>135</v>
      </c>
      <c r="L392" s="263"/>
      <c r="M392" s="264" t="s">
        <v>21</v>
      </c>
      <c r="N392" s="265" t="s">
        <v>44</v>
      </c>
      <c r="O392" s="85"/>
      <c r="P392" s="215">
        <f>O392*H392</f>
        <v>0</v>
      </c>
      <c r="Q392" s="215">
        <v>0.00014999999999999999</v>
      </c>
      <c r="R392" s="215">
        <f>Q392*H392</f>
        <v>0.38028149999999999</v>
      </c>
      <c r="S392" s="215">
        <v>0</v>
      </c>
      <c r="T392" s="21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7" t="s">
        <v>176</v>
      </c>
      <c r="AT392" s="217" t="s">
        <v>443</v>
      </c>
      <c r="AU392" s="217" t="s">
        <v>83</v>
      </c>
      <c r="AY392" s="18" t="s">
        <v>129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8" t="s">
        <v>81</v>
      </c>
      <c r="BK392" s="218">
        <f>ROUND(I392*H392,2)</f>
        <v>0</v>
      </c>
      <c r="BL392" s="18" t="s">
        <v>136</v>
      </c>
      <c r="BM392" s="217" t="s">
        <v>525</v>
      </c>
    </row>
    <row r="393" s="13" customFormat="1">
      <c r="A393" s="13"/>
      <c r="B393" s="224"/>
      <c r="C393" s="225"/>
      <c r="D393" s="219" t="s">
        <v>140</v>
      </c>
      <c r="E393" s="226" t="s">
        <v>21</v>
      </c>
      <c r="F393" s="227" t="s">
        <v>526</v>
      </c>
      <c r="G393" s="225"/>
      <c r="H393" s="228">
        <v>2535.21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140</v>
      </c>
      <c r="AU393" s="234" t="s">
        <v>83</v>
      </c>
      <c r="AV393" s="13" t="s">
        <v>83</v>
      </c>
      <c r="AW393" s="13" t="s">
        <v>34</v>
      </c>
      <c r="AX393" s="13" t="s">
        <v>73</v>
      </c>
      <c r="AY393" s="234" t="s">
        <v>129</v>
      </c>
    </row>
    <row r="394" s="14" customFormat="1">
      <c r="A394" s="14"/>
      <c r="B394" s="235"/>
      <c r="C394" s="236"/>
      <c r="D394" s="219" t="s">
        <v>140</v>
      </c>
      <c r="E394" s="237" t="s">
        <v>21</v>
      </c>
      <c r="F394" s="238" t="s">
        <v>142</v>
      </c>
      <c r="G394" s="236"/>
      <c r="H394" s="239">
        <v>2535.21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140</v>
      </c>
      <c r="AU394" s="245" t="s">
        <v>83</v>
      </c>
      <c r="AV394" s="14" t="s">
        <v>136</v>
      </c>
      <c r="AW394" s="14" t="s">
        <v>34</v>
      </c>
      <c r="AX394" s="14" t="s">
        <v>81</v>
      </c>
      <c r="AY394" s="245" t="s">
        <v>129</v>
      </c>
    </row>
    <row r="395" s="2" customFormat="1">
      <c r="A395" s="39"/>
      <c r="B395" s="40"/>
      <c r="C395" s="206" t="s">
        <v>527</v>
      </c>
      <c r="D395" s="206" t="s">
        <v>131</v>
      </c>
      <c r="E395" s="207" t="s">
        <v>528</v>
      </c>
      <c r="F395" s="208" t="s">
        <v>529</v>
      </c>
      <c r="G395" s="209" t="s">
        <v>134</v>
      </c>
      <c r="H395" s="210">
        <v>68</v>
      </c>
      <c r="I395" s="211"/>
      <c r="J395" s="212">
        <f>ROUND(I395*H395,2)</f>
        <v>0</v>
      </c>
      <c r="K395" s="208" t="s">
        <v>135</v>
      </c>
      <c r="L395" s="45"/>
      <c r="M395" s="213" t="s">
        <v>21</v>
      </c>
      <c r="N395" s="214" t="s">
        <v>44</v>
      </c>
      <c r="O395" s="85"/>
      <c r="P395" s="215">
        <f>O395*H395</f>
        <v>0</v>
      </c>
      <c r="Q395" s="215">
        <v>0.00027</v>
      </c>
      <c r="R395" s="215">
        <f>Q395*H395</f>
        <v>0.018360000000000001</v>
      </c>
      <c r="S395" s="215">
        <v>0</v>
      </c>
      <c r="T395" s="21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7" t="s">
        <v>136</v>
      </c>
      <c r="AT395" s="217" t="s">
        <v>131</v>
      </c>
      <c r="AU395" s="217" t="s">
        <v>83</v>
      </c>
      <c r="AY395" s="18" t="s">
        <v>129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8" t="s">
        <v>81</v>
      </c>
      <c r="BK395" s="218">
        <f>ROUND(I395*H395,2)</f>
        <v>0</v>
      </c>
      <c r="BL395" s="18" t="s">
        <v>136</v>
      </c>
      <c r="BM395" s="217" t="s">
        <v>530</v>
      </c>
    </row>
    <row r="396" s="2" customFormat="1">
      <c r="A396" s="39"/>
      <c r="B396" s="40"/>
      <c r="C396" s="41"/>
      <c r="D396" s="219" t="s">
        <v>138</v>
      </c>
      <c r="E396" s="41"/>
      <c r="F396" s="220" t="s">
        <v>520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138</v>
      </c>
      <c r="AU396" s="18" t="s">
        <v>83</v>
      </c>
    </row>
    <row r="397" s="13" customFormat="1">
      <c r="A397" s="13"/>
      <c r="B397" s="224"/>
      <c r="C397" s="225"/>
      <c r="D397" s="219" t="s">
        <v>140</v>
      </c>
      <c r="E397" s="226" t="s">
        <v>21</v>
      </c>
      <c r="F397" s="227" t="s">
        <v>531</v>
      </c>
      <c r="G397" s="225"/>
      <c r="H397" s="228">
        <v>68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140</v>
      </c>
      <c r="AU397" s="234" t="s">
        <v>83</v>
      </c>
      <c r="AV397" s="13" t="s">
        <v>83</v>
      </c>
      <c r="AW397" s="13" t="s">
        <v>34</v>
      </c>
      <c r="AX397" s="13" t="s">
        <v>73</v>
      </c>
      <c r="AY397" s="234" t="s">
        <v>129</v>
      </c>
    </row>
    <row r="398" s="14" customFormat="1">
      <c r="A398" s="14"/>
      <c r="B398" s="235"/>
      <c r="C398" s="236"/>
      <c r="D398" s="219" t="s">
        <v>140</v>
      </c>
      <c r="E398" s="237" t="s">
        <v>21</v>
      </c>
      <c r="F398" s="238" t="s">
        <v>142</v>
      </c>
      <c r="G398" s="236"/>
      <c r="H398" s="239">
        <v>68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140</v>
      </c>
      <c r="AU398" s="245" t="s">
        <v>83</v>
      </c>
      <c r="AV398" s="14" t="s">
        <v>136</v>
      </c>
      <c r="AW398" s="14" t="s">
        <v>34</v>
      </c>
      <c r="AX398" s="14" t="s">
        <v>81</v>
      </c>
      <c r="AY398" s="245" t="s">
        <v>129</v>
      </c>
    </row>
    <row r="399" s="2" customFormat="1" ht="16.5" customHeight="1">
      <c r="A399" s="39"/>
      <c r="B399" s="40"/>
      <c r="C399" s="256" t="s">
        <v>532</v>
      </c>
      <c r="D399" s="256" t="s">
        <v>443</v>
      </c>
      <c r="E399" s="257" t="s">
        <v>533</v>
      </c>
      <c r="F399" s="258" t="s">
        <v>534</v>
      </c>
      <c r="G399" s="259" t="s">
        <v>134</v>
      </c>
      <c r="H399" s="260">
        <v>88.600999999999999</v>
      </c>
      <c r="I399" s="261"/>
      <c r="J399" s="262">
        <f>ROUND(I399*H399,2)</f>
        <v>0</v>
      </c>
      <c r="K399" s="258" t="s">
        <v>135</v>
      </c>
      <c r="L399" s="263"/>
      <c r="M399" s="264" t="s">
        <v>21</v>
      </c>
      <c r="N399" s="265" t="s">
        <v>44</v>
      </c>
      <c r="O399" s="85"/>
      <c r="P399" s="215">
        <f>O399*H399</f>
        <v>0</v>
      </c>
      <c r="Q399" s="215">
        <v>0.00020000000000000001</v>
      </c>
      <c r="R399" s="215">
        <f>Q399*H399</f>
        <v>0.017720200000000002</v>
      </c>
      <c r="S399" s="215">
        <v>0</v>
      </c>
      <c r="T399" s="21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7" t="s">
        <v>176</v>
      </c>
      <c r="AT399" s="217" t="s">
        <v>443</v>
      </c>
      <c r="AU399" s="217" t="s">
        <v>83</v>
      </c>
      <c r="AY399" s="18" t="s">
        <v>129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81</v>
      </c>
      <c r="BK399" s="218">
        <f>ROUND(I399*H399,2)</f>
        <v>0</v>
      </c>
      <c r="BL399" s="18" t="s">
        <v>136</v>
      </c>
      <c r="BM399" s="217" t="s">
        <v>535</v>
      </c>
    </row>
    <row r="400" s="13" customFormat="1">
      <c r="A400" s="13"/>
      <c r="B400" s="224"/>
      <c r="C400" s="225"/>
      <c r="D400" s="219" t="s">
        <v>140</v>
      </c>
      <c r="E400" s="226" t="s">
        <v>21</v>
      </c>
      <c r="F400" s="227" t="s">
        <v>536</v>
      </c>
      <c r="G400" s="225"/>
      <c r="H400" s="228">
        <v>74.799999999999997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140</v>
      </c>
      <c r="AU400" s="234" t="s">
        <v>83</v>
      </c>
      <c r="AV400" s="13" t="s">
        <v>83</v>
      </c>
      <c r="AW400" s="13" t="s">
        <v>34</v>
      </c>
      <c r="AX400" s="13" t="s">
        <v>73</v>
      </c>
      <c r="AY400" s="234" t="s">
        <v>129</v>
      </c>
    </row>
    <row r="401" s="14" customFormat="1">
      <c r="A401" s="14"/>
      <c r="B401" s="235"/>
      <c r="C401" s="236"/>
      <c r="D401" s="219" t="s">
        <v>140</v>
      </c>
      <c r="E401" s="237" t="s">
        <v>21</v>
      </c>
      <c r="F401" s="238" t="s">
        <v>142</v>
      </c>
      <c r="G401" s="236"/>
      <c r="H401" s="239">
        <v>74.799999999999997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140</v>
      </c>
      <c r="AU401" s="245" t="s">
        <v>83</v>
      </c>
      <c r="AV401" s="14" t="s">
        <v>136</v>
      </c>
      <c r="AW401" s="14" t="s">
        <v>34</v>
      </c>
      <c r="AX401" s="14" t="s">
        <v>81</v>
      </c>
      <c r="AY401" s="245" t="s">
        <v>129</v>
      </c>
    </row>
    <row r="402" s="13" customFormat="1">
      <c r="A402" s="13"/>
      <c r="B402" s="224"/>
      <c r="C402" s="225"/>
      <c r="D402" s="219" t="s">
        <v>140</v>
      </c>
      <c r="E402" s="225"/>
      <c r="F402" s="227" t="s">
        <v>537</v>
      </c>
      <c r="G402" s="225"/>
      <c r="H402" s="228">
        <v>88.600999999999999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140</v>
      </c>
      <c r="AU402" s="234" t="s">
        <v>83</v>
      </c>
      <c r="AV402" s="13" t="s">
        <v>83</v>
      </c>
      <c r="AW402" s="13" t="s">
        <v>4</v>
      </c>
      <c r="AX402" s="13" t="s">
        <v>81</v>
      </c>
      <c r="AY402" s="234" t="s">
        <v>129</v>
      </c>
    </row>
    <row r="403" s="2" customFormat="1">
      <c r="A403" s="39"/>
      <c r="B403" s="40"/>
      <c r="C403" s="206" t="s">
        <v>538</v>
      </c>
      <c r="D403" s="206" t="s">
        <v>131</v>
      </c>
      <c r="E403" s="207" t="s">
        <v>539</v>
      </c>
      <c r="F403" s="208" t="s">
        <v>540</v>
      </c>
      <c r="G403" s="209" t="s">
        <v>541</v>
      </c>
      <c r="H403" s="210">
        <v>1657</v>
      </c>
      <c r="I403" s="211"/>
      <c r="J403" s="212">
        <f>ROUND(I403*H403,2)</f>
        <v>0</v>
      </c>
      <c r="K403" s="208" t="s">
        <v>135</v>
      </c>
      <c r="L403" s="45"/>
      <c r="M403" s="213" t="s">
        <v>21</v>
      </c>
      <c r="N403" s="214" t="s">
        <v>44</v>
      </c>
      <c r="O403" s="85"/>
      <c r="P403" s="215">
        <f>O403*H403</f>
        <v>0</v>
      </c>
      <c r="Q403" s="215">
        <v>0.28736</v>
      </c>
      <c r="R403" s="215">
        <f>Q403*H403</f>
        <v>476.15552000000002</v>
      </c>
      <c r="S403" s="215">
        <v>0</v>
      </c>
      <c r="T403" s="21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7" t="s">
        <v>136</v>
      </c>
      <c r="AT403" s="217" t="s">
        <v>131</v>
      </c>
      <c r="AU403" s="217" t="s">
        <v>83</v>
      </c>
      <c r="AY403" s="18" t="s">
        <v>129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8" t="s">
        <v>81</v>
      </c>
      <c r="BK403" s="218">
        <f>ROUND(I403*H403,2)</f>
        <v>0</v>
      </c>
      <c r="BL403" s="18" t="s">
        <v>136</v>
      </c>
      <c r="BM403" s="217" t="s">
        <v>542</v>
      </c>
    </row>
    <row r="404" s="2" customFormat="1">
      <c r="A404" s="39"/>
      <c r="B404" s="40"/>
      <c r="C404" s="41"/>
      <c r="D404" s="219" t="s">
        <v>138</v>
      </c>
      <c r="E404" s="41"/>
      <c r="F404" s="220" t="s">
        <v>543</v>
      </c>
      <c r="G404" s="41"/>
      <c r="H404" s="41"/>
      <c r="I404" s="221"/>
      <c r="J404" s="41"/>
      <c r="K404" s="41"/>
      <c r="L404" s="45"/>
      <c r="M404" s="222"/>
      <c r="N404" s="223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138</v>
      </c>
      <c r="AU404" s="18" t="s">
        <v>83</v>
      </c>
    </row>
    <row r="405" s="13" customFormat="1">
      <c r="A405" s="13"/>
      <c r="B405" s="224"/>
      <c r="C405" s="225"/>
      <c r="D405" s="219" t="s">
        <v>140</v>
      </c>
      <c r="E405" s="226" t="s">
        <v>21</v>
      </c>
      <c r="F405" s="227" t="s">
        <v>544</v>
      </c>
      <c r="G405" s="225"/>
      <c r="H405" s="228">
        <v>1657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140</v>
      </c>
      <c r="AU405" s="234" t="s">
        <v>83</v>
      </c>
      <c r="AV405" s="13" t="s">
        <v>83</v>
      </c>
      <c r="AW405" s="13" t="s">
        <v>34</v>
      </c>
      <c r="AX405" s="13" t="s">
        <v>73</v>
      </c>
      <c r="AY405" s="234" t="s">
        <v>129</v>
      </c>
    </row>
    <row r="406" s="14" customFormat="1">
      <c r="A406" s="14"/>
      <c r="B406" s="235"/>
      <c r="C406" s="236"/>
      <c r="D406" s="219" t="s">
        <v>140</v>
      </c>
      <c r="E406" s="237" t="s">
        <v>21</v>
      </c>
      <c r="F406" s="238" t="s">
        <v>142</v>
      </c>
      <c r="G406" s="236"/>
      <c r="H406" s="239">
        <v>1657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140</v>
      </c>
      <c r="AU406" s="245" t="s">
        <v>83</v>
      </c>
      <c r="AV406" s="14" t="s">
        <v>136</v>
      </c>
      <c r="AW406" s="14" t="s">
        <v>34</v>
      </c>
      <c r="AX406" s="14" t="s">
        <v>81</v>
      </c>
      <c r="AY406" s="245" t="s">
        <v>129</v>
      </c>
    </row>
    <row r="407" s="2" customFormat="1">
      <c r="A407" s="39"/>
      <c r="B407" s="40"/>
      <c r="C407" s="206" t="s">
        <v>545</v>
      </c>
      <c r="D407" s="206" t="s">
        <v>131</v>
      </c>
      <c r="E407" s="207" t="s">
        <v>546</v>
      </c>
      <c r="F407" s="208" t="s">
        <v>547</v>
      </c>
      <c r="G407" s="209" t="s">
        <v>134</v>
      </c>
      <c r="H407" s="210">
        <v>436.80000000000001</v>
      </c>
      <c r="I407" s="211"/>
      <c r="J407" s="212">
        <f>ROUND(I407*H407,2)</f>
        <v>0</v>
      </c>
      <c r="K407" s="208" t="s">
        <v>135</v>
      </c>
      <c r="L407" s="45"/>
      <c r="M407" s="213" t="s">
        <v>21</v>
      </c>
      <c r="N407" s="214" t="s">
        <v>44</v>
      </c>
      <c r="O407" s="85"/>
      <c r="P407" s="215">
        <f>O407*H407</f>
        <v>0</v>
      </c>
      <c r="Q407" s="215">
        <v>0.00022000000000000001</v>
      </c>
      <c r="R407" s="215">
        <f>Q407*H407</f>
        <v>0.096096000000000001</v>
      </c>
      <c r="S407" s="215">
        <v>0</v>
      </c>
      <c r="T407" s="216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7" t="s">
        <v>136</v>
      </c>
      <c r="AT407" s="217" t="s">
        <v>131</v>
      </c>
      <c r="AU407" s="217" t="s">
        <v>83</v>
      </c>
      <c r="AY407" s="18" t="s">
        <v>129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81</v>
      </c>
      <c r="BK407" s="218">
        <f>ROUND(I407*H407,2)</f>
        <v>0</v>
      </c>
      <c r="BL407" s="18" t="s">
        <v>136</v>
      </c>
      <c r="BM407" s="217" t="s">
        <v>548</v>
      </c>
    </row>
    <row r="408" s="2" customFormat="1">
      <c r="A408" s="39"/>
      <c r="B408" s="40"/>
      <c r="C408" s="41"/>
      <c r="D408" s="219" t="s">
        <v>138</v>
      </c>
      <c r="E408" s="41"/>
      <c r="F408" s="220" t="s">
        <v>549</v>
      </c>
      <c r="G408" s="41"/>
      <c r="H408" s="41"/>
      <c r="I408" s="221"/>
      <c r="J408" s="41"/>
      <c r="K408" s="41"/>
      <c r="L408" s="45"/>
      <c r="M408" s="222"/>
      <c r="N408" s="223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138</v>
      </c>
      <c r="AU408" s="18" t="s">
        <v>83</v>
      </c>
    </row>
    <row r="409" s="13" customFormat="1">
      <c r="A409" s="13"/>
      <c r="B409" s="224"/>
      <c r="C409" s="225"/>
      <c r="D409" s="219" t="s">
        <v>140</v>
      </c>
      <c r="E409" s="226" t="s">
        <v>21</v>
      </c>
      <c r="F409" s="227" t="s">
        <v>550</v>
      </c>
      <c r="G409" s="225"/>
      <c r="H409" s="228">
        <v>436.80000000000001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140</v>
      </c>
      <c r="AU409" s="234" t="s">
        <v>83</v>
      </c>
      <c r="AV409" s="13" t="s">
        <v>83</v>
      </c>
      <c r="AW409" s="13" t="s">
        <v>34</v>
      </c>
      <c r="AX409" s="13" t="s">
        <v>73</v>
      </c>
      <c r="AY409" s="234" t="s">
        <v>129</v>
      </c>
    </row>
    <row r="410" s="14" customFormat="1">
      <c r="A410" s="14"/>
      <c r="B410" s="235"/>
      <c r="C410" s="236"/>
      <c r="D410" s="219" t="s">
        <v>140</v>
      </c>
      <c r="E410" s="237" t="s">
        <v>21</v>
      </c>
      <c r="F410" s="238" t="s">
        <v>142</v>
      </c>
      <c r="G410" s="236"/>
      <c r="H410" s="239">
        <v>436.80000000000001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140</v>
      </c>
      <c r="AU410" s="245" t="s">
        <v>83</v>
      </c>
      <c r="AV410" s="14" t="s">
        <v>136</v>
      </c>
      <c r="AW410" s="14" t="s">
        <v>34</v>
      </c>
      <c r="AX410" s="14" t="s">
        <v>81</v>
      </c>
      <c r="AY410" s="245" t="s">
        <v>129</v>
      </c>
    </row>
    <row r="411" s="2" customFormat="1" ht="16.5" customHeight="1">
      <c r="A411" s="39"/>
      <c r="B411" s="40"/>
      <c r="C411" s="256" t="s">
        <v>551</v>
      </c>
      <c r="D411" s="256" t="s">
        <v>443</v>
      </c>
      <c r="E411" s="257" t="s">
        <v>552</v>
      </c>
      <c r="F411" s="258" t="s">
        <v>553</v>
      </c>
      <c r="G411" s="259" t="s">
        <v>134</v>
      </c>
      <c r="H411" s="260">
        <v>458.63999999999999</v>
      </c>
      <c r="I411" s="261"/>
      <c r="J411" s="262">
        <f>ROUND(I411*H411,2)</f>
        <v>0</v>
      </c>
      <c r="K411" s="258" t="s">
        <v>135</v>
      </c>
      <c r="L411" s="263"/>
      <c r="M411" s="264" t="s">
        <v>21</v>
      </c>
      <c r="N411" s="265" t="s">
        <v>44</v>
      </c>
      <c r="O411" s="85"/>
      <c r="P411" s="215">
        <f>O411*H411</f>
        <v>0</v>
      </c>
      <c r="Q411" s="215">
        <v>0.00050000000000000001</v>
      </c>
      <c r="R411" s="215">
        <f>Q411*H411</f>
        <v>0.22932</v>
      </c>
      <c r="S411" s="215">
        <v>0</v>
      </c>
      <c r="T411" s="21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7" t="s">
        <v>176</v>
      </c>
      <c r="AT411" s="217" t="s">
        <v>443</v>
      </c>
      <c r="AU411" s="217" t="s">
        <v>83</v>
      </c>
      <c r="AY411" s="18" t="s">
        <v>129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8" t="s">
        <v>81</v>
      </c>
      <c r="BK411" s="218">
        <f>ROUND(I411*H411,2)</f>
        <v>0</v>
      </c>
      <c r="BL411" s="18" t="s">
        <v>136</v>
      </c>
      <c r="BM411" s="217" t="s">
        <v>554</v>
      </c>
    </row>
    <row r="412" s="13" customFormat="1">
      <c r="A412" s="13"/>
      <c r="B412" s="224"/>
      <c r="C412" s="225"/>
      <c r="D412" s="219" t="s">
        <v>140</v>
      </c>
      <c r="E412" s="226" t="s">
        <v>21</v>
      </c>
      <c r="F412" s="227" t="s">
        <v>555</v>
      </c>
      <c r="G412" s="225"/>
      <c r="H412" s="228">
        <v>458.63999999999999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140</v>
      </c>
      <c r="AU412" s="234" t="s">
        <v>83</v>
      </c>
      <c r="AV412" s="13" t="s">
        <v>83</v>
      </c>
      <c r="AW412" s="13" t="s">
        <v>34</v>
      </c>
      <c r="AX412" s="13" t="s">
        <v>73</v>
      </c>
      <c r="AY412" s="234" t="s">
        <v>129</v>
      </c>
    </row>
    <row r="413" s="14" customFormat="1">
      <c r="A413" s="14"/>
      <c r="B413" s="235"/>
      <c r="C413" s="236"/>
      <c r="D413" s="219" t="s">
        <v>140</v>
      </c>
      <c r="E413" s="237" t="s">
        <v>21</v>
      </c>
      <c r="F413" s="238" t="s">
        <v>142</v>
      </c>
      <c r="G413" s="236"/>
      <c r="H413" s="239">
        <v>458.63999999999999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140</v>
      </c>
      <c r="AU413" s="245" t="s">
        <v>83</v>
      </c>
      <c r="AV413" s="14" t="s">
        <v>136</v>
      </c>
      <c r="AW413" s="14" t="s">
        <v>34</v>
      </c>
      <c r="AX413" s="14" t="s">
        <v>81</v>
      </c>
      <c r="AY413" s="245" t="s">
        <v>129</v>
      </c>
    </row>
    <row r="414" s="2" customFormat="1">
      <c r="A414" s="39"/>
      <c r="B414" s="40"/>
      <c r="C414" s="206" t="s">
        <v>556</v>
      </c>
      <c r="D414" s="206" t="s">
        <v>131</v>
      </c>
      <c r="E414" s="207" t="s">
        <v>557</v>
      </c>
      <c r="F414" s="208" t="s">
        <v>558</v>
      </c>
      <c r="G414" s="209" t="s">
        <v>134</v>
      </c>
      <c r="H414" s="210">
        <v>52.289999999999999</v>
      </c>
      <c r="I414" s="211"/>
      <c r="J414" s="212">
        <f>ROUND(I414*H414,2)</f>
        <v>0</v>
      </c>
      <c r="K414" s="208" t="s">
        <v>135</v>
      </c>
      <c r="L414" s="45"/>
      <c r="M414" s="213" t="s">
        <v>21</v>
      </c>
      <c r="N414" s="214" t="s">
        <v>44</v>
      </c>
      <c r="O414" s="85"/>
      <c r="P414" s="215">
        <f>O414*H414</f>
        <v>0</v>
      </c>
      <c r="Q414" s="215">
        <v>0.00022000000000000001</v>
      </c>
      <c r="R414" s="215">
        <f>Q414*H414</f>
        <v>0.0115038</v>
      </c>
      <c r="S414" s="215">
        <v>0</v>
      </c>
      <c r="T414" s="21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7" t="s">
        <v>136</v>
      </c>
      <c r="AT414" s="217" t="s">
        <v>131</v>
      </c>
      <c r="AU414" s="217" t="s">
        <v>83</v>
      </c>
      <c r="AY414" s="18" t="s">
        <v>129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8" t="s">
        <v>81</v>
      </c>
      <c r="BK414" s="218">
        <f>ROUND(I414*H414,2)</f>
        <v>0</v>
      </c>
      <c r="BL414" s="18" t="s">
        <v>136</v>
      </c>
      <c r="BM414" s="217" t="s">
        <v>559</v>
      </c>
    </row>
    <row r="415" s="2" customFormat="1">
      <c r="A415" s="39"/>
      <c r="B415" s="40"/>
      <c r="C415" s="41"/>
      <c r="D415" s="219" t="s">
        <v>138</v>
      </c>
      <c r="E415" s="41"/>
      <c r="F415" s="220" t="s">
        <v>549</v>
      </c>
      <c r="G415" s="41"/>
      <c r="H415" s="41"/>
      <c r="I415" s="221"/>
      <c r="J415" s="41"/>
      <c r="K415" s="41"/>
      <c r="L415" s="45"/>
      <c r="M415" s="222"/>
      <c r="N415" s="223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138</v>
      </c>
      <c r="AU415" s="18" t="s">
        <v>83</v>
      </c>
    </row>
    <row r="416" s="13" customFormat="1">
      <c r="A416" s="13"/>
      <c r="B416" s="224"/>
      <c r="C416" s="225"/>
      <c r="D416" s="219" t="s">
        <v>140</v>
      </c>
      <c r="E416" s="226" t="s">
        <v>21</v>
      </c>
      <c r="F416" s="227" t="s">
        <v>560</v>
      </c>
      <c r="G416" s="225"/>
      <c r="H416" s="228">
        <v>52.289999999999999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140</v>
      </c>
      <c r="AU416" s="234" t="s">
        <v>83</v>
      </c>
      <c r="AV416" s="13" t="s">
        <v>83</v>
      </c>
      <c r="AW416" s="13" t="s">
        <v>34</v>
      </c>
      <c r="AX416" s="13" t="s">
        <v>73</v>
      </c>
      <c r="AY416" s="234" t="s">
        <v>129</v>
      </c>
    </row>
    <row r="417" s="14" customFormat="1">
      <c r="A417" s="14"/>
      <c r="B417" s="235"/>
      <c r="C417" s="236"/>
      <c r="D417" s="219" t="s">
        <v>140</v>
      </c>
      <c r="E417" s="237" t="s">
        <v>21</v>
      </c>
      <c r="F417" s="238" t="s">
        <v>142</v>
      </c>
      <c r="G417" s="236"/>
      <c r="H417" s="239">
        <v>52.289999999999999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140</v>
      </c>
      <c r="AU417" s="245" t="s">
        <v>83</v>
      </c>
      <c r="AV417" s="14" t="s">
        <v>136</v>
      </c>
      <c r="AW417" s="14" t="s">
        <v>34</v>
      </c>
      <c r="AX417" s="14" t="s">
        <v>81</v>
      </c>
      <c r="AY417" s="245" t="s">
        <v>129</v>
      </c>
    </row>
    <row r="418" s="2" customFormat="1" ht="16.5" customHeight="1">
      <c r="A418" s="39"/>
      <c r="B418" s="40"/>
      <c r="C418" s="256" t="s">
        <v>561</v>
      </c>
      <c r="D418" s="256" t="s">
        <v>443</v>
      </c>
      <c r="E418" s="257" t="s">
        <v>562</v>
      </c>
      <c r="F418" s="258" t="s">
        <v>563</v>
      </c>
      <c r="G418" s="259" t="s">
        <v>134</v>
      </c>
      <c r="H418" s="260">
        <v>62.747999999999998</v>
      </c>
      <c r="I418" s="261"/>
      <c r="J418" s="262">
        <f>ROUND(I418*H418,2)</f>
        <v>0</v>
      </c>
      <c r="K418" s="258" t="s">
        <v>135</v>
      </c>
      <c r="L418" s="263"/>
      <c r="M418" s="264" t="s">
        <v>21</v>
      </c>
      <c r="N418" s="265" t="s">
        <v>44</v>
      </c>
      <c r="O418" s="85"/>
      <c r="P418" s="215">
        <f>O418*H418</f>
        <v>0</v>
      </c>
      <c r="Q418" s="215">
        <v>0.00029999999999999997</v>
      </c>
      <c r="R418" s="215">
        <f>Q418*H418</f>
        <v>0.018824399999999998</v>
      </c>
      <c r="S418" s="215">
        <v>0</v>
      </c>
      <c r="T418" s="21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7" t="s">
        <v>176</v>
      </c>
      <c r="AT418" s="217" t="s">
        <v>443</v>
      </c>
      <c r="AU418" s="217" t="s">
        <v>83</v>
      </c>
      <c r="AY418" s="18" t="s">
        <v>129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8" t="s">
        <v>81</v>
      </c>
      <c r="BK418" s="218">
        <f>ROUND(I418*H418,2)</f>
        <v>0</v>
      </c>
      <c r="BL418" s="18" t="s">
        <v>136</v>
      </c>
      <c r="BM418" s="217" t="s">
        <v>564</v>
      </c>
    </row>
    <row r="419" s="13" customFormat="1">
      <c r="A419" s="13"/>
      <c r="B419" s="224"/>
      <c r="C419" s="225"/>
      <c r="D419" s="219" t="s">
        <v>140</v>
      </c>
      <c r="E419" s="226" t="s">
        <v>21</v>
      </c>
      <c r="F419" s="227" t="s">
        <v>565</v>
      </c>
      <c r="G419" s="225"/>
      <c r="H419" s="228">
        <v>62.747999999999998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140</v>
      </c>
      <c r="AU419" s="234" t="s">
        <v>83</v>
      </c>
      <c r="AV419" s="13" t="s">
        <v>83</v>
      </c>
      <c r="AW419" s="13" t="s">
        <v>34</v>
      </c>
      <c r="AX419" s="13" t="s">
        <v>73</v>
      </c>
      <c r="AY419" s="234" t="s">
        <v>129</v>
      </c>
    </row>
    <row r="420" s="14" customFormat="1">
      <c r="A420" s="14"/>
      <c r="B420" s="235"/>
      <c r="C420" s="236"/>
      <c r="D420" s="219" t="s">
        <v>140</v>
      </c>
      <c r="E420" s="237" t="s">
        <v>21</v>
      </c>
      <c r="F420" s="238" t="s">
        <v>142</v>
      </c>
      <c r="G420" s="236"/>
      <c r="H420" s="239">
        <v>62.747999999999998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140</v>
      </c>
      <c r="AU420" s="245" t="s">
        <v>83</v>
      </c>
      <c r="AV420" s="14" t="s">
        <v>136</v>
      </c>
      <c r="AW420" s="14" t="s">
        <v>34</v>
      </c>
      <c r="AX420" s="14" t="s">
        <v>81</v>
      </c>
      <c r="AY420" s="245" t="s">
        <v>129</v>
      </c>
    </row>
    <row r="421" s="2" customFormat="1" ht="16.5" customHeight="1">
      <c r="A421" s="39"/>
      <c r="B421" s="40"/>
      <c r="C421" s="206" t="s">
        <v>566</v>
      </c>
      <c r="D421" s="206" t="s">
        <v>131</v>
      </c>
      <c r="E421" s="207" t="s">
        <v>567</v>
      </c>
      <c r="F421" s="208" t="s">
        <v>568</v>
      </c>
      <c r="G421" s="209" t="s">
        <v>231</v>
      </c>
      <c r="H421" s="210">
        <v>3.75</v>
      </c>
      <c r="I421" s="211"/>
      <c r="J421" s="212">
        <f>ROUND(I421*H421,2)</f>
        <v>0</v>
      </c>
      <c r="K421" s="208" t="s">
        <v>135</v>
      </c>
      <c r="L421" s="45"/>
      <c r="M421" s="213" t="s">
        <v>21</v>
      </c>
      <c r="N421" s="214" t="s">
        <v>44</v>
      </c>
      <c r="O421" s="85"/>
      <c r="P421" s="215">
        <f>O421*H421</f>
        <v>0</v>
      </c>
      <c r="Q421" s="215">
        <v>2.2563399999999998</v>
      </c>
      <c r="R421" s="215">
        <f>Q421*H421</f>
        <v>8.4612749999999988</v>
      </c>
      <c r="S421" s="215">
        <v>0</v>
      </c>
      <c r="T421" s="21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7" t="s">
        <v>136</v>
      </c>
      <c r="AT421" s="217" t="s">
        <v>131</v>
      </c>
      <c r="AU421" s="217" t="s">
        <v>83</v>
      </c>
      <c r="AY421" s="18" t="s">
        <v>129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8" t="s">
        <v>81</v>
      </c>
      <c r="BK421" s="218">
        <f>ROUND(I421*H421,2)</f>
        <v>0</v>
      </c>
      <c r="BL421" s="18" t="s">
        <v>136</v>
      </c>
      <c r="BM421" s="217" t="s">
        <v>569</v>
      </c>
    </row>
    <row r="422" s="2" customFormat="1">
      <c r="A422" s="39"/>
      <c r="B422" s="40"/>
      <c r="C422" s="41"/>
      <c r="D422" s="219" t="s">
        <v>138</v>
      </c>
      <c r="E422" s="41"/>
      <c r="F422" s="220" t="s">
        <v>570</v>
      </c>
      <c r="G422" s="41"/>
      <c r="H422" s="41"/>
      <c r="I422" s="221"/>
      <c r="J422" s="41"/>
      <c r="K422" s="41"/>
      <c r="L422" s="45"/>
      <c r="M422" s="222"/>
      <c r="N422" s="223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138</v>
      </c>
      <c r="AU422" s="18" t="s">
        <v>83</v>
      </c>
    </row>
    <row r="423" s="2" customFormat="1">
      <c r="A423" s="39"/>
      <c r="B423" s="40"/>
      <c r="C423" s="41"/>
      <c r="D423" s="219" t="s">
        <v>571</v>
      </c>
      <c r="E423" s="41"/>
      <c r="F423" s="220" t="s">
        <v>572</v>
      </c>
      <c r="G423" s="41"/>
      <c r="H423" s="41"/>
      <c r="I423" s="221"/>
      <c r="J423" s="41"/>
      <c r="K423" s="41"/>
      <c r="L423" s="45"/>
      <c r="M423" s="222"/>
      <c r="N423" s="223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571</v>
      </c>
      <c r="AU423" s="18" t="s">
        <v>83</v>
      </c>
    </row>
    <row r="424" s="13" customFormat="1">
      <c r="A424" s="13"/>
      <c r="B424" s="224"/>
      <c r="C424" s="225"/>
      <c r="D424" s="219" t="s">
        <v>140</v>
      </c>
      <c r="E424" s="226" t="s">
        <v>21</v>
      </c>
      <c r="F424" s="227" t="s">
        <v>573</v>
      </c>
      <c r="G424" s="225"/>
      <c r="H424" s="228">
        <v>3.75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140</v>
      </c>
      <c r="AU424" s="234" t="s">
        <v>83</v>
      </c>
      <c r="AV424" s="13" t="s">
        <v>83</v>
      </c>
      <c r="AW424" s="13" t="s">
        <v>34</v>
      </c>
      <c r="AX424" s="13" t="s">
        <v>81</v>
      </c>
      <c r="AY424" s="234" t="s">
        <v>129</v>
      </c>
    </row>
    <row r="425" s="2" customFormat="1" ht="16.5" customHeight="1">
      <c r="A425" s="39"/>
      <c r="B425" s="40"/>
      <c r="C425" s="206" t="s">
        <v>574</v>
      </c>
      <c r="D425" s="206" t="s">
        <v>131</v>
      </c>
      <c r="E425" s="207" t="s">
        <v>575</v>
      </c>
      <c r="F425" s="208" t="s">
        <v>576</v>
      </c>
      <c r="G425" s="209" t="s">
        <v>231</v>
      </c>
      <c r="H425" s="210">
        <v>1.5</v>
      </c>
      <c r="I425" s="211"/>
      <c r="J425" s="212">
        <f>ROUND(I425*H425,2)</f>
        <v>0</v>
      </c>
      <c r="K425" s="208" t="s">
        <v>135</v>
      </c>
      <c r="L425" s="45"/>
      <c r="M425" s="213" t="s">
        <v>21</v>
      </c>
      <c r="N425" s="214" t="s">
        <v>44</v>
      </c>
      <c r="O425" s="85"/>
      <c r="P425" s="215">
        <f>O425*H425</f>
        <v>0</v>
      </c>
      <c r="Q425" s="215">
        <v>2.45329</v>
      </c>
      <c r="R425" s="215">
        <f>Q425*H425</f>
        <v>3.679935</v>
      </c>
      <c r="S425" s="215">
        <v>0</v>
      </c>
      <c r="T425" s="21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7" t="s">
        <v>136</v>
      </c>
      <c r="AT425" s="217" t="s">
        <v>131</v>
      </c>
      <c r="AU425" s="217" t="s">
        <v>83</v>
      </c>
      <c r="AY425" s="18" t="s">
        <v>129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8" t="s">
        <v>81</v>
      </c>
      <c r="BK425" s="218">
        <f>ROUND(I425*H425,2)</f>
        <v>0</v>
      </c>
      <c r="BL425" s="18" t="s">
        <v>136</v>
      </c>
      <c r="BM425" s="217" t="s">
        <v>577</v>
      </c>
    </row>
    <row r="426" s="2" customFormat="1">
      <c r="A426" s="39"/>
      <c r="B426" s="40"/>
      <c r="C426" s="41"/>
      <c r="D426" s="219" t="s">
        <v>138</v>
      </c>
      <c r="E426" s="41"/>
      <c r="F426" s="220" t="s">
        <v>570</v>
      </c>
      <c r="G426" s="41"/>
      <c r="H426" s="41"/>
      <c r="I426" s="221"/>
      <c r="J426" s="41"/>
      <c r="K426" s="41"/>
      <c r="L426" s="45"/>
      <c r="M426" s="222"/>
      <c r="N426" s="223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138</v>
      </c>
      <c r="AU426" s="18" t="s">
        <v>83</v>
      </c>
    </row>
    <row r="427" s="2" customFormat="1">
      <c r="A427" s="39"/>
      <c r="B427" s="40"/>
      <c r="C427" s="41"/>
      <c r="D427" s="219" t="s">
        <v>571</v>
      </c>
      <c r="E427" s="41"/>
      <c r="F427" s="220" t="s">
        <v>578</v>
      </c>
      <c r="G427" s="41"/>
      <c r="H427" s="41"/>
      <c r="I427" s="221"/>
      <c r="J427" s="41"/>
      <c r="K427" s="41"/>
      <c r="L427" s="45"/>
      <c r="M427" s="222"/>
      <c r="N427" s="223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571</v>
      </c>
      <c r="AU427" s="18" t="s">
        <v>83</v>
      </c>
    </row>
    <row r="428" s="13" customFormat="1">
      <c r="A428" s="13"/>
      <c r="B428" s="224"/>
      <c r="C428" s="225"/>
      <c r="D428" s="219" t="s">
        <v>140</v>
      </c>
      <c r="E428" s="226" t="s">
        <v>21</v>
      </c>
      <c r="F428" s="227" t="s">
        <v>579</v>
      </c>
      <c r="G428" s="225"/>
      <c r="H428" s="228">
        <v>1.5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140</v>
      </c>
      <c r="AU428" s="234" t="s">
        <v>83</v>
      </c>
      <c r="AV428" s="13" t="s">
        <v>83</v>
      </c>
      <c r="AW428" s="13" t="s">
        <v>34</v>
      </c>
      <c r="AX428" s="13" t="s">
        <v>81</v>
      </c>
      <c r="AY428" s="234" t="s">
        <v>129</v>
      </c>
    </row>
    <row r="429" s="2" customFormat="1" ht="21.75" customHeight="1">
      <c r="A429" s="39"/>
      <c r="B429" s="40"/>
      <c r="C429" s="206" t="s">
        <v>580</v>
      </c>
      <c r="D429" s="206" t="s">
        <v>131</v>
      </c>
      <c r="E429" s="207" t="s">
        <v>581</v>
      </c>
      <c r="F429" s="208" t="s">
        <v>582</v>
      </c>
      <c r="G429" s="209" t="s">
        <v>231</v>
      </c>
      <c r="H429" s="210">
        <v>24.079999999999998</v>
      </c>
      <c r="I429" s="211"/>
      <c r="J429" s="212">
        <f>ROUND(I429*H429,2)</f>
        <v>0</v>
      </c>
      <c r="K429" s="208" t="s">
        <v>135</v>
      </c>
      <c r="L429" s="45"/>
      <c r="M429" s="213" t="s">
        <v>21</v>
      </c>
      <c r="N429" s="214" t="s">
        <v>44</v>
      </c>
      <c r="O429" s="85"/>
      <c r="P429" s="215">
        <f>O429*H429</f>
        <v>0</v>
      </c>
      <c r="Q429" s="215">
        <v>2.4532922039999998</v>
      </c>
      <c r="R429" s="215">
        <f>Q429*H429</f>
        <v>59.075276272319989</v>
      </c>
      <c r="S429" s="215">
        <v>0</v>
      </c>
      <c r="T429" s="216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7" t="s">
        <v>136</v>
      </c>
      <c r="AT429" s="217" t="s">
        <v>131</v>
      </c>
      <c r="AU429" s="217" t="s">
        <v>83</v>
      </c>
      <c r="AY429" s="18" t="s">
        <v>129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8" t="s">
        <v>81</v>
      </c>
      <c r="BK429" s="218">
        <f>ROUND(I429*H429,2)</f>
        <v>0</v>
      </c>
      <c r="BL429" s="18" t="s">
        <v>136</v>
      </c>
      <c r="BM429" s="217" t="s">
        <v>583</v>
      </c>
    </row>
    <row r="430" s="2" customFormat="1">
      <c r="A430" s="39"/>
      <c r="B430" s="40"/>
      <c r="C430" s="41"/>
      <c r="D430" s="219" t="s">
        <v>138</v>
      </c>
      <c r="E430" s="41"/>
      <c r="F430" s="220" t="s">
        <v>584</v>
      </c>
      <c r="G430" s="41"/>
      <c r="H430" s="41"/>
      <c r="I430" s="221"/>
      <c r="J430" s="41"/>
      <c r="K430" s="41"/>
      <c r="L430" s="45"/>
      <c r="M430" s="222"/>
      <c r="N430" s="223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138</v>
      </c>
      <c r="AU430" s="18" t="s">
        <v>83</v>
      </c>
    </row>
    <row r="431" s="2" customFormat="1">
      <c r="A431" s="39"/>
      <c r="B431" s="40"/>
      <c r="C431" s="41"/>
      <c r="D431" s="219" t="s">
        <v>571</v>
      </c>
      <c r="E431" s="41"/>
      <c r="F431" s="220" t="s">
        <v>585</v>
      </c>
      <c r="G431" s="41"/>
      <c r="H431" s="41"/>
      <c r="I431" s="221"/>
      <c r="J431" s="41"/>
      <c r="K431" s="41"/>
      <c r="L431" s="45"/>
      <c r="M431" s="222"/>
      <c r="N431" s="223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571</v>
      </c>
      <c r="AU431" s="18" t="s">
        <v>83</v>
      </c>
    </row>
    <row r="432" s="13" customFormat="1">
      <c r="A432" s="13"/>
      <c r="B432" s="224"/>
      <c r="C432" s="225"/>
      <c r="D432" s="219" t="s">
        <v>140</v>
      </c>
      <c r="E432" s="226" t="s">
        <v>21</v>
      </c>
      <c r="F432" s="227" t="s">
        <v>586</v>
      </c>
      <c r="G432" s="225"/>
      <c r="H432" s="228">
        <v>24.079999999999998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140</v>
      </c>
      <c r="AU432" s="234" t="s">
        <v>83</v>
      </c>
      <c r="AV432" s="13" t="s">
        <v>83</v>
      </c>
      <c r="AW432" s="13" t="s">
        <v>34</v>
      </c>
      <c r="AX432" s="13" t="s">
        <v>73</v>
      </c>
      <c r="AY432" s="234" t="s">
        <v>129</v>
      </c>
    </row>
    <row r="433" s="14" customFormat="1">
      <c r="A433" s="14"/>
      <c r="B433" s="235"/>
      <c r="C433" s="236"/>
      <c r="D433" s="219" t="s">
        <v>140</v>
      </c>
      <c r="E433" s="237" t="s">
        <v>21</v>
      </c>
      <c r="F433" s="238" t="s">
        <v>142</v>
      </c>
      <c r="G433" s="236"/>
      <c r="H433" s="239">
        <v>24.079999999999998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140</v>
      </c>
      <c r="AU433" s="245" t="s">
        <v>83</v>
      </c>
      <c r="AV433" s="14" t="s">
        <v>136</v>
      </c>
      <c r="AW433" s="14" t="s">
        <v>34</v>
      </c>
      <c r="AX433" s="14" t="s">
        <v>81</v>
      </c>
      <c r="AY433" s="245" t="s">
        <v>129</v>
      </c>
    </row>
    <row r="434" s="2" customFormat="1" ht="16.5" customHeight="1">
      <c r="A434" s="39"/>
      <c r="B434" s="40"/>
      <c r="C434" s="206" t="s">
        <v>587</v>
      </c>
      <c r="D434" s="206" t="s">
        <v>131</v>
      </c>
      <c r="E434" s="207" t="s">
        <v>588</v>
      </c>
      <c r="F434" s="208" t="s">
        <v>589</v>
      </c>
      <c r="G434" s="209" t="s">
        <v>134</v>
      </c>
      <c r="H434" s="210">
        <v>49.991999999999997</v>
      </c>
      <c r="I434" s="211"/>
      <c r="J434" s="212">
        <f>ROUND(I434*H434,2)</f>
        <v>0</v>
      </c>
      <c r="K434" s="208" t="s">
        <v>135</v>
      </c>
      <c r="L434" s="45"/>
      <c r="M434" s="213" t="s">
        <v>21</v>
      </c>
      <c r="N434" s="214" t="s">
        <v>44</v>
      </c>
      <c r="O434" s="85"/>
      <c r="P434" s="215">
        <f>O434*H434</f>
        <v>0</v>
      </c>
      <c r="Q434" s="215">
        <v>0.0026919000000000001</v>
      </c>
      <c r="R434" s="215">
        <f>Q434*H434</f>
        <v>0.13457346479999999</v>
      </c>
      <c r="S434" s="215">
        <v>0</v>
      </c>
      <c r="T434" s="21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7" t="s">
        <v>136</v>
      </c>
      <c r="AT434" s="217" t="s">
        <v>131</v>
      </c>
      <c r="AU434" s="217" t="s">
        <v>83</v>
      </c>
      <c r="AY434" s="18" t="s">
        <v>129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8" t="s">
        <v>81</v>
      </c>
      <c r="BK434" s="218">
        <f>ROUND(I434*H434,2)</f>
        <v>0</v>
      </c>
      <c r="BL434" s="18" t="s">
        <v>136</v>
      </c>
      <c r="BM434" s="217" t="s">
        <v>590</v>
      </c>
    </row>
    <row r="435" s="2" customFormat="1">
      <c r="A435" s="39"/>
      <c r="B435" s="40"/>
      <c r="C435" s="41"/>
      <c r="D435" s="219" t="s">
        <v>138</v>
      </c>
      <c r="E435" s="41"/>
      <c r="F435" s="220" t="s">
        <v>591</v>
      </c>
      <c r="G435" s="41"/>
      <c r="H435" s="41"/>
      <c r="I435" s="221"/>
      <c r="J435" s="41"/>
      <c r="K435" s="41"/>
      <c r="L435" s="45"/>
      <c r="M435" s="222"/>
      <c r="N435" s="223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138</v>
      </c>
      <c r="AU435" s="18" t="s">
        <v>83</v>
      </c>
    </row>
    <row r="436" s="13" customFormat="1">
      <c r="A436" s="13"/>
      <c r="B436" s="224"/>
      <c r="C436" s="225"/>
      <c r="D436" s="219" t="s">
        <v>140</v>
      </c>
      <c r="E436" s="226" t="s">
        <v>21</v>
      </c>
      <c r="F436" s="227" t="s">
        <v>592</v>
      </c>
      <c r="G436" s="225"/>
      <c r="H436" s="228">
        <v>4.3120000000000003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140</v>
      </c>
      <c r="AU436" s="234" t="s">
        <v>83</v>
      </c>
      <c r="AV436" s="13" t="s">
        <v>83</v>
      </c>
      <c r="AW436" s="13" t="s">
        <v>34</v>
      </c>
      <c r="AX436" s="13" t="s">
        <v>73</v>
      </c>
      <c r="AY436" s="234" t="s">
        <v>129</v>
      </c>
    </row>
    <row r="437" s="13" customFormat="1">
      <c r="A437" s="13"/>
      <c r="B437" s="224"/>
      <c r="C437" s="225"/>
      <c r="D437" s="219" t="s">
        <v>140</v>
      </c>
      <c r="E437" s="226" t="s">
        <v>21</v>
      </c>
      <c r="F437" s="227" t="s">
        <v>593</v>
      </c>
      <c r="G437" s="225"/>
      <c r="H437" s="228">
        <v>29.68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140</v>
      </c>
      <c r="AU437" s="234" t="s">
        <v>83</v>
      </c>
      <c r="AV437" s="13" t="s">
        <v>83</v>
      </c>
      <c r="AW437" s="13" t="s">
        <v>34</v>
      </c>
      <c r="AX437" s="13" t="s">
        <v>73</v>
      </c>
      <c r="AY437" s="234" t="s">
        <v>129</v>
      </c>
    </row>
    <row r="438" s="13" customFormat="1">
      <c r="A438" s="13"/>
      <c r="B438" s="224"/>
      <c r="C438" s="225"/>
      <c r="D438" s="219" t="s">
        <v>140</v>
      </c>
      <c r="E438" s="226" t="s">
        <v>21</v>
      </c>
      <c r="F438" s="227" t="s">
        <v>594</v>
      </c>
      <c r="G438" s="225"/>
      <c r="H438" s="228">
        <v>16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140</v>
      </c>
      <c r="AU438" s="234" t="s">
        <v>83</v>
      </c>
      <c r="AV438" s="13" t="s">
        <v>83</v>
      </c>
      <c r="AW438" s="13" t="s">
        <v>34</v>
      </c>
      <c r="AX438" s="13" t="s">
        <v>73</v>
      </c>
      <c r="AY438" s="234" t="s">
        <v>129</v>
      </c>
    </row>
    <row r="439" s="14" customFormat="1">
      <c r="A439" s="14"/>
      <c r="B439" s="235"/>
      <c r="C439" s="236"/>
      <c r="D439" s="219" t="s">
        <v>140</v>
      </c>
      <c r="E439" s="237" t="s">
        <v>21</v>
      </c>
      <c r="F439" s="238" t="s">
        <v>142</v>
      </c>
      <c r="G439" s="236"/>
      <c r="H439" s="239">
        <v>49.991999999999997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140</v>
      </c>
      <c r="AU439" s="245" t="s">
        <v>83</v>
      </c>
      <c r="AV439" s="14" t="s">
        <v>136</v>
      </c>
      <c r="AW439" s="14" t="s">
        <v>34</v>
      </c>
      <c r="AX439" s="14" t="s">
        <v>81</v>
      </c>
      <c r="AY439" s="245" t="s">
        <v>129</v>
      </c>
    </row>
    <row r="440" s="2" customFormat="1" ht="16.5" customHeight="1">
      <c r="A440" s="39"/>
      <c r="B440" s="40"/>
      <c r="C440" s="206" t="s">
        <v>595</v>
      </c>
      <c r="D440" s="206" t="s">
        <v>131</v>
      </c>
      <c r="E440" s="207" t="s">
        <v>596</v>
      </c>
      <c r="F440" s="208" t="s">
        <v>597</v>
      </c>
      <c r="G440" s="209" t="s">
        <v>134</v>
      </c>
      <c r="H440" s="210">
        <v>49.991999999999997</v>
      </c>
      <c r="I440" s="211"/>
      <c r="J440" s="212">
        <f>ROUND(I440*H440,2)</f>
        <v>0</v>
      </c>
      <c r="K440" s="208" t="s">
        <v>135</v>
      </c>
      <c r="L440" s="45"/>
      <c r="M440" s="213" t="s">
        <v>21</v>
      </c>
      <c r="N440" s="214" t="s">
        <v>44</v>
      </c>
      <c r="O440" s="85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7" t="s">
        <v>136</v>
      </c>
      <c r="AT440" s="217" t="s">
        <v>131</v>
      </c>
      <c r="AU440" s="217" t="s">
        <v>83</v>
      </c>
      <c r="AY440" s="18" t="s">
        <v>129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8" t="s">
        <v>81</v>
      </c>
      <c r="BK440" s="218">
        <f>ROUND(I440*H440,2)</f>
        <v>0</v>
      </c>
      <c r="BL440" s="18" t="s">
        <v>136</v>
      </c>
      <c r="BM440" s="217" t="s">
        <v>598</v>
      </c>
    </row>
    <row r="441" s="2" customFormat="1">
      <c r="A441" s="39"/>
      <c r="B441" s="40"/>
      <c r="C441" s="41"/>
      <c r="D441" s="219" t="s">
        <v>138</v>
      </c>
      <c r="E441" s="41"/>
      <c r="F441" s="220" t="s">
        <v>591</v>
      </c>
      <c r="G441" s="41"/>
      <c r="H441" s="41"/>
      <c r="I441" s="221"/>
      <c r="J441" s="41"/>
      <c r="K441" s="41"/>
      <c r="L441" s="45"/>
      <c r="M441" s="222"/>
      <c r="N441" s="223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138</v>
      </c>
      <c r="AU441" s="18" t="s">
        <v>83</v>
      </c>
    </row>
    <row r="442" s="13" customFormat="1">
      <c r="A442" s="13"/>
      <c r="B442" s="224"/>
      <c r="C442" s="225"/>
      <c r="D442" s="219" t="s">
        <v>140</v>
      </c>
      <c r="E442" s="226" t="s">
        <v>21</v>
      </c>
      <c r="F442" s="227" t="s">
        <v>599</v>
      </c>
      <c r="G442" s="225"/>
      <c r="H442" s="228">
        <v>49.991999999999997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140</v>
      </c>
      <c r="AU442" s="234" t="s">
        <v>83</v>
      </c>
      <c r="AV442" s="13" t="s">
        <v>83</v>
      </c>
      <c r="AW442" s="13" t="s">
        <v>34</v>
      </c>
      <c r="AX442" s="13" t="s">
        <v>81</v>
      </c>
      <c r="AY442" s="234" t="s">
        <v>129</v>
      </c>
    </row>
    <row r="443" s="2" customFormat="1" ht="16.5" customHeight="1">
      <c r="A443" s="39"/>
      <c r="B443" s="40"/>
      <c r="C443" s="206" t="s">
        <v>600</v>
      </c>
      <c r="D443" s="206" t="s">
        <v>131</v>
      </c>
      <c r="E443" s="207" t="s">
        <v>601</v>
      </c>
      <c r="F443" s="208" t="s">
        <v>602</v>
      </c>
      <c r="G443" s="209" t="s">
        <v>416</v>
      </c>
      <c r="H443" s="210">
        <v>2.8900000000000001</v>
      </c>
      <c r="I443" s="211"/>
      <c r="J443" s="212">
        <f>ROUND(I443*H443,2)</f>
        <v>0</v>
      </c>
      <c r="K443" s="208" t="s">
        <v>135</v>
      </c>
      <c r="L443" s="45"/>
      <c r="M443" s="213" t="s">
        <v>21</v>
      </c>
      <c r="N443" s="214" t="s">
        <v>44</v>
      </c>
      <c r="O443" s="85"/>
      <c r="P443" s="215">
        <f>O443*H443</f>
        <v>0</v>
      </c>
      <c r="Q443" s="215">
        <v>1.0606207999999999</v>
      </c>
      <c r="R443" s="215">
        <f>Q443*H443</f>
        <v>3.0651941119999999</v>
      </c>
      <c r="S443" s="215">
        <v>0</v>
      </c>
      <c r="T443" s="21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7" t="s">
        <v>136</v>
      </c>
      <c r="AT443" s="217" t="s">
        <v>131</v>
      </c>
      <c r="AU443" s="217" t="s">
        <v>83</v>
      </c>
      <c r="AY443" s="18" t="s">
        <v>129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8" t="s">
        <v>81</v>
      </c>
      <c r="BK443" s="218">
        <f>ROUND(I443*H443,2)</f>
        <v>0</v>
      </c>
      <c r="BL443" s="18" t="s">
        <v>136</v>
      </c>
      <c r="BM443" s="217" t="s">
        <v>603</v>
      </c>
    </row>
    <row r="444" s="2" customFormat="1">
      <c r="A444" s="39"/>
      <c r="B444" s="40"/>
      <c r="C444" s="41"/>
      <c r="D444" s="219" t="s">
        <v>138</v>
      </c>
      <c r="E444" s="41"/>
      <c r="F444" s="220" t="s">
        <v>604</v>
      </c>
      <c r="G444" s="41"/>
      <c r="H444" s="41"/>
      <c r="I444" s="221"/>
      <c r="J444" s="41"/>
      <c r="K444" s="41"/>
      <c r="L444" s="45"/>
      <c r="M444" s="222"/>
      <c r="N444" s="223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138</v>
      </c>
      <c r="AU444" s="18" t="s">
        <v>83</v>
      </c>
    </row>
    <row r="445" s="13" customFormat="1">
      <c r="A445" s="13"/>
      <c r="B445" s="224"/>
      <c r="C445" s="225"/>
      <c r="D445" s="219" t="s">
        <v>140</v>
      </c>
      <c r="E445" s="226" t="s">
        <v>21</v>
      </c>
      <c r="F445" s="227" t="s">
        <v>605</v>
      </c>
      <c r="G445" s="225"/>
      <c r="H445" s="228">
        <v>2.8900000000000001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140</v>
      </c>
      <c r="AU445" s="234" t="s">
        <v>83</v>
      </c>
      <c r="AV445" s="13" t="s">
        <v>83</v>
      </c>
      <c r="AW445" s="13" t="s">
        <v>34</v>
      </c>
      <c r="AX445" s="13" t="s">
        <v>73</v>
      </c>
      <c r="AY445" s="234" t="s">
        <v>129</v>
      </c>
    </row>
    <row r="446" s="14" customFormat="1">
      <c r="A446" s="14"/>
      <c r="B446" s="235"/>
      <c r="C446" s="236"/>
      <c r="D446" s="219" t="s">
        <v>140</v>
      </c>
      <c r="E446" s="237" t="s">
        <v>21</v>
      </c>
      <c r="F446" s="238" t="s">
        <v>142</v>
      </c>
      <c r="G446" s="236"/>
      <c r="H446" s="239">
        <v>2.8900000000000001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140</v>
      </c>
      <c r="AU446" s="245" t="s">
        <v>83</v>
      </c>
      <c r="AV446" s="14" t="s">
        <v>136</v>
      </c>
      <c r="AW446" s="14" t="s">
        <v>34</v>
      </c>
      <c r="AX446" s="14" t="s">
        <v>81</v>
      </c>
      <c r="AY446" s="245" t="s">
        <v>129</v>
      </c>
    </row>
    <row r="447" s="12" customFormat="1" ht="22.8" customHeight="1">
      <c r="A447" s="12"/>
      <c r="B447" s="190"/>
      <c r="C447" s="191"/>
      <c r="D447" s="192" t="s">
        <v>72</v>
      </c>
      <c r="E447" s="204" t="s">
        <v>148</v>
      </c>
      <c r="F447" s="204" t="s">
        <v>606</v>
      </c>
      <c r="G447" s="191"/>
      <c r="H447" s="191"/>
      <c r="I447" s="194"/>
      <c r="J447" s="205">
        <f>BK447</f>
        <v>0</v>
      </c>
      <c r="K447" s="191"/>
      <c r="L447" s="196"/>
      <c r="M447" s="197"/>
      <c r="N447" s="198"/>
      <c r="O447" s="198"/>
      <c r="P447" s="199">
        <f>SUM(P448:P473)</f>
        <v>0</v>
      </c>
      <c r="Q447" s="198"/>
      <c r="R447" s="199">
        <f>SUM(R448:R473)</f>
        <v>89.295582692119993</v>
      </c>
      <c r="S447" s="198"/>
      <c r="T447" s="200">
        <f>SUM(T448:T473)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81</v>
      </c>
      <c r="AT447" s="202" t="s">
        <v>72</v>
      </c>
      <c r="AU447" s="202" t="s">
        <v>81</v>
      </c>
      <c r="AY447" s="201" t="s">
        <v>129</v>
      </c>
      <c r="BK447" s="203">
        <f>SUM(BK448:BK473)</f>
        <v>0</v>
      </c>
    </row>
    <row r="448" s="2" customFormat="1" ht="16.5" customHeight="1">
      <c r="A448" s="39"/>
      <c r="B448" s="40"/>
      <c r="C448" s="206" t="s">
        <v>607</v>
      </c>
      <c r="D448" s="206" t="s">
        <v>131</v>
      </c>
      <c r="E448" s="207" t="s">
        <v>608</v>
      </c>
      <c r="F448" s="208" t="s">
        <v>609</v>
      </c>
      <c r="G448" s="209" t="s">
        <v>231</v>
      </c>
      <c r="H448" s="210">
        <v>5.1600000000000001</v>
      </c>
      <c r="I448" s="211"/>
      <c r="J448" s="212">
        <f>ROUND(I448*H448,2)</f>
        <v>0</v>
      </c>
      <c r="K448" s="208" t="s">
        <v>135</v>
      </c>
      <c r="L448" s="45"/>
      <c r="M448" s="213" t="s">
        <v>21</v>
      </c>
      <c r="N448" s="214" t="s">
        <v>44</v>
      </c>
      <c r="O448" s="85"/>
      <c r="P448" s="215">
        <f>O448*H448</f>
        <v>0</v>
      </c>
      <c r="Q448" s="215">
        <v>2.4533</v>
      </c>
      <c r="R448" s="215">
        <f>Q448*H448</f>
        <v>12.659028000000001</v>
      </c>
      <c r="S448" s="215">
        <v>0</v>
      </c>
      <c r="T448" s="21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7" t="s">
        <v>136</v>
      </c>
      <c r="AT448" s="217" t="s">
        <v>131</v>
      </c>
      <c r="AU448" s="217" t="s">
        <v>83</v>
      </c>
      <c r="AY448" s="18" t="s">
        <v>129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8" t="s">
        <v>81</v>
      </c>
      <c r="BK448" s="218">
        <f>ROUND(I448*H448,2)</f>
        <v>0</v>
      </c>
      <c r="BL448" s="18" t="s">
        <v>136</v>
      </c>
      <c r="BM448" s="217" t="s">
        <v>610</v>
      </c>
    </row>
    <row r="449" s="2" customFormat="1">
      <c r="A449" s="39"/>
      <c r="B449" s="40"/>
      <c r="C449" s="41"/>
      <c r="D449" s="219" t="s">
        <v>571</v>
      </c>
      <c r="E449" s="41"/>
      <c r="F449" s="220" t="s">
        <v>611</v>
      </c>
      <c r="G449" s="41"/>
      <c r="H449" s="41"/>
      <c r="I449" s="221"/>
      <c r="J449" s="41"/>
      <c r="K449" s="41"/>
      <c r="L449" s="45"/>
      <c r="M449" s="222"/>
      <c r="N449" s="223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571</v>
      </c>
      <c r="AU449" s="18" t="s">
        <v>83</v>
      </c>
    </row>
    <row r="450" s="13" customFormat="1">
      <c r="A450" s="13"/>
      <c r="B450" s="224"/>
      <c r="C450" s="225"/>
      <c r="D450" s="219" t="s">
        <v>140</v>
      </c>
      <c r="E450" s="226" t="s">
        <v>21</v>
      </c>
      <c r="F450" s="227" t="s">
        <v>612</v>
      </c>
      <c r="G450" s="225"/>
      <c r="H450" s="228">
        <v>5.1600000000000001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140</v>
      </c>
      <c r="AU450" s="234" t="s">
        <v>83</v>
      </c>
      <c r="AV450" s="13" t="s">
        <v>83</v>
      </c>
      <c r="AW450" s="13" t="s">
        <v>34</v>
      </c>
      <c r="AX450" s="13" t="s">
        <v>81</v>
      </c>
      <c r="AY450" s="234" t="s">
        <v>129</v>
      </c>
    </row>
    <row r="451" s="2" customFormat="1">
      <c r="A451" s="39"/>
      <c r="B451" s="40"/>
      <c r="C451" s="206" t="s">
        <v>613</v>
      </c>
      <c r="D451" s="206" t="s">
        <v>131</v>
      </c>
      <c r="E451" s="207" t="s">
        <v>614</v>
      </c>
      <c r="F451" s="208" t="s">
        <v>615</v>
      </c>
      <c r="G451" s="209" t="s">
        <v>134</v>
      </c>
      <c r="H451" s="210">
        <v>18.399999999999999</v>
      </c>
      <c r="I451" s="211"/>
      <c r="J451" s="212">
        <f>ROUND(I451*H451,2)</f>
        <v>0</v>
      </c>
      <c r="K451" s="208" t="s">
        <v>135</v>
      </c>
      <c r="L451" s="45"/>
      <c r="M451" s="213" t="s">
        <v>21</v>
      </c>
      <c r="N451" s="214" t="s">
        <v>44</v>
      </c>
      <c r="O451" s="85"/>
      <c r="P451" s="215">
        <f>O451*H451</f>
        <v>0</v>
      </c>
      <c r="Q451" s="215">
        <v>0.012139816</v>
      </c>
      <c r="R451" s="215">
        <f>Q451*H451</f>
        <v>0.22337261439999998</v>
      </c>
      <c r="S451" s="215">
        <v>0</v>
      </c>
      <c r="T451" s="21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7" t="s">
        <v>136</v>
      </c>
      <c r="AT451" s="217" t="s">
        <v>131</v>
      </c>
      <c r="AU451" s="217" t="s">
        <v>83</v>
      </c>
      <c r="AY451" s="18" t="s">
        <v>129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8" t="s">
        <v>81</v>
      </c>
      <c r="BK451" s="218">
        <f>ROUND(I451*H451,2)</f>
        <v>0</v>
      </c>
      <c r="BL451" s="18" t="s">
        <v>136</v>
      </c>
      <c r="BM451" s="217" t="s">
        <v>616</v>
      </c>
    </row>
    <row r="452" s="13" customFormat="1">
      <c r="A452" s="13"/>
      <c r="B452" s="224"/>
      <c r="C452" s="225"/>
      <c r="D452" s="219" t="s">
        <v>140</v>
      </c>
      <c r="E452" s="226" t="s">
        <v>21</v>
      </c>
      <c r="F452" s="227" t="s">
        <v>617</v>
      </c>
      <c r="G452" s="225"/>
      <c r="H452" s="228">
        <v>18.399999999999999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140</v>
      </c>
      <c r="AU452" s="234" t="s">
        <v>83</v>
      </c>
      <c r="AV452" s="13" t="s">
        <v>83</v>
      </c>
      <c r="AW452" s="13" t="s">
        <v>34</v>
      </c>
      <c r="AX452" s="13" t="s">
        <v>81</v>
      </c>
      <c r="AY452" s="234" t="s">
        <v>129</v>
      </c>
    </row>
    <row r="453" s="2" customFormat="1">
      <c r="A453" s="39"/>
      <c r="B453" s="40"/>
      <c r="C453" s="206" t="s">
        <v>618</v>
      </c>
      <c r="D453" s="206" t="s">
        <v>131</v>
      </c>
      <c r="E453" s="207" t="s">
        <v>619</v>
      </c>
      <c r="F453" s="208" t="s">
        <v>620</v>
      </c>
      <c r="G453" s="209" t="s">
        <v>134</v>
      </c>
      <c r="H453" s="210">
        <v>18.399999999999999</v>
      </c>
      <c r="I453" s="211"/>
      <c r="J453" s="212">
        <f>ROUND(I453*H453,2)</f>
        <v>0</v>
      </c>
      <c r="K453" s="208" t="s">
        <v>135</v>
      </c>
      <c r="L453" s="45"/>
      <c r="M453" s="213" t="s">
        <v>21</v>
      </c>
      <c r="N453" s="214" t="s">
        <v>44</v>
      </c>
      <c r="O453" s="85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7" t="s">
        <v>136</v>
      </c>
      <c r="AT453" s="217" t="s">
        <v>131</v>
      </c>
      <c r="AU453" s="217" t="s">
        <v>83</v>
      </c>
      <c r="AY453" s="18" t="s">
        <v>129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81</v>
      </c>
      <c r="BK453" s="218">
        <f>ROUND(I453*H453,2)</f>
        <v>0</v>
      </c>
      <c r="BL453" s="18" t="s">
        <v>136</v>
      </c>
      <c r="BM453" s="217" t="s">
        <v>621</v>
      </c>
    </row>
    <row r="454" s="13" customFormat="1">
      <c r="A454" s="13"/>
      <c r="B454" s="224"/>
      <c r="C454" s="225"/>
      <c r="D454" s="219" t="s">
        <v>140</v>
      </c>
      <c r="E454" s="226" t="s">
        <v>21</v>
      </c>
      <c r="F454" s="227" t="s">
        <v>622</v>
      </c>
      <c r="G454" s="225"/>
      <c r="H454" s="228">
        <v>18.399999999999999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140</v>
      </c>
      <c r="AU454" s="234" t="s">
        <v>83</v>
      </c>
      <c r="AV454" s="13" t="s">
        <v>83</v>
      </c>
      <c r="AW454" s="13" t="s">
        <v>34</v>
      </c>
      <c r="AX454" s="13" t="s">
        <v>81</v>
      </c>
      <c r="AY454" s="234" t="s">
        <v>129</v>
      </c>
    </row>
    <row r="455" s="2" customFormat="1" ht="21.75" customHeight="1">
      <c r="A455" s="39"/>
      <c r="B455" s="40"/>
      <c r="C455" s="206" t="s">
        <v>623</v>
      </c>
      <c r="D455" s="206" t="s">
        <v>131</v>
      </c>
      <c r="E455" s="207" t="s">
        <v>624</v>
      </c>
      <c r="F455" s="208" t="s">
        <v>625</v>
      </c>
      <c r="G455" s="209" t="s">
        <v>416</v>
      </c>
      <c r="H455" s="210">
        <v>0.77400000000000002</v>
      </c>
      <c r="I455" s="211"/>
      <c r="J455" s="212">
        <f>ROUND(I455*H455,2)</f>
        <v>0</v>
      </c>
      <c r="K455" s="208" t="s">
        <v>135</v>
      </c>
      <c r="L455" s="45"/>
      <c r="M455" s="213" t="s">
        <v>21</v>
      </c>
      <c r="N455" s="214" t="s">
        <v>44</v>
      </c>
      <c r="O455" s="85"/>
      <c r="P455" s="215">
        <f>O455*H455</f>
        <v>0</v>
      </c>
      <c r="Q455" s="215">
        <v>1.04575178</v>
      </c>
      <c r="R455" s="215">
        <f>Q455*H455</f>
        <v>0.80941187772000001</v>
      </c>
      <c r="S455" s="215">
        <v>0</v>
      </c>
      <c r="T455" s="21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7" t="s">
        <v>136</v>
      </c>
      <c r="AT455" s="217" t="s">
        <v>131</v>
      </c>
      <c r="AU455" s="217" t="s">
        <v>83</v>
      </c>
      <c r="AY455" s="18" t="s">
        <v>129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8" t="s">
        <v>81</v>
      </c>
      <c r="BK455" s="218">
        <f>ROUND(I455*H455,2)</f>
        <v>0</v>
      </c>
      <c r="BL455" s="18" t="s">
        <v>136</v>
      </c>
      <c r="BM455" s="217" t="s">
        <v>626</v>
      </c>
    </row>
    <row r="456" s="13" customFormat="1">
      <c r="A456" s="13"/>
      <c r="B456" s="224"/>
      <c r="C456" s="225"/>
      <c r="D456" s="219" t="s">
        <v>140</v>
      </c>
      <c r="E456" s="226" t="s">
        <v>21</v>
      </c>
      <c r="F456" s="227" t="s">
        <v>627</v>
      </c>
      <c r="G456" s="225"/>
      <c r="H456" s="228">
        <v>0.77400000000000002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140</v>
      </c>
      <c r="AU456" s="234" t="s">
        <v>83</v>
      </c>
      <c r="AV456" s="13" t="s">
        <v>83</v>
      </c>
      <c r="AW456" s="13" t="s">
        <v>34</v>
      </c>
      <c r="AX456" s="13" t="s">
        <v>81</v>
      </c>
      <c r="AY456" s="234" t="s">
        <v>129</v>
      </c>
    </row>
    <row r="457" s="2" customFormat="1" ht="16.5" customHeight="1">
      <c r="A457" s="39"/>
      <c r="B457" s="40"/>
      <c r="C457" s="206" t="s">
        <v>628</v>
      </c>
      <c r="D457" s="206" t="s">
        <v>131</v>
      </c>
      <c r="E457" s="207" t="s">
        <v>629</v>
      </c>
      <c r="F457" s="208" t="s">
        <v>630</v>
      </c>
      <c r="G457" s="209" t="s">
        <v>231</v>
      </c>
      <c r="H457" s="210">
        <v>28.896000000000001</v>
      </c>
      <c r="I457" s="211"/>
      <c r="J457" s="212">
        <f>ROUND(I457*H457,2)</f>
        <v>0</v>
      </c>
      <c r="K457" s="208" t="s">
        <v>135</v>
      </c>
      <c r="L457" s="45"/>
      <c r="M457" s="213" t="s">
        <v>21</v>
      </c>
      <c r="N457" s="214" t="s">
        <v>44</v>
      </c>
      <c r="O457" s="85"/>
      <c r="P457" s="215">
        <f>O457*H457</f>
        <v>0</v>
      </c>
      <c r="Q457" s="215">
        <v>2.4777999999999998</v>
      </c>
      <c r="R457" s="215">
        <f>Q457*H457</f>
        <v>71.598508799999991</v>
      </c>
      <c r="S457" s="215">
        <v>0</v>
      </c>
      <c r="T457" s="216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7" t="s">
        <v>136</v>
      </c>
      <c r="AT457" s="217" t="s">
        <v>131</v>
      </c>
      <c r="AU457" s="217" t="s">
        <v>83</v>
      </c>
      <c r="AY457" s="18" t="s">
        <v>129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8" t="s">
        <v>81</v>
      </c>
      <c r="BK457" s="218">
        <f>ROUND(I457*H457,2)</f>
        <v>0</v>
      </c>
      <c r="BL457" s="18" t="s">
        <v>136</v>
      </c>
      <c r="BM457" s="217" t="s">
        <v>631</v>
      </c>
    </row>
    <row r="458" s="2" customFormat="1">
      <c r="A458" s="39"/>
      <c r="B458" s="40"/>
      <c r="C458" s="41"/>
      <c r="D458" s="219" t="s">
        <v>138</v>
      </c>
      <c r="E458" s="41"/>
      <c r="F458" s="220" t="s">
        <v>632</v>
      </c>
      <c r="G458" s="41"/>
      <c r="H458" s="41"/>
      <c r="I458" s="221"/>
      <c r="J458" s="41"/>
      <c r="K458" s="41"/>
      <c r="L458" s="45"/>
      <c r="M458" s="222"/>
      <c r="N458" s="223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138</v>
      </c>
      <c r="AU458" s="18" t="s">
        <v>83</v>
      </c>
    </row>
    <row r="459" s="2" customFormat="1">
      <c r="A459" s="39"/>
      <c r="B459" s="40"/>
      <c r="C459" s="41"/>
      <c r="D459" s="219" t="s">
        <v>571</v>
      </c>
      <c r="E459" s="41"/>
      <c r="F459" s="220" t="s">
        <v>633</v>
      </c>
      <c r="G459" s="41"/>
      <c r="H459" s="41"/>
      <c r="I459" s="221"/>
      <c r="J459" s="41"/>
      <c r="K459" s="41"/>
      <c r="L459" s="45"/>
      <c r="M459" s="222"/>
      <c r="N459" s="223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571</v>
      </c>
      <c r="AU459" s="18" t="s">
        <v>83</v>
      </c>
    </row>
    <row r="460" s="13" customFormat="1">
      <c r="A460" s="13"/>
      <c r="B460" s="224"/>
      <c r="C460" s="225"/>
      <c r="D460" s="219" t="s">
        <v>140</v>
      </c>
      <c r="E460" s="226" t="s">
        <v>21</v>
      </c>
      <c r="F460" s="227" t="s">
        <v>634</v>
      </c>
      <c r="G460" s="225"/>
      <c r="H460" s="228">
        <v>28.896000000000001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140</v>
      </c>
      <c r="AU460" s="234" t="s">
        <v>83</v>
      </c>
      <c r="AV460" s="13" t="s">
        <v>83</v>
      </c>
      <c r="AW460" s="13" t="s">
        <v>34</v>
      </c>
      <c r="AX460" s="13" t="s">
        <v>73</v>
      </c>
      <c r="AY460" s="234" t="s">
        <v>129</v>
      </c>
    </row>
    <row r="461" s="14" customFormat="1">
      <c r="A461" s="14"/>
      <c r="B461" s="235"/>
      <c r="C461" s="236"/>
      <c r="D461" s="219" t="s">
        <v>140</v>
      </c>
      <c r="E461" s="237" t="s">
        <v>21</v>
      </c>
      <c r="F461" s="238" t="s">
        <v>142</v>
      </c>
      <c r="G461" s="236"/>
      <c r="H461" s="239">
        <v>28.896000000000001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140</v>
      </c>
      <c r="AU461" s="245" t="s">
        <v>83</v>
      </c>
      <c r="AV461" s="14" t="s">
        <v>136</v>
      </c>
      <c r="AW461" s="14" t="s">
        <v>34</v>
      </c>
      <c r="AX461" s="14" t="s">
        <v>81</v>
      </c>
      <c r="AY461" s="245" t="s">
        <v>129</v>
      </c>
    </row>
    <row r="462" s="2" customFormat="1" ht="21.75" customHeight="1">
      <c r="A462" s="39"/>
      <c r="B462" s="40"/>
      <c r="C462" s="206" t="s">
        <v>635</v>
      </c>
      <c r="D462" s="206" t="s">
        <v>131</v>
      </c>
      <c r="E462" s="207" t="s">
        <v>636</v>
      </c>
      <c r="F462" s="208" t="s">
        <v>637</v>
      </c>
      <c r="G462" s="209" t="s">
        <v>134</v>
      </c>
      <c r="H462" s="210">
        <v>103.04000000000001</v>
      </c>
      <c r="I462" s="211"/>
      <c r="J462" s="212">
        <f>ROUND(I462*H462,2)</f>
        <v>0</v>
      </c>
      <c r="K462" s="208" t="s">
        <v>135</v>
      </c>
      <c r="L462" s="45"/>
      <c r="M462" s="213" t="s">
        <v>21</v>
      </c>
      <c r="N462" s="214" t="s">
        <v>44</v>
      </c>
      <c r="O462" s="85"/>
      <c r="P462" s="215">
        <f>O462*H462</f>
        <v>0</v>
      </c>
      <c r="Q462" s="215">
        <v>0.0038800000000000002</v>
      </c>
      <c r="R462" s="215">
        <f>Q462*H462</f>
        <v>0.39979520000000007</v>
      </c>
      <c r="S462" s="215">
        <v>0</v>
      </c>
      <c r="T462" s="216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7" t="s">
        <v>136</v>
      </c>
      <c r="AT462" s="217" t="s">
        <v>131</v>
      </c>
      <c r="AU462" s="217" t="s">
        <v>83</v>
      </c>
      <c r="AY462" s="18" t="s">
        <v>129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81</v>
      </c>
      <c r="BK462" s="218">
        <f>ROUND(I462*H462,2)</f>
        <v>0</v>
      </c>
      <c r="BL462" s="18" t="s">
        <v>136</v>
      </c>
      <c r="BM462" s="217" t="s">
        <v>638</v>
      </c>
    </row>
    <row r="463" s="2" customFormat="1">
      <c r="A463" s="39"/>
      <c r="B463" s="40"/>
      <c r="C463" s="41"/>
      <c r="D463" s="219" t="s">
        <v>138</v>
      </c>
      <c r="E463" s="41"/>
      <c r="F463" s="220" t="s">
        <v>639</v>
      </c>
      <c r="G463" s="41"/>
      <c r="H463" s="41"/>
      <c r="I463" s="221"/>
      <c r="J463" s="41"/>
      <c r="K463" s="41"/>
      <c r="L463" s="45"/>
      <c r="M463" s="222"/>
      <c r="N463" s="223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138</v>
      </c>
      <c r="AU463" s="18" t="s">
        <v>83</v>
      </c>
    </row>
    <row r="464" s="13" customFormat="1">
      <c r="A464" s="13"/>
      <c r="B464" s="224"/>
      <c r="C464" s="225"/>
      <c r="D464" s="219" t="s">
        <v>140</v>
      </c>
      <c r="E464" s="226" t="s">
        <v>21</v>
      </c>
      <c r="F464" s="227" t="s">
        <v>640</v>
      </c>
      <c r="G464" s="225"/>
      <c r="H464" s="228">
        <v>103.04000000000001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140</v>
      </c>
      <c r="AU464" s="234" t="s">
        <v>83</v>
      </c>
      <c r="AV464" s="13" t="s">
        <v>83</v>
      </c>
      <c r="AW464" s="13" t="s">
        <v>34</v>
      </c>
      <c r="AX464" s="13" t="s">
        <v>73</v>
      </c>
      <c r="AY464" s="234" t="s">
        <v>129</v>
      </c>
    </row>
    <row r="465" s="14" customFormat="1">
      <c r="A465" s="14"/>
      <c r="B465" s="235"/>
      <c r="C465" s="236"/>
      <c r="D465" s="219" t="s">
        <v>140</v>
      </c>
      <c r="E465" s="237" t="s">
        <v>21</v>
      </c>
      <c r="F465" s="238" t="s">
        <v>142</v>
      </c>
      <c r="G465" s="236"/>
      <c r="H465" s="239">
        <v>103.04000000000001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140</v>
      </c>
      <c r="AU465" s="245" t="s">
        <v>83</v>
      </c>
      <c r="AV465" s="14" t="s">
        <v>136</v>
      </c>
      <c r="AW465" s="14" t="s">
        <v>34</v>
      </c>
      <c r="AX465" s="14" t="s">
        <v>81</v>
      </c>
      <c r="AY465" s="245" t="s">
        <v>129</v>
      </c>
    </row>
    <row r="466" s="2" customFormat="1" ht="16.5" customHeight="1">
      <c r="A466" s="39"/>
      <c r="B466" s="40"/>
      <c r="C466" s="206" t="s">
        <v>641</v>
      </c>
      <c r="D466" s="206" t="s">
        <v>131</v>
      </c>
      <c r="E466" s="207" t="s">
        <v>642</v>
      </c>
      <c r="F466" s="208" t="s">
        <v>643</v>
      </c>
      <c r="G466" s="209" t="s">
        <v>134</v>
      </c>
      <c r="H466" s="210">
        <v>103.04000000000001</v>
      </c>
      <c r="I466" s="211"/>
      <c r="J466" s="212">
        <f>ROUND(I466*H466,2)</f>
        <v>0</v>
      </c>
      <c r="K466" s="208" t="s">
        <v>135</v>
      </c>
      <c r="L466" s="45"/>
      <c r="M466" s="213" t="s">
        <v>21</v>
      </c>
      <c r="N466" s="214" t="s">
        <v>44</v>
      </c>
      <c r="O466" s="85"/>
      <c r="P466" s="215">
        <f>O466*H466</f>
        <v>0</v>
      </c>
      <c r="Q466" s="215">
        <v>4.0000000000000003E-05</v>
      </c>
      <c r="R466" s="215">
        <f>Q466*H466</f>
        <v>0.0041216000000000004</v>
      </c>
      <c r="S466" s="215">
        <v>0</v>
      </c>
      <c r="T466" s="216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7" t="s">
        <v>136</v>
      </c>
      <c r="AT466" s="217" t="s">
        <v>131</v>
      </c>
      <c r="AU466" s="217" t="s">
        <v>83</v>
      </c>
      <c r="AY466" s="18" t="s">
        <v>129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8" t="s">
        <v>81</v>
      </c>
      <c r="BK466" s="218">
        <f>ROUND(I466*H466,2)</f>
        <v>0</v>
      </c>
      <c r="BL466" s="18" t="s">
        <v>136</v>
      </c>
      <c r="BM466" s="217" t="s">
        <v>644</v>
      </c>
    </row>
    <row r="467" s="2" customFormat="1">
      <c r="A467" s="39"/>
      <c r="B467" s="40"/>
      <c r="C467" s="41"/>
      <c r="D467" s="219" t="s">
        <v>138</v>
      </c>
      <c r="E467" s="41"/>
      <c r="F467" s="220" t="s">
        <v>639</v>
      </c>
      <c r="G467" s="41"/>
      <c r="H467" s="41"/>
      <c r="I467" s="221"/>
      <c r="J467" s="41"/>
      <c r="K467" s="41"/>
      <c r="L467" s="45"/>
      <c r="M467" s="222"/>
      <c r="N467" s="223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138</v>
      </c>
      <c r="AU467" s="18" t="s">
        <v>83</v>
      </c>
    </row>
    <row r="468" s="13" customFormat="1">
      <c r="A468" s="13"/>
      <c r="B468" s="224"/>
      <c r="C468" s="225"/>
      <c r="D468" s="219" t="s">
        <v>140</v>
      </c>
      <c r="E468" s="226" t="s">
        <v>21</v>
      </c>
      <c r="F468" s="227" t="s">
        <v>645</v>
      </c>
      <c r="G468" s="225"/>
      <c r="H468" s="228">
        <v>103.04000000000001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140</v>
      </c>
      <c r="AU468" s="234" t="s">
        <v>83</v>
      </c>
      <c r="AV468" s="13" t="s">
        <v>83</v>
      </c>
      <c r="AW468" s="13" t="s">
        <v>34</v>
      </c>
      <c r="AX468" s="13" t="s">
        <v>73</v>
      </c>
      <c r="AY468" s="234" t="s">
        <v>129</v>
      </c>
    </row>
    <row r="469" s="14" customFormat="1">
      <c r="A469" s="14"/>
      <c r="B469" s="235"/>
      <c r="C469" s="236"/>
      <c r="D469" s="219" t="s">
        <v>140</v>
      </c>
      <c r="E469" s="237" t="s">
        <v>21</v>
      </c>
      <c r="F469" s="238" t="s">
        <v>142</v>
      </c>
      <c r="G469" s="236"/>
      <c r="H469" s="239">
        <v>103.04000000000001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140</v>
      </c>
      <c r="AU469" s="245" t="s">
        <v>83</v>
      </c>
      <c r="AV469" s="14" t="s">
        <v>136</v>
      </c>
      <c r="AW469" s="14" t="s">
        <v>34</v>
      </c>
      <c r="AX469" s="14" t="s">
        <v>81</v>
      </c>
      <c r="AY469" s="245" t="s">
        <v>129</v>
      </c>
    </row>
    <row r="470" s="2" customFormat="1">
      <c r="A470" s="39"/>
      <c r="B470" s="40"/>
      <c r="C470" s="206" t="s">
        <v>646</v>
      </c>
      <c r="D470" s="206" t="s">
        <v>131</v>
      </c>
      <c r="E470" s="207" t="s">
        <v>647</v>
      </c>
      <c r="F470" s="208" t="s">
        <v>648</v>
      </c>
      <c r="G470" s="209" t="s">
        <v>416</v>
      </c>
      <c r="H470" s="210">
        <v>3.468</v>
      </c>
      <c r="I470" s="211"/>
      <c r="J470" s="212">
        <f>ROUND(I470*H470,2)</f>
        <v>0</v>
      </c>
      <c r="K470" s="208" t="s">
        <v>135</v>
      </c>
      <c r="L470" s="45"/>
      <c r="M470" s="213" t="s">
        <v>21</v>
      </c>
      <c r="N470" s="214" t="s">
        <v>44</v>
      </c>
      <c r="O470" s="85"/>
      <c r="P470" s="215">
        <f>O470*H470</f>
        <v>0</v>
      </c>
      <c r="Q470" s="215">
        <v>1.0384500000000001</v>
      </c>
      <c r="R470" s="215">
        <f>Q470*H470</f>
        <v>3.6013446000000005</v>
      </c>
      <c r="S470" s="215">
        <v>0</v>
      </c>
      <c r="T470" s="21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7" t="s">
        <v>136</v>
      </c>
      <c r="AT470" s="217" t="s">
        <v>131</v>
      </c>
      <c r="AU470" s="217" t="s">
        <v>83</v>
      </c>
      <c r="AY470" s="18" t="s">
        <v>129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8" t="s">
        <v>81</v>
      </c>
      <c r="BK470" s="218">
        <f>ROUND(I470*H470,2)</f>
        <v>0</v>
      </c>
      <c r="BL470" s="18" t="s">
        <v>136</v>
      </c>
      <c r="BM470" s="217" t="s">
        <v>649</v>
      </c>
    </row>
    <row r="471" s="2" customFormat="1">
      <c r="A471" s="39"/>
      <c r="B471" s="40"/>
      <c r="C471" s="41"/>
      <c r="D471" s="219" t="s">
        <v>138</v>
      </c>
      <c r="E471" s="41"/>
      <c r="F471" s="220" t="s">
        <v>650</v>
      </c>
      <c r="G471" s="41"/>
      <c r="H471" s="41"/>
      <c r="I471" s="221"/>
      <c r="J471" s="41"/>
      <c r="K471" s="41"/>
      <c r="L471" s="45"/>
      <c r="M471" s="222"/>
      <c r="N471" s="223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13" customFormat="1">
      <c r="A472" s="13"/>
      <c r="B472" s="224"/>
      <c r="C472" s="225"/>
      <c r="D472" s="219" t="s">
        <v>140</v>
      </c>
      <c r="E472" s="226" t="s">
        <v>21</v>
      </c>
      <c r="F472" s="227" t="s">
        <v>651</v>
      </c>
      <c r="G472" s="225"/>
      <c r="H472" s="228">
        <v>3.468</v>
      </c>
      <c r="I472" s="229"/>
      <c r="J472" s="225"/>
      <c r="K472" s="225"/>
      <c r="L472" s="230"/>
      <c r="M472" s="231"/>
      <c r="N472" s="232"/>
      <c r="O472" s="232"/>
      <c r="P472" s="232"/>
      <c r="Q472" s="232"/>
      <c r="R472" s="232"/>
      <c r="S472" s="232"/>
      <c r="T472" s="23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4" t="s">
        <v>140</v>
      </c>
      <c r="AU472" s="234" t="s">
        <v>83</v>
      </c>
      <c r="AV472" s="13" t="s">
        <v>83</v>
      </c>
      <c r="AW472" s="13" t="s">
        <v>34</v>
      </c>
      <c r="AX472" s="13" t="s">
        <v>73</v>
      </c>
      <c r="AY472" s="234" t="s">
        <v>129</v>
      </c>
    </row>
    <row r="473" s="14" customFormat="1">
      <c r="A473" s="14"/>
      <c r="B473" s="235"/>
      <c r="C473" s="236"/>
      <c r="D473" s="219" t="s">
        <v>140</v>
      </c>
      <c r="E473" s="237" t="s">
        <v>21</v>
      </c>
      <c r="F473" s="238" t="s">
        <v>142</v>
      </c>
      <c r="G473" s="236"/>
      <c r="H473" s="239">
        <v>3.468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140</v>
      </c>
      <c r="AU473" s="245" t="s">
        <v>83</v>
      </c>
      <c r="AV473" s="14" t="s">
        <v>136</v>
      </c>
      <c r="AW473" s="14" t="s">
        <v>34</v>
      </c>
      <c r="AX473" s="14" t="s">
        <v>81</v>
      </c>
      <c r="AY473" s="245" t="s">
        <v>129</v>
      </c>
    </row>
    <row r="474" s="12" customFormat="1" ht="22.8" customHeight="1">
      <c r="A474" s="12"/>
      <c r="B474" s="190"/>
      <c r="C474" s="191"/>
      <c r="D474" s="192" t="s">
        <v>72</v>
      </c>
      <c r="E474" s="204" t="s">
        <v>136</v>
      </c>
      <c r="F474" s="204" t="s">
        <v>652</v>
      </c>
      <c r="G474" s="191"/>
      <c r="H474" s="191"/>
      <c r="I474" s="194"/>
      <c r="J474" s="205">
        <f>BK474</f>
        <v>0</v>
      </c>
      <c r="K474" s="191"/>
      <c r="L474" s="196"/>
      <c r="M474" s="197"/>
      <c r="N474" s="198"/>
      <c r="O474" s="198"/>
      <c r="P474" s="199">
        <f>SUM(P475:P496)</f>
        <v>0</v>
      </c>
      <c r="Q474" s="198"/>
      <c r="R474" s="199">
        <f>SUM(R475:R496)</f>
        <v>29.382435809999997</v>
      </c>
      <c r="S474" s="198"/>
      <c r="T474" s="200">
        <f>SUM(T475:T496)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1" t="s">
        <v>81</v>
      </c>
      <c r="AT474" s="202" t="s">
        <v>72</v>
      </c>
      <c r="AU474" s="202" t="s">
        <v>81</v>
      </c>
      <c r="AY474" s="201" t="s">
        <v>129</v>
      </c>
      <c r="BK474" s="203">
        <f>SUM(BK475:BK496)</f>
        <v>0</v>
      </c>
    </row>
    <row r="475" s="2" customFormat="1" ht="16.5" customHeight="1">
      <c r="A475" s="39"/>
      <c r="B475" s="40"/>
      <c r="C475" s="206" t="s">
        <v>653</v>
      </c>
      <c r="D475" s="206" t="s">
        <v>131</v>
      </c>
      <c r="E475" s="207" t="s">
        <v>654</v>
      </c>
      <c r="F475" s="208" t="s">
        <v>655</v>
      </c>
      <c r="G475" s="209" t="s">
        <v>134</v>
      </c>
      <c r="H475" s="210">
        <v>17</v>
      </c>
      <c r="I475" s="211"/>
      <c r="J475" s="212">
        <f>ROUND(I475*H475,2)</f>
        <v>0</v>
      </c>
      <c r="K475" s="208" t="s">
        <v>135</v>
      </c>
      <c r="L475" s="45"/>
      <c r="M475" s="213" t="s">
        <v>21</v>
      </c>
      <c r="N475" s="214" t="s">
        <v>44</v>
      </c>
      <c r="O475" s="85"/>
      <c r="P475" s="215">
        <f>O475*H475</f>
        <v>0</v>
      </c>
      <c r="Q475" s="215">
        <v>0.24787000000000001</v>
      </c>
      <c r="R475" s="215">
        <f>Q475*H475</f>
        <v>4.2137900000000004</v>
      </c>
      <c r="S475" s="215">
        <v>0</v>
      </c>
      <c r="T475" s="216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7" t="s">
        <v>136</v>
      </c>
      <c r="AT475" s="217" t="s">
        <v>131</v>
      </c>
      <c r="AU475" s="217" t="s">
        <v>83</v>
      </c>
      <c r="AY475" s="18" t="s">
        <v>129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8" t="s">
        <v>81</v>
      </c>
      <c r="BK475" s="218">
        <f>ROUND(I475*H475,2)</f>
        <v>0</v>
      </c>
      <c r="BL475" s="18" t="s">
        <v>136</v>
      </c>
      <c r="BM475" s="217" t="s">
        <v>656</v>
      </c>
    </row>
    <row r="476" s="2" customFormat="1">
      <c r="A476" s="39"/>
      <c r="B476" s="40"/>
      <c r="C476" s="41"/>
      <c r="D476" s="219" t="s">
        <v>138</v>
      </c>
      <c r="E476" s="41"/>
      <c r="F476" s="220" t="s">
        <v>657</v>
      </c>
      <c r="G476" s="41"/>
      <c r="H476" s="41"/>
      <c r="I476" s="221"/>
      <c r="J476" s="41"/>
      <c r="K476" s="41"/>
      <c r="L476" s="45"/>
      <c r="M476" s="222"/>
      <c r="N476" s="223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83</v>
      </c>
    </row>
    <row r="477" s="2" customFormat="1">
      <c r="A477" s="39"/>
      <c r="B477" s="40"/>
      <c r="C477" s="41"/>
      <c r="D477" s="219" t="s">
        <v>571</v>
      </c>
      <c r="E477" s="41"/>
      <c r="F477" s="220" t="s">
        <v>658</v>
      </c>
      <c r="G477" s="41"/>
      <c r="H477" s="41"/>
      <c r="I477" s="221"/>
      <c r="J477" s="41"/>
      <c r="K477" s="41"/>
      <c r="L477" s="45"/>
      <c r="M477" s="222"/>
      <c r="N477" s="223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571</v>
      </c>
      <c r="AU477" s="18" t="s">
        <v>83</v>
      </c>
    </row>
    <row r="478" s="13" customFormat="1">
      <c r="A478" s="13"/>
      <c r="B478" s="224"/>
      <c r="C478" s="225"/>
      <c r="D478" s="219" t="s">
        <v>140</v>
      </c>
      <c r="E478" s="226" t="s">
        <v>21</v>
      </c>
      <c r="F478" s="227" t="s">
        <v>659</v>
      </c>
      <c r="G478" s="225"/>
      <c r="H478" s="228">
        <v>17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140</v>
      </c>
      <c r="AU478" s="234" t="s">
        <v>83</v>
      </c>
      <c r="AV478" s="13" t="s">
        <v>83</v>
      </c>
      <c r="AW478" s="13" t="s">
        <v>34</v>
      </c>
      <c r="AX478" s="13" t="s">
        <v>81</v>
      </c>
      <c r="AY478" s="234" t="s">
        <v>129</v>
      </c>
    </row>
    <row r="479" s="2" customFormat="1" ht="16.5" customHeight="1">
      <c r="A479" s="39"/>
      <c r="B479" s="40"/>
      <c r="C479" s="206" t="s">
        <v>660</v>
      </c>
      <c r="D479" s="206" t="s">
        <v>131</v>
      </c>
      <c r="E479" s="207" t="s">
        <v>661</v>
      </c>
      <c r="F479" s="208" t="s">
        <v>662</v>
      </c>
      <c r="G479" s="209" t="s">
        <v>231</v>
      </c>
      <c r="H479" s="210">
        <v>0.94499999999999995</v>
      </c>
      <c r="I479" s="211"/>
      <c r="J479" s="212">
        <f>ROUND(I479*H479,2)</f>
        <v>0</v>
      </c>
      <c r="K479" s="208" t="s">
        <v>135</v>
      </c>
      <c r="L479" s="45"/>
      <c r="M479" s="213" t="s">
        <v>21</v>
      </c>
      <c r="N479" s="214" t="s">
        <v>44</v>
      </c>
      <c r="O479" s="85"/>
      <c r="P479" s="215">
        <f>O479*H479</f>
        <v>0</v>
      </c>
      <c r="Q479" s="215">
        <v>1.8907700000000001</v>
      </c>
      <c r="R479" s="215">
        <f>Q479*H479</f>
        <v>1.7867776499999999</v>
      </c>
      <c r="S479" s="215">
        <v>0</v>
      </c>
      <c r="T479" s="216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7" t="s">
        <v>136</v>
      </c>
      <c r="AT479" s="217" t="s">
        <v>131</v>
      </c>
      <c r="AU479" s="217" t="s">
        <v>83</v>
      </c>
      <c r="AY479" s="18" t="s">
        <v>129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8" t="s">
        <v>81</v>
      </c>
      <c r="BK479" s="218">
        <f>ROUND(I479*H479,2)</f>
        <v>0</v>
      </c>
      <c r="BL479" s="18" t="s">
        <v>136</v>
      </c>
      <c r="BM479" s="217" t="s">
        <v>663</v>
      </c>
    </row>
    <row r="480" s="2" customFormat="1">
      <c r="A480" s="39"/>
      <c r="B480" s="40"/>
      <c r="C480" s="41"/>
      <c r="D480" s="219" t="s">
        <v>138</v>
      </c>
      <c r="E480" s="41"/>
      <c r="F480" s="220" t="s">
        <v>664</v>
      </c>
      <c r="G480" s="41"/>
      <c r="H480" s="41"/>
      <c r="I480" s="221"/>
      <c r="J480" s="41"/>
      <c r="K480" s="41"/>
      <c r="L480" s="45"/>
      <c r="M480" s="222"/>
      <c r="N480" s="223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138</v>
      </c>
      <c r="AU480" s="18" t="s">
        <v>83</v>
      </c>
    </row>
    <row r="481" s="13" customFormat="1">
      <c r="A481" s="13"/>
      <c r="B481" s="224"/>
      <c r="C481" s="225"/>
      <c r="D481" s="219" t="s">
        <v>140</v>
      </c>
      <c r="E481" s="226" t="s">
        <v>21</v>
      </c>
      <c r="F481" s="227" t="s">
        <v>665</v>
      </c>
      <c r="G481" s="225"/>
      <c r="H481" s="228">
        <v>0.94499999999999995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140</v>
      </c>
      <c r="AU481" s="234" t="s">
        <v>83</v>
      </c>
      <c r="AV481" s="13" t="s">
        <v>83</v>
      </c>
      <c r="AW481" s="13" t="s">
        <v>34</v>
      </c>
      <c r="AX481" s="13" t="s">
        <v>81</v>
      </c>
      <c r="AY481" s="234" t="s">
        <v>129</v>
      </c>
    </row>
    <row r="482" s="2" customFormat="1" ht="21.75" customHeight="1">
      <c r="A482" s="39"/>
      <c r="B482" s="40"/>
      <c r="C482" s="206" t="s">
        <v>666</v>
      </c>
      <c r="D482" s="206" t="s">
        <v>131</v>
      </c>
      <c r="E482" s="207" t="s">
        <v>667</v>
      </c>
      <c r="F482" s="208" t="s">
        <v>668</v>
      </c>
      <c r="G482" s="209" t="s">
        <v>151</v>
      </c>
      <c r="H482" s="210">
        <v>5</v>
      </c>
      <c r="I482" s="211"/>
      <c r="J482" s="212">
        <f>ROUND(I482*H482,2)</f>
        <v>0</v>
      </c>
      <c r="K482" s="208" t="s">
        <v>135</v>
      </c>
      <c r="L482" s="45"/>
      <c r="M482" s="213" t="s">
        <v>21</v>
      </c>
      <c r="N482" s="214" t="s">
        <v>44</v>
      </c>
      <c r="O482" s="85"/>
      <c r="P482" s="215">
        <f>O482*H482</f>
        <v>0</v>
      </c>
      <c r="Q482" s="215">
        <v>0.00165</v>
      </c>
      <c r="R482" s="215">
        <f>Q482*H482</f>
        <v>0.0082500000000000004</v>
      </c>
      <c r="S482" s="215">
        <v>0</v>
      </c>
      <c r="T482" s="21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7" t="s">
        <v>136</v>
      </c>
      <c r="AT482" s="217" t="s">
        <v>131</v>
      </c>
      <c r="AU482" s="217" t="s">
        <v>83</v>
      </c>
      <c r="AY482" s="18" t="s">
        <v>129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8" t="s">
        <v>81</v>
      </c>
      <c r="BK482" s="218">
        <f>ROUND(I482*H482,2)</f>
        <v>0</v>
      </c>
      <c r="BL482" s="18" t="s">
        <v>136</v>
      </c>
      <c r="BM482" s="217" t="s">
        <v>669</v>
      </c>
    </row>
    <row r="483" s="2" customFormat="1">
      <c r="A483" s="39"/>
      <c r="B483" s="40"/>
      <c r="C483" s="41"/>
      <c r="D483" s="219" t="s">
        <v>138</v>
      </c>
      <c r="E483" s="41"/>
      <c r="F483" s="220" t="s">
        <v>670</v>
      </c>
      <c r="G483" s="41"/>
      <c r="H483" s="41"/>
      <c r="I483" s="221"/>
      <c r="J483" s="41"/>
      <c r="K483" s="41"/>
      <c r="L483" s="45"/>
      <c r="M483" s="222"/>
      <c r="N483" s="223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138</v>
      </c>
      <c r="AU483" s="18" t="s">
        <v>83</v>
      </c>
    </row>
    <row r="484" s="2" customFormat="1" ht="16.5" customHeight="1">
      <c r="A484" s="39"/>
      <c r="B484" s="40"/>
      <c r="C484" s="256" t="s">
        <v>671</v>
      </c>
      <c r="D484" s="256" t="s">
        <v>443</v>
      </c>
      <c r="E484" s="257" t="s">
        <v>672</v>
      </c>
      <c r="F484" s="258" t="s">
        <v>673</v>
      </c>
      <c r="G484" s="259" t="s">
        <v>151</v>
      </c>
      <c r="H484" s="260">
        <v>5</v>
      </c>
      <c r="I484" s="261"/>
      <c r="J484" s="262">
        <f>ROUND(I484*H484,2)</f>
        <v>0</v>
      </c>
      <c r="K484" s="258" t="s">
        <v>21</v>
      </c>
      <c r="L484" s="263"/>
      <c r="M484" s="264" t="s">
        <v>21</v>
      </c>
      <c r="N484" s="265" t="s">
        <v>44</v>
      </c>
      <c r="O484" s="85"/>
      <c r="P484" s="215">
        <f>O484*H484</f>
        <v>0</v>
      </c>
      <c r="Q484" s="215">
        <v>0.16</v>
      </c>
      <c r="R484" s="215">
        <f>Q484*H484</f>
        <v>0.80000000000000004</v>
      </c>
      <c r="S484" s="215">
        <v>0</v>
      </c>
      <c r="T484" s="21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7" t="s">
        <v>176</v>
      </c>
      <c r="AT484" s="217" t="s">
        <v>443</v>
      </c>
      <c r="AU484" s="217" t="s">
        <v>83</v>
      </c>
      <c r="AY484" s="18" t="s">
        <v>129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81</v>
      </c>
      <c r="BK484" s="218">
        <f>ROUND(I484*H484,2)</f>
        <v>0</v>
      </c>
      <c r="BL484" s="18" t="s">
        <v>136</v>
      </c>
      <c r="BM484" s="217" t="s">
        <v>674</v>
      </c>
    </row>
    <row r="485" s="2" customFormat="1">
      <c r="A485" s="39"/>
      <c r="B485" s="40"/>
      <c r="C485" s="41"/>
      <c r="D485" s="219" t="s">
        <v>571</v>
      </c>
      <c r="E485" s="41"/>
      <c r="F485" s="220" t="s">
        <v>675</v>
      </c>
      <c r="G485" s="41"/>
      <c r="H485" s="41"/>
      <c r="I485" s="221"/>
      <c r="J485" s="41"/>
      <c r="K485" s="41"/>
      <c r="L485" s="45"/>
      <c r="M485" s="222"/>
      <c r="N485" s="223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571</v>
      </c>
      <c r="AU485" s="18" t="s">
        <v>83</v>
      </c>
    </row>
    <row r="486" s="2" customFormat="1">
      <c r="A486" s="39"/>
      <c r="B486" s="40"/>
      <c r="C486" s="206" t="s">
        <v>676</v>
      </c>
      <c r="D486" s="206" t="s">
        <v>131</v>
      </c>
      <c r="E486" s="207" t="s">
        <v>677</v>
      </c>
      <c r="F486" s="208" t="s">
        <v>678</v>
      </c>
      <c r="G486" s="209" t="s">
        <v>231</v>
      </c>
      <c r="H486" s="210">
        <v>0.68000000000000005</v>
      </c>
      <c r="I486" s="211"/>
      <c r="J486" s="212">
        <f>ROUND(I486*H486,2)</f>
        <v>0</v>
      </c>
      <c r="K486" s="208" t="s">
        <v>135</v>
      </c>
      <c r="L486" s="45"/>
      <c r="M486" s="213" t="s">
        <v>21</v>
      </c>
      <c r="N486" s="214" t="s">
        <v>44</v>
      </c>
      <c r="O486" s="85"/>
      <c r="P486" s="215">
        <f>O486*H486</f>
        <v>0</v>
      </c>
      <c r="Q486" s="215">
        <v>2.4289999999999998</v>
      </c>
      <c r="R486" s="215">
        <f>Q486*H486</f>
        <v>1.6517200000000001</v>
      </c>
      <c r="S486" s="215">
        <v>0</v>
      </c>
      <c r="T486" s="216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7" t="s">
        <v>136</v>
      </c>
      <c r="AT486" s="217" t="s">
        <v>131</v>
      </c>
      <c r="AU486" s="217" t="s">
        <v>83</v>
      </c>
      <c r="AY486" s="18" t="s">
        <v>129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8" t="s">
        <v>81</v>
      </c>
      <c r="BK486" s="218">
        <f>ROUND(I486*H486,2)</f>
        <v>0</v>
      </c>
      <c r="BL486" s="18" t="s">
        <v>136</v>
      </c>
      <c r="BM486" s="217" t="s">
        <v>679</v>
      </c>
    </row>
    <row r="487" s="2" customFormat="1">
      <c r="A487" s="39"/>
      <c r="B487" s="40"/>
      <c r="C487" s="41"/>
      <c r="D487" s="219" t="s">
        <v>138</v>
      </c>
      <c r="E487" s="41"/>
      <c r="F487" s="220" t="s">
        <v>680</v>
      </c>
      <c r="G487" s="41"/>
      <c r="H487" s="41"/>
      <c r="I487" s="221"/>
      <c r="J487" s="41"/>
      <c r="K487" s="41"/>
      <c r="L487" s="45"/>
      <c r="M487" s="222"/>
      <c r="N487" s="223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83</v>
      </c>
    </row>
    <row r="488" s="2" customFormat="1">
      <c r="A488" s="39"/>
      <c r="B488" s="40"/>
      <c r="C488" s="41"/>
      <c r="D488" s="219" t="s">
        <v>571</v>
      </c>
      <c r="E488" s="41"/>
      <c r="F488" s="220" t="s">
        <v>658</v>
      </c>
      <c r="G488" s="41"/>
      <c r="H488" s="41"/>
      <c r="I488" s="221"/>
      <c r="J488" s="41"/>
      <c r="K488" s="41"/>
      <c r="L488" s="45"/>
      <c r="M488" s="222"/>
      <c r="N488" s="223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571</v>
      </c>
      <c r="AU488" s="18" t="s">
        <v>83</v>
      </c>
    </row>
    <row r="489" s="13" customFormat="1">
      <c r="A489" s="13"/>
      <c r="B489" s="224"/>
      <c r="C489" s="225"/>
      <c r="D489" s="219" t="s">
        <v>140</v>
      </c>
      <c r="E489" s="226" t="s">
        <v>21</v>
      </c>
      <c r="F489" s="227" t="s">
        <v>681</v>
      </c>
      <c r="G489" s="225"/>
      <c r="H489" s="228">
        <v>0.68000000000000005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4" t="s">
        <v>140</v>
      </c>
      <c r="AU489" s="234" t="s">
        <v>83</v>
      </c>
      <c r="AV489" s="13" t="s">
        <v>83</v>
      </c>
      <c r="AW489" s="13" t="s">
        <v>34</v>
      </c>
      <c r="AX489" s="13" t="s">
        <v>81</v>
      </c>
      <c r="AY489" s="234" t="s">
        <v>129</v>
      </c>
    </row>
    <row r="490" s="2" customFormat="1">
      <c r="A490" s="39"/>
      <c r="B490" s="40"/>
      <c r="C490" s="206" t="s">
        <v>682</v>
      </c>
      <c r="D490" s="206" t="s">
        <v>131</v>
      </c>
      <c r="E490" s="207" t="s">
        <v>683</v>
      </c>
      <c r="F490" s="208" t="s">
        <v>684</v>
      </c>
      <c r="G490" s="209" t="s">
        <v>231</v>
      </c>
      <c r="H490" s="210">
        <v>3.1499999999999999</v>
      </c>
      <c r="I490" s="211"/>
      <c r="J490" s="212">
        <f>ROUND(I490*H490,2)</f>
        <v>0</v>
      </c>
      <c r="K490" s="208" t="s">
        <v>135</v>
      </c>
      <c r="L490" s="45"/>
      <c r="M490" s="213" t="s">
        <v>21</v>
      </c>
      <c r="N490" s="214" t="s">
        <v>44</v>
      </c>
      <c r="O490" s="85"/>
      <c r="P490" s="215">
        <f>O490*H490</f>
        <v>0</v>
      </c>
      <c r="Q490" s="215">
        <v>2.4289999999999998</v>
      </c>
      <c r="R490" s="215">
        <f>Q490*H490</f>
        <v>7.651349999999999</v>
      </c>
      <c r="S490" s="215">
        <v>0</v>
      </c>
      <c r="T490" s="21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7" t="s">
        <v>136</v>
      </c>
      <c r="AT490" s="217" t="s">
        <v>131</v>
      </c>
      <c r="AU490" s="217" t="s">
        <v>83</v>
      </c>
      <c r="AY490" s="18" t="s">
        <v>129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8" t="s">
        <v>81</v>
      </c>
      <c r="BK490" s="218">
        <f>ROUND(I490*H490,2)</f>
        <v>0</v>
      </c>
      <c r="BL490" s="18" t="s">
        <v>136</v>
      </c>
      <c r="BM490" s="217" t="s">
        <v>685</v>
      </c>
    </row>
    <row r="491" s="2" customFormat="1">
      <c r="A491" s="39"/>
      <c r="B491" s="40"/>
      <c r="C491" s="41"/>
      <c r="D491" s="219" t="s">
        <v>138</v>
      </c>
      <c r="E491" s="41"/>
      <c r="F491" s="220" t="s">
        <v>680</v>
      </c>
      <c r="G491" s="41"/>
      <c r="H491" s="41"/>
      <c r="I491" s="221"/>
      <c r="J491" s="41"/>
      <c r="K491" s="41"/>
      <c r="L491" s="45"/>
      <c r="M491" s="222"/>
      <c r="N491" s="223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138</v>
      </c>
      <c r="AU491" s="18" t="s">
        <v>83</v>
      </c>
    </row>
    <row r="492" s="2" customFormat="1">
      <c r="A492" s="39"/>
      <c r="B492" s="40"/>
      <c r="C492" s="41"/>
      <c r="D492" s="219" t="s">
        <v>571</v>
      </c>
      <c r="E492" s="41"/>
      <c r="F492" s="220" t="s">
        <v>686</v>
      </c>
      <c r="G492" s="41"/>
      <c r="H492" s="41"/>
      <c r="I492" s="221"/>
      <c r="J492" s="41"/>
      <c r="K492" s="41"/>
      <c r="L492" s="45"/>
      <c r="M492" s="222"/>
      <c r="N492" s="223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571</v>
      </c>
      <c r="AU492" s="18" t="s">
        <v>83</v>
      </c>
    </row>
    <row r="493" s="13" customFormat="1">
      <c r="A493" s="13"/>
      <c r="B493" s="224"/>
      <c r="C493" s="225"/>
      <c r="D493" s="219" t="s">
        <v>140</v>
      </c>
      <c r="E493" s="226" t="s">
        <v>21</v>
      </c>
      <c r="F493" s="227" t="s">
        <v>687</v>
      </c>
      <c r="G493" s="225"/>
      <c r="H493" s="228">
        <v>3.1499999999999999</v>
      </c>
      <c r="I493" s="229"/>
      <c r="J493" s="225"/>
      <c r="K493" s="225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140</v>
      </c>
      <c r="AU493" s="234" t="s">
        <v>83</v>
      </c>
      <c r="AV493" s="13" t="s">
        <v>83</v>
      </c>
      <c r="AW493" s="13" t="s">
        <v>34</v>
      </c>
      <c r="AX493" s="13" t="s">
        <v>81</v>
      </c>
      <c r="AY493" s="234" t="s">
        <v>129</v>
      </c>
    </row>
    <row r="494" s="2" customFormat="1" ht="33" customHeight="1">
      <c r="A494" s="39"/>
      <c r="B494" s="40"/>
      <c r="C494" s="206" t="s">
        <v>688</v>
      </c>
      <c r="D494" s="206" t="s">
        <v>131</v>
      </c>
      <c r="E494" s="207" t="s">
        <v>689</v>
      </c>
      <c r="F494" s="208" t="s">
        <v>690</v>
      </c>
      <c r="G494" s="209" t="s">
        <v>134</v>
      </c>
      <c r="H494" s="210">
        <v>17</v>
      </c>
      <c r="I494" s="211"/>
      <c r="J494" s="212">
        <f>ROUND(I494*H494,2)</f>
        <v>0</v>
      </c>
      <c r="K494" s="208" t="s">
        <v>135</v>
      </c>
      <c r="L494" s="45"/>
      <c r="M494" s="213" t="s">
        <v>21</v>
      </c>
      <c r="N494" s="214" t="s">
        <v>44</v>
      </c>
      <c r="O494" s="85"/>
      <c r="P494" s="215">
        <f>O494*H494</f>
        <v>0</v>
      </c>
      <c r="Q494" s="215">
        <v>0.78062047999999995</v>
      </c>
      <c r="R494" s="215">
        <f>Q494*H494</f>
        <v>13.270548159999999</v>
      </c>
      <c r="S494" s="215">
        <v>0</v>
      </c>
      <c r="T494" s="21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7" t="s">
        <v>136</v>
      </c>
      <c r="AT494" s="217" t="s">
        <v>131</v>
      </c>
      <c r="AU494" s="217" t="s">
        <v>83</v>
      </c>
      <c r="AY494" s="18" t="s">
        <v>129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81</v>
      </c>
      <c r="BK494" s="218">
        <f>ROUND(I494*H494,2)</f>
        <v>0</v>
      </c>
      <c r="BL494" s="18" t="s">
        <v>136</v>
      </c>
      <c r="BM494" s="217" t="s">
        <v>691</v>
      </c>
    </row>
    <row r="495" s="2" customFormat="1">
      <c r="A495" s="39"/>
      <c r="B495" s="40"/>
      <c r="C495" s="41"/>
      <c r="D495" s="219" t="s">
        <v>571</v>
      </c>
      <c r="E495" s="41"/>
      <c r="F495" s="220" t="s">
        <v>692</v>
      </c>
      <c r="G495" s="41"/>
      <c r="H495" s="41"/>
      <c r="I495" s="221"/>
      <c r="J495" s="41"/>
      <c r="K495" s="41"/>
      <c r="L495" s="45"/>
      <c r="M495" s="222"/>
      <c r="N495" s="223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571</v>
      </c>
      <c r="AU495" s="18" t="s">
        <v>83</v>
      </c>
    </row>
    <row r="496" s="13" customFormat="1">
      <c r="A496" s="13"/>
      <c r="B496" s="224"/>
      <c r="C496" s="225"/>
      <c r="D496" s="219" t="s">
        <v>140</v>
      </c>
      <c r="E496" s="226" t="s">
        <v>21</v>
      </c>
      <c r="F496" s="227" t="s">
        <v>659</v>
      </c>
      <c r="G496" s="225"/>
      <c r="H496" s="228">
        <v>17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140</v>
      </c>
      <c r="AU496" s="234" t="s">
        <v>83</v>
      </c>
      <c r="AV496" s="13" t="s">
        <v>83</v>
      </c>
      <c r="AW496" s="13" t="s">
        <v>34</v>
      </c>
      <c r="AX496" s="13" t="s">
        <v>81</v>
      </c>
      <c r="AY496" s="234" t="s">
        <v>129</v>
      </c>
    </row>
    <row r="497" s="12" customFormat="1" ht="22.8" customHeight="1">
      <c r="A497" s="12"/>
      <c r="B497" s="190"/>
      <c r="C497" s="191"/>
      <c r="D497" s="192" t="s">
        <v>72</v>
      </c>
      <c r="E497" s="204" t="s">
        <v>160</v>
      </c>
      <c r="F497" s="204" t="s">
        <v>693</v>
      </c>
      <c r="G497" s="191"/>
      <c r="H497" s="191"/>
      <c r="I497" s="194"/>
      <c r="J497" s="205">
        <f>BK497</f>
        <v>0</v>
      </c>
      <c r="K497" s="191"/>
      <c r="L497" s="196"/>
      <c r="M497" s="197"/>
      <c r="N497" s="198"/>
      <c r="O497" s="198"/>
      <c r="P497" s="199">
        <f>SUM(P498:P561)</f>
        <v>0</v>
      </c>
      <c r="Q497" s="198"/>
      <c r="R497" s="199">
        <f>SUM(R498:R561)</f>
        <v>1024.0195000000001</v>
      </c>
      <c r="S497" s="198"/>
      <c r="T497" s="200">
        <f>SUM(T498:T561)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01" t="s">
        <v>81</v>
      </c>
      <c r="AT497" s="202" t="s">
        <v>72</v>
      </c>
      <c r="AU497" s="202" t="s">
        <v>81</v>
      </c>
      <c r="AY497" s="201" t="s">
        <v>129</v>
      </c>
      <c r="BK497" s="203">
        <f>SUM(BK498:BK561)</f>
        <v>0</v>
      </c>
    </row>
    <row r="498" s="2" customFormat="1" ht="44.25" customHeight="1">
      <c r="A498" s="39"/>
      <c r="B498" s="40"/>
      <c r="C498" s="206" t="s">
        <v>694</v>
      </c>
      <c r="D498" s="206" t="s">
        <v>131</v>
      </c>
      <c r="E498" s="207" t="s">
        <v>695</v>
      </c>
      <c r="F498" s="208" t="s">
        <v>696</v>
      </c>
      <c r="G498" s="209" t="s">
        <v>21</v>
      </c>
      <c r="H498" s="210">
        <v>7665.625</v>
      </c>
      <c r="I498" s="211"/>
      <c r="J498" s="212">
        <f>ROUND(I498*H498,2)</f>
        <v>0</v>
      </c>
      <c r="K498" s="208" t="s">
        <v>21</v>
      </c>
      <c r="L498" s="45"/>
      <c r="M498" s="213" t="s">
        <v>21</v>
      </c>
      <c r="N498" s="214" t="s">
        <v>44</v>
      </c>
      <c r="O498" s="85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7" t="s">
        <v>136</v>
      </c>
      <c r="AT498" s="217" t="s">
        <v>131</v>
      </c>
      <c r="AU498" s="217" t="s">
        <v>83</v>
      </c>
      <c r="AY498" s="18" t="s">
        <v>129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8" t="s">
        <v>81</v>
      </c>
      <c r="BK498" s="218">
        <f>ROUND(I498*H498,2)</f>
        <v>0</v>
      </c>
      <c r="BL498" s="18" t="s">
        <v>136</v>
      </c>
      <c r="BM498" s="217" t="s">
        <v>697</v>
      </c>
    </row>
    <row r="499" s="13" customFormat="1">
      <c r="A499" s="13"/>
      <c r="B499" s="224"/>
      <c r="C499" s="225"/>
      <c r="D499" s="219" t="s">
        <v>140</v>
      </c>
      <c r="E499" s="226" t="s">
        <v>21</v>
      </c>
      <c r="F499" s="227" t="s">
        <v>475</v>
      </c>
      <c r="G499" s="225"/>
      <c r="H499" s="228">
        <v>7665.625</v>
      </c>
      <c r="I499" s="229"/>
      <c r="J499" s="225"/>
      <c r="K499" s="225"/>
      <c r="L499" s="230"/>
      <c r="M499" s="231"/>
      <c r="N499" s="232"/>
      <c r="O499" s="232"/>
      <c r="P499" s="232"/>
      <c r="Q499" s="232"/>
      <c r="R499" s="232"/>
      <c r="S499" s="232"/>
      <c r="T499" s="23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4" t="s">
        <v>140</v>
      </c>
      <c r="AU499" s="234" t="s">
        <v>83</v>
      </c>
      <c r="AV499" s="13" t="s">
        <v>83</v>
      </c>
      <c r="AW499" s="13" t="s">
        <v>34</v>
      </c>
      <c r="AX499" s="13" t="s">
        <v>73</v>
      </c>
      <c r="AY499" s="234" t="s">
        <v>129</v>
      </c>
    </row>
    <row r="500" s="14" customFormat="1">
      <c r="A500" s="14"/>
      <c r="B500" s="235"/>
      <c r="C500" s="236"/>
      <c r="D500" s="219" t="s">
        <v>140</v>
      </c>
      <c r="E500" s="237" t="s">
        <v>21</v>
      </c>
      <c r="F500" s="238" t="s">
        <v>142</v>
      </c>
      <c r="G500" s="236"/>
      <c r="H500" s="239">
        <v>7665.625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140</v>
      </c>
      <c r="AU500" s="245" t="s">
        <v>83</v>
      </c>
      <c r="AV500" s="14" t="s">
        <v>136</v>
      </c>
      <c r="AW500" s="14" t="s">
        <v>34</v>
      </c>
      <c r="AX500" s="14" t="s">
        <v>81</v>
      </c>
      <c r="AY500" s="245" t="s">
        <v>129</v>
      </c>
    </row>
    <row r="501" s="2" customFormat="1" ht="16.5" customHeight="1">
      <c r="A501" s="39"/>
      <c r="B501" s="40"/>
      <c r="C501" s="206" t="s">
        <v>698</v>
      </c>
      <c r="D501" s="206" t="s">
        <v>131</v>
      </c>
      <c r="E501" s="207" t="s">
        <v>699</v>
      </c>
      <c r="F501" s="208" t="s">
        <v>700</v>
      </c>
      <c r="G501" s="209" t="s">
        <v>134</v>
      </c>
      <c r="H501" s="210">
        <v>8191</v>
      </c>
      <c r="I501" s="211"/>
      <c r="J501" s="212">
        <f>ROUND(I501*H501,2)</f>
        <v>0</v>
      </c>
      <c r="K501" s="208" t="s">
        <v>135</v>
      </c>
      <c r="L501" s="45"/>
      <c r="M501" s="213" t="s">
        <v>21</v>
      </c>
      <c r="N501" s="214" t="s">
        <v>44</v>
      </c>
      <c r="O501" s="85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7" t="s">
        <v>136</v>
      </c>
      <c r="AT501" s="217" t="s">
        <v>131</v>
      </c>
      <c r="AU501" s="217" t="s">
        <v>83</v>
      </c>
      <c r="AY501" s="18" t="s">
        <v>129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8" t="s">
        <v>81</v>
      </c>
      <c r="BK501" s="218">
        <f>ROUND(I501*H501,2)</f>
        <v>0</v>
      </c>
      <c r="BL501" s="18" t="s">
        <v>136</v>
      </c>
      <c r="BM501" s="217" t="s">
        <v>701</v>
      </c>
    </row>
    <row r="502" s="2" customFormat="1">
      <c r="A502" s="39"/>
      <c r="B502" s="40"/>
      <c r="C502" s="41"/>
      <c r="D502" s="219" t="s">
        <v>571</v>
      </c>
      <c r="E502" s="41"/>
      <c r="F502" s="220" t="s">
        <v>702</v>
      </c>
      <c r="G502" s="41"/>
      <c r="H502" s="41"/>
      <c r="I502" s="221"/>
      <c r="J502" s="41"/>
      <c r="K502" s="41"/>
      <c r="L502" s="45"/>
      <c r="M502" s="222"/>
      <c r="N502" s="223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571</v>
      </c>
      <c r="AU502" s="18" t="s">
        <v>83</v>
      </c>
    </row>
    <row r="503" s="13" customFormat="1">
      <c r="A503" s="13"/>
      <c r="B503" s="224"/>
      <c r="C503" s="225"/>
      <c r="D503" s="219" t="s">
        <v>140</v>
      </c>
      <c r="E503" s="226" t="s">
        <v>21</v>
      </c>
      <c r="F503" s="227" t="s">
        <v>703</v>
      </c>
      <c r="G503" s="225"/>
      <c r="H503" s="228">
        <v>8191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140</v>
      </c>
      <c r="AU503" s="234" t="s">
        <v>83</v>
      </c>
      <c r="AV503" s="13" t="s">
        <v>83</v>
      </c>
      <c r="AW503" s="13" t="s">
        <v>34</v>
      </c>
      <c r="AX503" s="13" t="s">
        <v>73</v>
      </c>
      <c r="AY503" s="234" t="s">
        <v>129</v>
      </c>
    </row>
    <row r="504" s="14" customFormat="1">
      <c r="A504" s="14"/>
      <c r="B504" s="235"/>
      <c r="C504" s="236"/>
      <c r="D504" s="219" t="s">
        <v>140</v>
      </c>
      <c r="E504" s="237" t="s">
        <v>21</v>
      </c>
      <c r="F504" s="238" t="s">
        <v>142</v>
      </c>
      <c r="G504" s="236"/>
      <c r="H504" s="239">
        <v>8191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140</v>
      </c>
      <c r="AU504" s="245" t="s">
        <v>83</v>
      </c>
      <c r="AV504" s="14" t="s">
        <v>136</v>
      </c>
      <c r="AW504" s="14" t="s">
        <v>34</v>
      </c>
      <c r="AX504" s="14" t="s">
        <v>81</v>
      </c>
      <c r="AY504" s="245" t="s">
        <v>129</v>
      </c>
    </row>
    <row r="505" s="2" customFormat="1" ht="16.5" customHeight="1">
      <c r="A505" s="39"/>
      <c r="B505" s="40"/>
      <c r="C505" s="206" t="s">
        <v>704</v>
      </c>
      <c r="D505" s="206" t="s">
        <v>131</v>
      </c>
      <c r="E505" s="207" t="s">
        <v>705</v>
      </c>
      <c r="F505" s="208" t="s">
        <v>700</v>
      </c>
      <c r="G505" s="209" t="s">
        <v>134</v>
      </c>
      <c r="H505" s="210">
        <v>7535.7200000000003</v>
      </c>
      <c r="I505" s="211"/>
      <c r="J505" s="212">
        <f>ROUND(I505*H505,2)</f>
        <v>0</v>
      </c>
      <c r="K505" s="208" t="s">
        <v>135</v>
      </c>
      <c r="L505" s="45"/>
      <c r="M505" s="213" t="s">
        <v>21</v>
      </c>
      <c r="N505" s="214" t="s">
        <v>44</v>
      </c>
      <c r="O505" s="85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7" t="s">
        <v>136</v>
      </c>
      <c r="AT505" s="217" t="s">
        <v>131</v>
      </c>
      <c r="AU505" s="217" t="s">
        <v>83</v>
      </c>
      <c r="AY505" s="18" t="s">
        <v>129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81</v>
      </c>
      <c r="BK505" s="218">
        <f>ROUND(I505*H505,2)</f>
        <v>0</v>
      </c>
      <c r="BL505" s="18" t="s">
        <v>136</v>
      </c>
      <c r="BM505" s="217" t="s">
        <v>706</v>
      </c>
    </row>
    <row r="506" s="2" customFormat="1">
      <c r="A506" s="39"/>
      <c r="B506" s="40"/>
      <c r="C506" s="41"/>
      <c r="D506" s="219" t="s">
        <v>571</v>
      </c>
      <c r="E506" s="41"/>
      <c r="F506" s="220" t="s">
        <v>707</v>
      </c>
      <c r="G506" s="41"/>
      <c r="H506" s="41"/>
      <c r="I506" s="221"/>
      <c r="J506" s="41"/>
      <c r="K506" s="41"/>
      <c r="L506" s="45"/>
      <c r="M506" s="222"/>
      <c r="N506" s="223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571</v>
      </c>
      <c r="AU506" s="18" t="s">
        <v>83</v>
      </c>
    </row>
    <row r="507" s="13" customFormat="1">
      <c r="A507" s="13"/>
      <c r="B507" s="224"/>
      <c r="C507" s="225"/>
      <c r="D507" s="219" t="s">
        <v>140</v>
      </c>
      <c r="E507" s="226" t="s">
        <v>21</v>
      </c>
      <c r="F507" s="227" t="s">
        <v>708</v>
      </c>
      <c r="G507" s="225"/>
      <c r="H507" s="228">
        <v>7535.7200000000003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140</v>
      </c>
      <c r="AU507" s="234" t="s">
        <v>83</v>
      </c>
      <c r="AV507" s="13" t="s">
        <v>83</v>
      </c>
      <c r="AW507" s="13" t="s">
        <v>34</v>
      </c>
      <c r="AX507" s="13" t="s">
        <v>73</v>
      </c>
      <c r="AY507" s="234" t="s">
        <v>129</v>
      </c>
    </row>
    <row r="508" s="14" customFormat="1">
      <c r="A508" s="14"/>
      <c r="B508" s="235"/>
      <c r="C508" s="236"/>
      <c r="D508" s="219" t="s">
        <v>140</v>
      </c>
      <c r="E508" s="237" t="s">
        <v>21</v>
      </c>
      <c r="F508" s="238" t="s">
        <v>142</v>
      </c>
      <c r="G508" s="236"/>
      <c r="H508" s="239">
        <v>7535.7200000000003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140</v>
      </c>
      <c r="AU508" s="245" t="s">
        <v>83</v>
      </c>
      <c r="AV508" s="14" t="s">
        <v>136</v>
      </c>
      <c r="AW508" s="14" t="s">
        <v>34</v>
      </c>
      <c r="AX508" s="14" t="s">
        <v>81</v>
      </c>
      <c r="AY508" s="245" t="s">
        <v>129</v>
      </c>
    </row>
    <row r="509" s="2" customFormat="1" ht="16.5" customHeight="1">
      <c r="A509" s="39"/>
      <c r="B509" s="40"/>
      <c r="C509" s="206" t="s">
        <v>709</v>
      </c>
      <c r="D509" s="206" t="s">
        <v>131</v>
      </c>
      <c r="E509" s="207" t="s">
        <v>710</v>
      </c>
      <c r="F509" s="208" t="s">
        <v>711</v>
      </c>
      <c r="G509" s="209" t="s">
        <v>134</v>
      </c>
      <c r="H509" s="210">
        <v>873.60000000000002</v>
      </c>
      <c r="I509" s="211"/>
      <c r="J509" s="212">
        <f>ROUND(I509*H509,2)</f>
        <v>0</v>
      </c>
      <c r="K509" s="208" t="s">
        <v>135</v>
      </c>
      <c r="L509" s="45"/>
      <c r="M509" s="213" t="s">
        <v>21</v>
      </c>
      <c r="N509" s="214" t="s">
        <v>44</v>
      </c>
      <c r="O509" s="85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7" t="s">
        <v>136</v>
      </c>
      <c r="AT509" s="217" t="s">
        <v>131</v>
      </c>
      <c r="AU509" s="217" t="s">
        <v>83</v>
      </c>
      <c r="AY509" s="18" t="s">
        <v>129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81</v>
      </c>
      <c r="BK509" s="218">
        <f>ROUND(I509*H509,2)</f>
        <v>0</v>
      </c>
      <c r="BL509" s="18" t="s">
        <v>136</v>
      </c>
      <c r="BM509" s="217" t="s">
        <v>712</v>
      </c>
    </row>
    <row r="510" s="2" customFormat="1">
      <c r="A510" s="39"/>
      <c r="B510" s="40"/>
      <c r="C510" s="41"/>
      <c r="D510" s="219" t="s">
        <v>571</v>
      </c>
      <c r="E510" s="41"/>
      <c r="F510" s="220" t="s">
        <v>702</v>
      </c>
      <c r="G510" s="41"/>
      <c r="H510" s="41"/>
      <c r="I510" s="221"/>
      <c r="J510" s="41"/>
      <c r="K510" s="41"/>
      <c r="L510" s="45"/>
      <c r="M510" s="222"/>
      <c r="N510" s="223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571</v>
      </c>
      <c r="AU510" s="18" t="s">
        <v>83</v>
      </c>
    </row>
    <row r="511" s="13" customFormat="1">
      <c r="A511" s="13"/>
      <c r="B511" s="224"/>
      <c r="C511" s="225"/>
      <c r="D511" s="219" t="s">
        <v>140</v>
      </c>
      <c r="E511" s="226" t="s">
        <v>21</v>
      </c>
      <c r="F511" s="227" t="s">
        <v>713</v>
      </c>
      <c r="G511" s="225"/>
      <c r="H511" s="228">
        <v>873.60000000000002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140</v>
      </c>
      <c r="AU511" s="234" t="s">
        <v>83</v>
      </c>
      <c r="AV511" s="13" t="s">
        <v>83</v>
      </c>
      <c r="AW511" s="13" t="s">
        <v>34</v>
      </c>
      <c r="AX511" s="13" t="s">
        <v>73</v>
      </c>
      <c r="AY511" s="234" t="s">
        <v>129</v>
      </c>
    </row>
    <row r="512" s="14" customFormat="1">
      <c r="A512" s="14"/>
      <c r="B512" s="235"/>
      <c r="C512" s="236"/>
      <c r="D512" s="219" t="s">
        <v>140</v>
      </c>
      <c r="E512" s="237" t="s">
        <v>21</v>
      </c>
      <c r="F512" s="238" t="s">
        <v>142</v>
      </c>
      <c r="G512" s="236"/>
      <c r="H512" s="239">
        <v>873.60000000000002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140</v>
      </c>
      <c r="AU512" s="245" t="s">
        <v>83</v>
      </c>
      <c r="AV512" s="14" t="s">
        <v>136</v>
      </c>
      <c r="AW512" s="14" t="s">
        <v>34</v>
      </c>
      <c r="AX512" s="14" t="s">
        <v>81</v>
      </c>
      <c r="AY512" s="245" t="s">
        <v>129</v>
      </c>
    </row>
    <row r="513" s="2" customFormat="1">
      <c r="A513" s="39"/>
      <c r="B513" s="40"/>
      <c r="C513" s="206" t="s">
        <v>714</v>
      </c>
      <c r="D513" s="206" t="s">
        <v>131</v>
      </c>
      <c r="E513" s="207" t="s">
        <v>715</v>
      </c>
      <c r="F513" s="208" t="s">
        <v>716</v>
      </c>
      <c r="G513" s="209" t="s">
        <v>134</v>
      </c>
      <c r="H513" s="210">
        <v>6913.2039999999997</v>
      </c>
      <c r="I513" s="211"/>
      <c r="J513" s="212">
        <f>ROUND(I513*H513,2)</f>
        <v>0</v>
      </c>
      <c r="K513" s="208" t="s">
        <v>717</v>
      </c>
      <c r="L513" s="45"/>
      <c r="M513" s="213" t="s">
        <v>21</v>
      </c>
      <c r="N513" s="214" t="s">
        <v>44</v>
      </c>
      <c r="O513" s="85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7" t="s">
        <v>136</v>
      </c>
      <c r="AT513" s="217" t="s">
        <v>131</v>
      </c>
      <c r="AU513" s="217" t="s">
        <v>83</v>
      </c>
      <c r="AY513" s="18" t="s">
        <v>129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8" t="s">
        <v>81</v>
      </c>
      <c r="BK513" s="218">
        <f>ROUND(I513*H513,2)</f>
        <v>0</v>
      </c>
      <c r="BL513" s="18" t="s">
        <v>136</v>
      </c>
      <c r="BM513" s="217" t="s">
        <v>718</v>
      </c>
    </row>
    <row r="514" s="2" customFormat="1">
      <c r="A514" s="39"/>
      <c r="B514" s="40"/>
      <c r="C514" s="41"/>
      <c r="D514" s="219" t="s">
        <v>138</v>
      </c>
      <c r="E514" s="41"/>
      <c r="F514" s="220" t="s">
        <v>719</v>
      </c>
      <c r="G514" s="41"/>
      <c r="H514" s="41"/>
      <c r="I514" s="221"/>
      <c r="J514" s="41"/>
      <c r="K514" s="41"/>
      <c r="L514" s="45"/>
      <c r="M514" s="222"/>
      <c r="N514" s="223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138</v>
      </c>
      <c r="AU514" s="18" t="s">
        <v>83</v>
      </c>
    </row>
    <row r="515" s="13" customFormat="1">
      <c r="A515" s="13"/>
      <c r="B515" s="224"/>
      <c r="C515" s="225"/>
      <c r="D515" s="219" t="s">
        <v>140</v>
      </c>
      <c r="E515" s="226" t="s">
        <v>21</v>
      </c>
      <c r="F515" s="227" t="s">
        <v>720</v>
      </c>
      <c r="G515" s="225"/>
      <c r="H515" s="228">
        <v>6913.2039999999997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140</v>
      </c>
      <c r="AU515" s="234" t="s">
        <v>83</v>
      </c>
      <c r="AV515" s="13" t="s">
        <v>83</v>
      </c>
      <c r="AW515" s="13" t="s">
        <v>34</v>
      </c>
      <c r="AX515" s="13" t="s">
        <v>81</v>
      </c>
      <c r="AY515" s="234" t="s">
        <v>129</v>
      </c>
    </row>
    <row r="516" s="2" customFormat="1" ht="21.75" customHeight="1">
      <c r="A516" s="39"/>
      <c r="B516" s="40"/>
      <c r="C516" s="206" t="s">
        <v>721</v>
      </c>
      <c r="D516" s="206" t="s">
        <v>131</v>
      </c>
      <c r="E516" s="207" t="s">
        <v>722</v>
      </c>
      <c r="F516" s="208" t="s">
        <v>723</v>
      </c>
      <c r="G516" s="209" t="s">
        <v>134</v>
      </c>
      <c r="H516" s="210">
        <v>1571.8</v>
      </c>
      <c r="I516" s="211"/>
      <c r="J516" s="212">
        <f>ROUND(I516*H516,2)</f>
        <v>0</v>
      </c>
      <c r="K516" s="208" t="s">
        <v>135</v>
      </c>
      <c r="L516" s="45"/>
      <c r="M516" s="213" t="s">
        <v>21</v>
      </c>
      <c r="N516" s="214" t="s">
        <v>44</v>
      </c>
      <c r="O516" s="85"/>
      <c r="P516" s="215">
        <f>O516*H516</f>
        <v>0</v>
      </c>
      <c r="Q516" s="215">
        <v>0.23000000000000001</v>
      </c>
      <c r="R516" s="215">
        <f>Q516*H516</f>
        <v>361.51400000000001</v>
      </c>
      <c r="S516" s="215">
        <v>0</v>
      </c>
      <c r="T516" s="21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7" t="s">
        <v>136</v>
      </c>
      <c r="AT516" s="217" t="s">
        <v>131</v>
      </c>
      <c r="AU516" s="217" t="s">
        <v>83</v>
      </c>
      <c r="AY516" s="18" t="s">
        <v>129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8" t="s">
        <v>81</v>
      </c>
      <c r="BK516" s="218">
        <f>ROUND(I516*H516,2)</f>
        <v>0</v>
      </c>
      <c r="BL516" s="18" t="s">
        <v>136</v>
      </c>
      <c r="BM516" s="217" t="s">
        <v>724</v>
      </c>
    </row>
    <row r="517" s="2" customFormat="1">
      <c r="A517" s="39"/>
      <c r="B517" s="40"/>
      <c r="C517" s="41"/>
      <c r="D517" s="219" t="s">
        <v>138</v>
      </c>
      <c r="E517" s="41"/>
      <c r="F517" s="220" t="s">
        <v>725</v>
      </c>
      <c r="G517" s="41"/>
      <c r="H517" s="41"/>
      <c r="I517" s="221"/>
      <c r="J517" s="41"/>
      <c r="K517" s="41"/>
      <c r="L517" s="45"/>
      <c r="M517" s="222"/>
      <c r="N517" s="223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138</v>
      </c>
      <c r="AU517" s="18" t="s">
        <v>83</v>
      </c>
    </row>
    <row r="518" s="13" customFormat="1">
      <c r="A518" s="13"/>
      <c r="B518" s="224"/>
      <c r="C518" s="225"/>
      <c r="D518" s="219" t="s">
        <v>140</v>
      </c>
      <c r="E518" s="226" t="s">
        <v>21</v>
      </c>
      <c r="F518" s="227" t="s">
        <v>726</v>
      </c>
      <c r="G518" s="225"/>
      <c r="H518" s="228">
        <v>1575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140</v>
      </c>
      <c r="AU518" s="234" t="s">
        <v>83</v>
      </c>
      <c r="AV518" s="13" t="s">
        <v>83</v>
      </c>
      <c r="AW518" s="13" t="s">
        <v>34</v>
      </c>
      <c r="AX518" s="13" t="s">
        <v>73</v>
      </c>
      <c r="AY518" s="234" t="s">
        <v>129</v>
      </c>
    </row>
    <row r="519" s="13" customFormat="1">
      <c r="A519" s="13"/>
      <c r="B519" s="224"/>
      <c r="C519" s="225"/>
      <c r="D519" s="219" t="s">
        <v>140</v>
      </c>
      <c r="E519" s="226" t="s">
        <v>21</v>
      </c>
      <c r="F519" s="227" t="s">
        <v>727</v>
      </c>
      <c r="G519" s="225"/>
      <c r="H519" s="228">
        <v>0.29999999999999999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140</v>
      </c>
      <c r="AU519" s="234" t="s">
        <v>83</v>
      </c>
      <c r="AV519" s="13" t="s">
        <v>83</v>
      </c>
      <c r="AW519" s="13" t="s">
        <v>34</v>
      </c>
      <c r="AX519" s="13" t="s">
        <v>73</v>
      </c>
      <c r="AY519" s="234" t="s">
        <v>129</v>
      </c>
    </row>
    <row r="520" s="13" customFormat="1">
      <c r="A520" s="13"/>
      <c r="B520" s="224"/>
      <c r="C520" s="225"/>
      <c r="D520" s="219" t="s">
        <v>140</v>
      </c>
      <c r="E520" s="226" t="s">
        <v>21</v>
      </c>
      <c r="F520" s="227" t="s">
        <v>728</v>
      </c>
      <c r="G520" s="225"/>
      <c r="H520" s="228">
        <v>7.5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140</v>
      </c>
      <c r="AU520" s="234" t="s">
        <v>83</v>
      </c>
      <c r="AV520" s="13" t="s">
        <v>83</v>
      </c>
      <c r="AW520" s="13" t="s">
        <v>34</v>
      </c>
      <c r="AX520" s="13" t="s">
        <v>73</v>
      </c>
      <c r="AY520" s="234" t="s">
        <v>129</v>
      </c>
    </row>
    <row r="521" s="13" customFormat="1">
      <c r="A521" s="13"/>
      <c r="B521" s="224"/>
      <c r="C521" s="225"/>
      <c r="D521" s="219" t="s">
        <v>140</v>
      </c>
      <c r="E521" s="226" t="s">
        <v>21</v>
      </c>
      <c r="F521" s="227" t="s">
        <v>729</v>
      </c>
      <c r="G521" s="225"/>
      <c r="H521" s="228">
        <v>7.5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140</v>
      </c>
      <c r="AU521" s="234" t="s">
        <v>83</v>
      </c>
      <c r="AV521" s="13" t="s">
        <v>83</v>
      </c>
      <c r="AW521" s="13" t="s">
        <v>34</v>
      </c>
      <c r="AX521" s="13" t="s">
        <v>73</v>
      </c>
      <c r="AY521" s="234" t="s">
        <v>129</v>
      </c>
    </row>
    <row r="522" s="13" customFormat="1">
      <c r="A522" s="13"/>
      <c r="B522" s="224"/>
      <c r="C522" s="225"/>
      <c r="D522" s="219" t="s">
        <v>140</v>
      </c>
      <c r="E522" s="226" t="s">
        <v>21</v>
      </c>
      <c r="F522" s="227" t="s">
        <v>730</v>
      </c>
      <c r="G522" s="225"/>
      <c r="H522" s="228">
        <v>7.5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140</v>
      </c>
      <c r="AU522" s="234" t="s">
        <v>83</v>
      </c>
      <c r="AV522" s="13" t="s">
        <v>83</v>
      </c>
      <c r="AW522" s="13" t="s">
        <v>34</v>
      </c>
      <c r="AX522" s="13" t="s">
        <v>73</v>
      </c>
      <c r="AY522" s="234" t="s">
        <v>129</v>
      </c>
    </row>
    <row r="523" s="13" customFormat="1">
      <c r="A523" s="13"/>
      <c r="B523" s="224"/>
      <c r="C523" s="225"/>
      <c r="D523" s="219" t="s">
        <v>140</v>
      </c>
      <c r="E523" s="226" t="s">
        <v>21</v>
      </c>
      <c r="F523" s="227" t="s">
        <v>731</v>
      </c>
      <c r="G523" s="225"/>
      <c r="H523" s="228">
        <v>9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140</v>
      </c>
      <c r="AU523" s="234" t="s">
        <v>83</v>
      </c>
      <c r="AV523" s="13" t="s">
        <v>83</v>
      </c>
      <c r="AW523" s="13" t="s">
        <v>34</v>
      </c>
      <c r="AX523" s="13" t="s">
        <v>73</v>
      </c>
      <c r="AY523" s="234" t="s">
        <v>129</v>
      </c>
    </row>
    <row r="524" s="13" customFormat="1">
      <c r="A524" s="13"/>
      <c r="B524" s="224"/>
      <c r="C524" s="225"/>
      <c r="D524" s="219" t="s">
        <v>140</v>
      </c>
      <c r="E524" s="226" t="s">
        <v>21</v>
      </c>
      <c r="F524" s="227" t="s">
        <v>732</v>
      </c>
      <c r="G524" s="225"/>
      <c r="H524" s="228">
        <v>1</v>
      </c>
      <c r="I524" s="229"/>
      <c r="J524" s="225"/>
      <c r="K524" s="225"/>
      <c r="L524" s="230"/>
      <c r="M524" s="231"/>
      <c r="N524" s="232"/>
      <c r="O524" s="232"/>
      <c r="P524" s="232"/>
      <c r="Q524" s="232"/>
      <c r="R524" s="232"/>
      <c r="S524" s="232"/>
      <c r="T524" s="23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4" t="s">
        <v>140</v>
      </c>
      <c r="AU524" s="234" t="s">
        <v>83</v>
      </c>
      <c r="AV524" s="13" t="s">
        <v>83</v>
      </c>
      <c r="AW524" s="13" t="s">
        <v>34</v>
      </c>
      <c r="AX524" s="13" t="s">
        <v>73</v>
      </c>
      <c r="AY524" s="234" t="s">
        <v>129</v>
      </c>
    </row>
    <row r="525" s="13" customFormat="1">
      <c r="A525" s="13"/>
      <c r="B525" s="224"/>
      <c r="C525" s="225"/>
      <c r="D525" s="219" t="s">
        <v>140</v>
      </c>
      <c r="E525" s="226" t="s">
        <v>21</v>
      </c>
      <c r="F525" s="227" t="s">
        <v>733</v>
      </c>
      <c r="G525" s="225"/>
      <c r="H525" s="228">
        <v>-36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140</v>
      </c>
      <c r="AU525" s="234" t="s">
        <v>83</v>
      </c>
      <c r="AV525" s="13" t="s">
        <v>83</v>
      </c>
      <c r="AW525" s="13" t="s">
        <v>34</v>
      </c>
      <c r="AX525" s="13" t="s">
        <v>73</v>
      </c>
      <c r="AY525" s="234" t="s">
        <v>129</v>
      </c>
    </row>
    <row r="526" s="14" customFormat="1">
      <c r="A526" s="14"/>
      <c r="B526" s="235"/>
      <c r="C526" s="236"/>
      <c r="D526" s="219" t="s">
        <v>140</v>
      </c>
      <c r="E526" s="237" t="s">
        <v>734</v>
      </c>
      <c r="F526" s="238" t="s">
        <v>142</v>
      </c>
      <c r="G526" s="236"/>
      <c r="H526" s="239">
        <v>1571.8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140</v>
      </c>
      <c r="AU526" s="245" t="s">
        <v>83</v>
      </c>
      <c r="AV526" s="14" t="s">
        <v>136</v>
      </c>
      <c r="AW526" s="14" t="s">
        <v>34</v>
      </c>
      <c r="AX526" s="14" t="s">
        <v>81</v>
      </c>
      <c r="AY526" s="245" t="s">
        <v>129</v>
      </c>
    </row>
    <row r="527" s="2" customFormat="1" ht="16.5" customHeight="1">
      <c r="A527" s="39"/>
      <c r="B527" s="40"/>
      <c r="C527" s="206" t="s">
        <v>735</v>
      </c>
      <c r="D527" s="206" t="s">
        <v>131</v>
      </c>
      <c r="E527" s="207" t="s">
        <v>736</v>
      </c>
      <c r="F527" s="208" t="s">
        <v>737</v>
      </c>
      <c r="G527" s="209" t="s">
        <v>231</v>
      </c>
      <c r="H527" s="210">
        <v>331</v>
      </c>
      <c r="I527" s="211"/>
      <c r="J527" s="212">
        <f>ROUND(I527*H527,2)</f>
        <v>0</v>
      </c>
      <c r="K527" s="208" t="s">
        <v>135</v>
      </c>
      <c r="L527" s="45"/>
      <c r="M527" s="213" t="s">
        <v>21</v>
      </c>
      <c r="N527" s="214" t="s">
        <v>44</v>
      </c>
      <c r="O527" s="85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7" t="s">
        <v>136</v>
      </c>
      <c r="AT527" s="217" t="s">
        <v>131</v>
      </c>
      <c r="AU527" s="217" t="s">
        <v>83</v>
      </c>
      <c r="AY527" s="18" t="s">
        <v>129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8" t="s">
        <v>81</v>
      </c>
      <c r="BK527" s="218">
        <f>ROUND(I527*H527,2)</f>
        <v>0</v>
      </c>
      <c r="BL527" s="18" t="s">
        <v>136</v>
      </c>
      <c r="BM527" s="217" t="s">
        <v>738</v>
      </c>
    </row>
    <row r="528" s="2" customFormat="1">
      <c r="A528" s="39"/>
      <c r="B528" s="40"/>
      <c r="C528" s="41"/>
      <c r="D528" s="219" t="s">
        <v>138</v>
      </c>
      <c r="E528" s="41"/>
      <c r="F528" s="220" t="s">
        <v>739</v>
      </c>
      <c r="G528" s="41"/>
      <c r="H528" s="41"/>
      <c r="I528" s="221"/>
      <c r="J528" s="41"/>
      <c r="K528" s="41"/>
      <c r="L528" s="45"/>
      <c r="M528" s="222"/>
      <c r="N528" s="223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138</v>
      </c>
      <c r="AU528" s="18" t="s">
        <v>83</v>
      </c>
    </row>
    <row r="529" s="13" customFormat="1">
      <c r="A529" s="13"/>
      <c r="B529" s="224"/>
      <c r="C529" s="225"/>
      <c r="D529" s="219" t="s">
        <v>140</v>
      </c>
      <c r="E529" s="226" t="s">
        <v>21</v>
      </c>
      <c r="F529" s="227" t="s">
        <v>740</v>
      </c>
      <c r="G529" s="225"/>
      <c r="H529" s="228">
        <v>331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140</v>
      </c>
      <c r="AU529" s="234" t="s">
        <v>83</v>
      </c>
      <c r="AV529" s="13" t="s">
        <v>83</v>
      </c>
      <c r="AW529" s="13" t="s">
        <v>34</v>
      </c>
      <c r="AX529" s="13" t="s">
        <v>73</v>
      </c>
      <c r="AY529" s="234" t="s">
        <v>129</v>
      </c>
    </row>
    <row r="530" s="14" customFormat="1">
      <c r="A530" s="14"/>
      <c r="B530" s="235"/>
      <c r="C530" s="236"/>
      <c r="D530" s="219" t="s">
        <v>140</v>
      </c>
      <c r="E530" s="237" t="s">
        <v>21</v>
      </c>
      <c r="F530" s="238" t="s">
        <v>142</v>
      </c>
      <c r="G530" s="236"/>
      <c r="H530" s="239">
        <v>331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140</v>
      </c>
      <c r="AU530" s="245" t="s">
        <v>83</v>
      </c>
      <c r="AV530" s="14" t="s">
        <v>136</v>
      </c>
      <c r="AW530" s="14" t="s">
        <v>34</v>
      </c>
      <c r="AX530" s="14" t="s">
        <v>81</v>
      </c>
      <c r="AY530" s="245" t="s">
        <v>129</v>
      </c>
    </row>
    <row r="531" s="2" customFormat="1" ht="21.75" customHeight="1">
      <c r="A531" s="39"/>
      <c r="B531" s="40"/>
      <c r="C531" s="256" t="s">
        <v>741</v>
      </c>
      <c r="D531" s="256" t="s">
        <v>443</v>
      </c>
      <c r="E531" s="257" t="s">
        <v>742</v>
      </c>
      <c r="F531" s="258" t="s">
        <v>743</v>
      </c>
      <c r="G531" s="259" t="s">
        <v>416</v>
      </c>
      <c r="H531" s="260">
        <v>662</v>
      </c>
      <c r="I531" s="261"/>
      <c r="J531" s="262">
        <f>ROUND(I531*H531,2)</f>
        <v>0</v>
      </c>
      <c r="K531" s="258" t="s">
        <v>21</v>
      </c>
      <c r="L531" s="263"/>
      <c r="M531" s="264" t="s">
        <v>21</v>
      </c>
      <c r="N531" s="265" t="s">
        <v>44</v>
      </c>
      <c r="O531" s="85"/>
      <c r="P531" s="215">
        <f>O531*H531</f>
        <v>0</v>
      </c>
      <c r="Q531" s="215">
        <v>1</v>
      </c>
      <c r="R531" s="215">
        <f>Q531*H531</f>
        <v>662</v>
      </c>
      <c r="S531" s="215">
        <v>0</v>
      </c>
      <c r="T531" s="216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7" t="s">
        <v>176</v>
      </c>
      <c r="AT531" s="217" t="s">
        <v>443</v>
      </c>
      <c r="AU531" s="217" t="s">
        <v>83</v>
      </c>
      <c r="AY531" s="18" t="s">
        <v>129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81</v>
      </c>
      <c r="BK531" s="218">
        <f>ROUND(I531*H531,2)</f>
        <v>0</v>
      </c>
      <c r="BL531" s="18" t="s">
        <v>136</v>
      </c>
      <c r="BM531" s="217" t="s">
        <v>744</v>
      </c>
    </row>
    <row r="532" s="13" customFormat="1">
      <c r="A532" s="13"/>
      <c r="B532" s="224"/>
      <c r="C532" s="225"/>
      <c r="D532" s="219" t="s">
        <v>140</v>
      </c>
      <c r="E532" s="226" t="s">
        <v>21</v>
      </c>
      <c r="F532" s="227" t="s">
        <v>745</v>
      </c>
      <c r="G532" s="225"/>
      <c r="H532" s="228">
        <v>662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140</v>
      </c>
      <c r="AU532" s="234" t="s">
        <v>83</v>
      </c>
      <c r="AV532" s="13" t="s">
        <v>83</v>
      </c>
      <c r="AW532" s="13" t="s">
        <v>34</v>
      </c>
      <c r="AX532" s="13" t="s">
        <v>73</v>
      </c>
      <c r="AY532" s="234" t="s">
        <v>129</v>
      </c>
    </row>
    <row r="533" s="14" customFormat="1">
      <c r="A533" s="14"/>
      <c r="B533" s="235"/>
      <c r="C533" s="236"/>
      <c r="D533" s="219" t="s">
        <v>140</v>
      </c>
      <c r="E533" s="237" t="s">
        <v>21</v>
      </c>
      <c r="F533" s="238" t="s">
        <v>142</v>
      </c>
      <c r="G533" s="236"/>
      <c r="H533" s="239">
        <v>662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140</v>
      </c>
      <c r="AU533" s="245" t="s">
        <v>83</v>
      </c>
      <c r="AV533" s="14" t="s">
        <v>136</v>
      </c>
      <c r="AW533" s="14" t="s">
        <v>34</v>
      </c>
      <c r="AX533" s="14" t="s">
        <v>81</v>
      </c>
      <c r="AY533" s="245" t="s">
        <v>129</v>
      </c>
    </row>
    <row r="534" s="2" customFormat="1" ht="16.5" customHeight="1">
      <c r="A534" s="39"/>
      <c r="B534" s="40"/>
      <c r="C534" s="206" t="s">
        <v>746</v>
      </c>
      <c r="D534" s="206" t="s">
        <v>131</v>
      </c>
      <c r="E534" s="207" t="s">
        <v>747</v>
      </c>
      <c r="F534" s="208" t="s">
        <v>748</v>
      </c>
      <c r="G534" s="209" t="s">
        <v>134</v>
      </c>
      <c r="H534" s="210">
        <v>6913.2039999999997</v>
      </c>
      <c r="I534" s="211"/>
      <c r="J534" s="212">
        <f>ROUND(I534*H534,2)</f>
        <v>0</v>
      </c>
      <c r="K534" s="208" t="s">
        <v>135</v>
      </c>
      <c r="L534" s="45"/>
      <c r="M534" s="213" t="s">
        <v>21</v>
      </c>
      <c r="N534" s="214" t="s">
        <v>44</v>
      </c>
      <c r="O534" s="85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7" t="s">
        <v>136</v>
      </c>
      <c r="AT534" s="217" t="s">
        <v>131</v>
      </c>
      <c r="AU534" s="217" t="s">
        <v>83</v>
      </c>
      <c r="AY534" s="18" t="s">
        <v>129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8" t="s">
        <v>81</v>
      </c>
      <c r="BK534" s="218">
        <f>ROUND(I534*H534,2)</f>
        <v>0</v>
      </c>
      <c r="BL534" s="18" t="s">
        <v>136</v>
      </c>
      <c r="BM534" s="217" t="s">
        <v>749</v>
      </c>
    </row>
    <row r="535" s="2" customFormat="1">
      <c r="A535" s="39"/>
      <c r="B535" s="40"/>
      <c r="C535" s="41"/>
      <c r="D535" s="219" t="s">
        <v>138</v>
      </c>
      <c r="E535" s="41"/>
      <c r="F535" s="220" t="s">
        <v>750</v>
      </c>
      <c r="G535" s="41"/>
      <c r="H535" s="41"/>
      <c r="I535" s="221"/>
      <c r="J535" s="41"/>
      <c r="K535" s="41"/>
      <c r="L535" s="45"/>
      <c r="M535" s="222"/>
      <c r="N535" s="223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138</v>
      </c>
      <c r="AU535" s="18" t="s">
        <v>83</v>
      </c>
    </row>
    <row r="536" s="13" customFormat="1">
      <c r="A536" s="13"/>
      <c r="B536" s="224"/>
      <c r="C536" s="225"/>
      <c r="D536" s="219" t="s">
        <v>140</v>
      </c>
      <c r="E536" s="226" t="s">
        <v>21</v>
      </c>
      <c r="F536" s="227" t="s">
        <v>720</v>
      </c>
      <c r="G536" s="225"/>
      <c r="H536" s="228">
        <v>6913.2039999999997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140</v>
      </c>
      <c r="AU536" s="234" t="s">
        <v>83</v>
      </c>
      <c r="AV536" s="13" t="s">
        <v>83</v>
      </c>
      <c r="AW536" s="13" t="s">
        <v>34</v>
      </c>
      <c r="AX536" s="13" t="s">
        <v>81</v>
      </c>
      <c r="AY536" s="234" t="s">
        <v>129</v>
      </c>
    </row>
    <row r="537" s="2" customFormat="1" ht="16.5" customHeight="1">
      <c r="A537" s="39"/>
      <c r="B537" s="40"/>
      <c r="C537" s="206" t="s">
        <v>751</v>
      </c>
      <c r="D537" s="206" t="s">
        <v>131</v>
      </c>
      <c r="E537" s="207" t="s">
        <v>752</v>
      </c>
      <c r="F537" s="208" t="s">
        <v>753</v>
      </c>
      <c r="G537" s="209" t="s">
        <v>134</v>
      </c>
      <c r="H537" s="210">
        <v>6847.6760000000004</v>
      </c>
      <c r="I537" s="211"/>
      <c r="J537" s="212">
        <f>ROUND(I537*H537,2)</f>
        <v>0</v>
      </c>
      <c r="K537" s="208" t="s">
        <v>135</v>
      </c>
      <c r="L537" s="45"/>
      <c r="M537" s="213" t="s">
        <v>21</v>
      </c>
      <c r="N537" s="214" t="s">
        <v>44</v>
      </c>
      <c r="O537" s="85"/>
      <c r="P537" s="215">
        <f>O537*H537</f>
        <v>0</v>
      </c>
      <c r="Q537" s="215">
        <v>0</v>
      </c>
      <c r="R537" s="215">
        <f>Q537*H537</f>
        <v>0</v>
      </c>
      <c r="S537" s="215">
        <v>0</v>
      </c>
      <c r="T537" s="216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7" t="s">
        <v>136</v>
      </c>
      <c r="AT537" s="217" t="s">
        <v>131</v>
      </c>
      <c r="AU537" s="217" t="s">
        <v>83</v>
      </c>
      <c r="AY537" s="18" t="s">
        <v>129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8" t="s">
        <v>81</v>
      </c>
      <c r="BK537" s="218">
        <f>ROUND(I537*H537,2)</f>
        <v>0</v>
      </c>
      <c r="BL537" s="18" t="s">
        <v>136</v>
      </c>
      <c r="BM537" s="217" t="s">
        <v>754</v>
      </c>
    </row>
    <row r="538" s="13" customFormat="1">
      <c r="A538" s="13"/>
      <c r="B538" s="224"/>
      <c r="C538" s="225"/>
      <c r="D538" s="219" t="s">
        <v>140</v>
      </c>
      <c r="E538" s="226" t="s">
        <v>21</v>
      </c>
      <c r="F538" s="227" t="s">
        <v>755</v>
      </c>
      <c r="G538" s="225"/>
      <c r="H538" s="228">
        <v>6847.6760000000004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140</v>
      </c>
      <c r="AU538" s="234" t="s">
        <v>83</v>
      </c>
      <c r="AV538" s="13" t="s">
        <v>83</v>
      </c>
      <c r="AW538" s="13" t="s">
        <v>34</v>
      </c>
      <c r="AX538" s="13" t="s">
        <v>81</v>
      </c>
      <c r="AY538" s="234" t="s">
        <v>129</v>
      </c>
    </row>
    <row r="539" s="2" customFormat="1">
      <c r="A539" s="39"/>
      <c r="B539" s="40"/>
      <c r="C539" s="206" t="s">
        <v>756</v>
      </c>
      <c r="D539" s="206" t="s">
        <v>131</v>
      </c>
      <c r="E539" s="207" t="s">
        <v>757</v>
      </c>
      <c r="F539" s="208" t="s">
        <v>758</v>
      </c>
      <c r="G539" s="209" t="s">
        <v>134</v>
      </c>
      <c r="H539" s="210">
        <v>6552.8000000000002</v>
      </c>
      <c r="I539" s="211"/>
      <c r="J539" s="212">
        <f>ROUND(I539*H539,2)</f>
        <v>0</v>
      </c>
      <c r="K539" s="208" t="s">
        <v>135</v>
      </c>
      <c r="L539" s="45"/>
      <c r="M539" s="213" t="s">
        <v>21</v>
      </c>
      <c r="N539" s="214" t="s">
        <v>44</v>
      </c>
      <c r="O539" s="85"/>
      <c r="P539" s="215">
        <f>O539*H539</f>
        <v>0</v>
      </c>
      <c r="Q539" s="215">
        <v>0</v>
      </c>
      <c r="R539" s="215">
        <f>Q539*H539</f>
        <v>0</v>
      </c>
      <c r="S539" s="215">
        <v>0</v>
      </c>
      <c r="T539" s="21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7" t="s">
        <v>136</v>
      </c>
      <c r="AT539" s="217" t="s">
        <v>131</v>
      </c>
      <c r="AU539" s="217" t="s">
        <v>83</v>
      </c>
      <c r="AY539" s="18" t="s">
        <v>129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8" t="s">
        <v>81</v>
      </c>
      <c r="BK539" s="218">
        <f>ROUND(I539*H539,2)</f>
        <v>0</v>
      </c>
      <c r="BL539" s="18" t="s">
        <v>136</v>
      </c>
      <c r="BM539" s="217" t="s">
        <v>759</v>
      </c>
    </row>
    <row r="540" s="2" customFormat="1">
      <c r="A540" s="39"/>
      <c r="B540" s="40"/>
      <c r="C540" s="41"/>
      <c r="D540" s="219" t="s">
        <v>138</v>
      </c>
      <c r="E540" s="41"/>
      <c r="F540" s="220" t="s">
        <v>760</v>
      </c>
      <c r="G540" s="41"/>
      <c r="H540" s="41"/>
      <c r="I540" s="221"/>
      <c r="J540" s="41"/>
      <c r="K540" s="41"/>
      <c r="L540" s="45"/>
      <c r="M540" s="222"/>
      <c r="N540" s="223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138</v>
      </c>
      <c r="AU540" s="18" t="s">
        <v>83</v>
      </c>
    </row>
    <row r="541" s="13" customFormat="1">
      <c r="A541" s="13"/>
      <c r="B541" s="224"/>
      <c r="C541" s="225"/>
      <c r="D541" s="219" t="s">
        <v>140</v>
      </c>
      <c r="E541" s="226" t="s">
        <v>21</v>
      </c>
      <c r="F541" s="227" t="s">
        <v>761</v>
      </c>
      <c r="G541" s="225"/>
      <c r="H541" s="228">
        <v>406.39999999999998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140</v>
      </c>
      <c r="AU541" s="234" t="s">
        <v>83</v>
      </c>
      <c r="AV541" s="13" t="s">
        <v>83</v>
      </c>
      <c r="AW541" s="13" t="s">
        <v>34</v>
      </c>
      <c r="AX541" s="13" t="s">
        <v>73</v>
      </c>
      <c r="AY541" s="234" t="s">
        <v>129</v>
      </c>
    </row>
    <row r="542" s="15" customFormat="1">
      <c r="A542" s="15"/>
      <c r="B542" s="246"/>
      <c r="C542" s="247"/>
      <c r="D542" s="219" t="s">
        <v>140</v>
      </c>
      <c r="E542" s="248" t="s">
        <v>21</v>
      </c>
      <c r="F542" s="249" t="s">
        <v>762</v>
      </c>
      <c r="G542" s="247"/>
      <c r="H542" s="248" t="s">
        <v>21</v>
      </c>
      <c r="I542" s="250"/>
      <c r="J542" s="247"/>
      <c r="K542" s="247"/>
      <c r="L542" s="251"/>
      <c r="M542" s="252"/>
      <c r="N542" s="253"/>
      <c r="O542" s="253"/>
      <c r="P542" s="253"/>
      <c r="Q542" s="253"/>
      <c r="R542" s="253"/>
      <c r="S542" s="253"/>
      <c r="T542" s="25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5" t="s">
        <v>140</v>
      </c>
      <c r="AU542" s="255" t="s">
        <v>83</v>
      </c>
      <c r="AV542" s="15" t="s">
        <v>81</v>
      </c>
      <c r="AW542" s="15" t="s">
        <v>34</v>
      </c>
      <c r="AX542" s="15" t="s">
        <v>73</v>
      </c>
      <c r="AY542" s="255" t="s">
        <v>129</v>
      </c>
    </row>
    <row r="543" s="13" customFormat="1">
      <c r="A543" s="13"/>
      <c r="B543" s="224"/>
      <c r="C543" s="225"/>
      <c r="D543" s="219" t="s">
        <v>140</v>
      </c>
      <c r="E543" s="226" t="s">
        <v>21</v>
      </c>
      <c r="F543" s="227" t="s">
        <v>763</v>
      </c>
      <c r="G543" s="225"/>
      <c r="H543" s="228">
        <v>5512.5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140</v>
      </c>
      <c r="AU543" s="234" t="s">
        <v>83</v>
      </c>
      <c r="AV543" s="13" t="s">
        <v>83</v>
      </c>
      <c r="AW543" s="13" t="s">
        <v>34</v>
      </c>
      <c r="AX543" s="13" t="s">
        <v>73</v>
      </c>
      <c r="AY543" s="234" t="s">
        <v>129</v>
      </c>
    </row>
    <row r="544" s="13" customFormat="1">
      <c r="A544" s="13"/>
      <c r="B544" s="224"/>
      <c r="C544" s="225"/>
      <c r="D544" s="219" t="s">
        <v>140</v>
      </c>
      <c r="E544" s="226" t="s">
        <v>21</v>
      </c>
      <c r="F544" s="227" t="s">
        <v>764</v>
      </c>
      <c r="G544" s="225"/>
      <c r="H544" s="228">
        <v>7.9000000000000004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140</v>
      </c>
      <c r="AU544" s="234" t="s">
        <v>83</v>
      </c>
      <c r="AV544" s="13" t="s">
        <v>83</v>
      </c>
      <c r="AW544" s="13" t="s">
        <v>34</v>
      </c>
      <c r="AX544" s="13" t="s">
        <v>73</v>
      </c>
      <c r="AY544" s="234" t="s">
        <v>129</v>
      </c>
    </row>
    <row r="545" s="13" customFormat="1">
      <c r="A545" s="13"/>
      <c r="B545" s="224"/>
      <c r="C545" s="225"/>
      <c r="D545" s="219" t="s">
        <v>140</v>
      </c>
      <c r="E545" s="226" t="s">
        <v>21</v>
      </c>
      <c r="F545" s="227" t="s">
        <v>765</v>
      </c>
      <c r="G545" s="225"/>
      <c r="H545" s="228">
        <v>50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140</v>
      </c>
      <c r="AU545" s="234" t="s">
        <v>83</v>
      </c>
      <c r="AV545" s="13" t="s">
        <v>83</v>
      </c>
      <c r="AW545" s="13" t="s">
        <v>34</v>
      </c>
      <c r="AX545" s="13" t="s">
        <v>73</v>
      </c>
      <c r="AY545" s="234" t="s">
        <v>129</v>
      </c>
    </row>
    <row r="546" s="13" customFormat="1">
      <c r="A546" s="13"/>
      <c r="B546" s="224"/>
      <c r="C546" s="225"/>
      <c r="D546" s="219" t="s">
        <v>140</v>
      </c>
      <c r="E546" s="226" t="s">
        <v>21</v>
      </c>
      <c r="F546" s="227" t="s">
        <v>766</v>
      </c>
      <c r="G546" s="225"/>
      <c r="H546" s="228">
        <v>86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140</v>
      </c>
      <c r="AU546" s="234" t="s">
        <v>83</v>
      </c>
      <c r="AV546" s="13" t="s">
        <v>83</v>
      </c>
      <c r="AW546" s="13" t="s">
        <v>34</v>
      </c>
      <c r="AX546" s="13" t="s">
        <v>73</v>
      </c>
      <c r="AY546" s="234" t="s">
        <v>129</v>
      </c>
    </row>
    <row r="547" s="13" customFormat="1">
      <c r="A547" s="13"/>
      <c r="B547" s="224"/>
      <c r="C547" s="225"/>
      <c r="D547" s="219" t="s">
        <v>140</v>
      </c>
      <c r="E547" s="226" t="s">
        <v>21</v>
      </c>
      <c r="F547" s="227" t="s">
        <v>767</v>
      </c>
      <c r="G547" s="225"/>
      <c r="H547" s="228">
        <v>98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140</v>
      </c>
      <c r="AU547" s="234" t="s">
        <v>83</v>
      </c>
      <c r="AV547" s="13" t="s">
        <v>83</v>
      </c>
      <c r="AW547" s="13" t="s">
        <v>34</v>
      </c>
      <c r="AX547" s="13" t="s">
        <v>73</v>
      </c>
      <c r="AY547" s="234" t="s">
        <v>129</v>
      </c>
    </row>
    <row r="548" s="13" customFormat="1">
      <c r="A548" s="13"/>
      <c r="B548" s="224"/>
      <c r="C548" s="225"/>
      <c r="D548" s="219" t="s">
        <v>140</v>
      </c>
      <c r="E548" s="226" t="s">
        <v>21</v>
      </c>
      <c r="F548" s="227" t="s">
        <v>768</v>
      </c>
      <c r="G548" s="225"/>
      <c r="H548" s="228">
        <v>125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140</v>
      </c>
      <c r="AU548" s="234" t="s">
        <v>83</v>
      </c>
      <c r="AV548" s="13" t="s">
        <v>83</v>
      </c>
      <c r="AW548" s="13" t="s">
        <v>34</v>
      </c>
      <c r="AX548" s="13" t="s">
        <v>73</v>
      </c>
      <c r="AY548" s="234" t="s">
        <v>129</v>
      </c>
    </row>
    <row r="549" s="13" customFormat="1">
      <c r="A549" s="13"/>
      <c r="B549" s="224"/>
      <c r="C549" s="225"/>
      <c r="D549" s="219" t="s">
        <v>140</v>
      </c>
      <c r="E549" s="226" t="s">
        <v>21</v>
      </c>
      <c r="F549" s="227" t="s">
        <v>769</v>
      </c>
      <c r="G549" s="225"/>
      <c r="H549" s="228">
        <v>112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140</v>
      </c>
      <c r="AU549" s="234" t="s">
        <v>83</v>
      </c>
      <c r="AV549" s="13" t="s">
        <v>83</v>
      </c>
      <c r="AW549" s="13" t="s">
        <v>34</v>
      </c>
      <c r="AX549" s="13" t="s">
        <v>73</v>
      </c>
      <c r="AY549" s="234" t="s">
        <v>129</v>
      </c>
    </row>
    <row r="550" s="13" customFormat="1">
      <c r="A550" s="13"/>
      <c r="B550" s="224"/>
      <c r="C550" s="225"/>
      <c r="D550" s="219" t="s">
        <v>140</v>
      </c>
      <c r="E550" s="226" t="s">
        <v>21</v>
      </c>
      <c r="F550" s="227" t="s">
        <v>770</v>
      </c>
      <c r="G550" s="225"/>
      <c r="H550" s="228">
        <v>12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140</v>
      </c>
      <c r="AU550" s="234" t="s">
        <v>83</v>
      </c>
      <c r="AV550" s="13" t="s">
        <v>83</v>
      </c>
      <c r="AW550" s="13" t="s">
        <v>34</v>
      </c>
      <c r="AX550" s="13" t="s">
        <v>73</v>
      </c>
      <c r="AY550" s="234" t="s">
        <v>129</v>
      </c>
    </row>
    <row r="551" s="13" customFormat="1">
      <c r="A551" s="13"/>
      <c r="B551" s="224"/>
      <c r="C551" s="225"/>
      <c r="D551" s="219" t="s">
        <v>140</v>
      </c>
      <c r="E551" s="226" t="s">
        <v>21</v>
      </c>
      <c r="F551" s="227" t="s">
        <v>771</v>
      </c>
      <c r="G551" s="225"/>
      <c r="H551" s="228">
        <v>12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140</v>
      </c>
      <c r="AU551" s="234" t="s">
        <v>83</v>
      </c>
      <c r="AV551" s="13" t="s">
        <v>83</v>
      </c>
      <c r="AW551" s="13" t="s">
        <v>34</v>
      </c>
      <c r="AX551" s="13" t="s">
        <v>73</v>
      </c>
      <c r="AY551" s="234" t="s">
        <v>129</v>
      </c>
    </row>
    <row r="552" s="13" customFormat="1">
      <c r="A552" s="13"/>
      <c r="B552" s="224"/>
      <c r="C552" s="225"/>
      <c r="D552" s="219" t="s">
        <v>140</v>
      </c>
      <c r="E552" s="226" t="s">
        <v>21</v>
      </c>
      <c r="F552" s="227" t="s">
        <v>772</v>
      </c>
      <c r="G552" s="225"/>
      <c r="H552" s="228">
        <v>12</v>
      </c>
      <c r="I552" s="229"/>
      <c r="J552" s="225"/>
      <c r="K552" s="225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140</v>
      </c>
      <c r="AU552" s="234" t="s">
        <v>83</v>
      </c>
      <c r="AV552" s="13" t="s">
        <v>83</v>
      </c>
      <c r="AW552" s="13" t="s">
        <v>34</v>
      </c>
      <c r="AX552" s="13" t="s">
        <v>73</v>
      </c>
      <c r="AY552" s="234" t="s">
        <v>129</v>
      </c>
    </row>
    <row r="553" s="13" customFormat="1">
      <c r="A553" s="13"/>
      <c r="B553" s="224"/>
      <c r="C553" s="225"/>
      <c r="D553" s="219" t="s">
        <v>140</v>
      </c>
      <c r="E553" s="226" t="s">
        <v>21</v>
      </c>
      <c r="F553" s="227" t="s">
        <v>773</v>
      </c>
      <c r="G553" s="225"/>
      <c r="H553" s="228">
        <v>12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140</v>
      </c>
      <c r="AU553" s="234" t="s">
        <v>83</v>
      </c>
      <c r="AV553" s="13" t="s">
        <v>83</v>
      </c>
      <c r="AW553" s="13" t="s">
        <v>34</v>
      </c>
      <c r="AX553" s="13" t="s">
        <v>73</v>
      </c>
      <c r="AY553" s="234" t="s">
        <v>129</v>
      </c>
    </row>
    <row r="554" s="13" customFormat="1">
      <c r="A554" s="13"/>
      <c r="B554" s="224"/>
      <c r="C554" s="225"/>
      <c r="D554" s="219" t="s">
        <v>140</v>
      </c>
      <c r="E554" s="226" t="s">
        <v>21</v>
      </c>
      <c r="F554" s="227" t="s">
        <v>774</v>
      </c>
      <c r="G554" s="225"/>
      <c r="H554" s="228">
        <v>12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140</v>
      </c>
      <c r="AU554" s="234" t="s">
        <v>83</v>
      </c>
      <c r="AV554" s="13" t="s">
        <v>83</v>
      </c>
      <c r="AW554" s="13" t="s">
        <v>34</v>
      </c>
      <c r="AX554" s="13" t="s">
        <v>73</v>
      </c>
      <c r="AY554" s="234" t="s">
        <v>129</v>
      </c>
    </row>
    <row r="555" s="13" customFormat="1">
      <c r="A555" s="13"/>
      <c r="B555" s="224"/>
      <c r="C555" s="225"/>
      <c r="D555" s="219" t="s">
        <v>140</v>
      </c>
      <c r="E555" s="226" t="s">
        <v>21</v>
      </c>
      <c r="F555" s="227" t="s">
        <v>775</v>
      </c>
      <c r="G555" s="225"/>
      <c r="H555" s="228">
        <v>83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140</v>
      </c>
      <c r="AU555" s="234" t="s">
        <v>83</v>
      </c>
      <c r="AV555" s="13" t="s">
        <v>83</v>
      </c>
      <c r="AW555" s="13" t="s">
        <v>34</v>
      </c>
      <c r="AX555" s="13" t="s">
        <v>73</v>
      </c>
      <c r="AY555" s="234" t="s">
        <v>129</v>
      </c>
    </row>
    <row r="556" s="13" customFormat="1">
      <c r="A556" s="13"/>
      <c r="B556" s="224"/>
      <c r="C556" s="225"/>
      <c r="D556" s="219" t="s">
        <v>140</v>
      </c>
      <c r="E556" s="226" t="s">
        <v>21</v>
      </c>
      <c r="F556" s="227" t="s">
        <v>776</v>
      </c>
      <c r="G556" s="225"/>
      <c r="H556" s="228">
        <v>12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140</v>
      </c>
      <c r="AU556" s="234" t="s">
        <v>83</v>
      </c>
      <c r="AV556" s="13" t="s">
        <v>83</v>
      </c>
      <c r="AW556" s="13" t="s">
        <v>34</v>
      </c>
      <c r="AX556" s="13" t="s">
        <v>73</v>
      </c>
      <c r="AY556" s="234" t="s">
        <v>129</v>
      </c>
    </row>
    <row r="557" s="14" customFormat="1">
      <c r="A557" s="14"/>
      <c r="B557" s="235"/>
      <c r="C557" s="236"/>
      <c r="D557" s="219" t="s">
        <v>140</v>
      </c>
      <c r="E557" s="237" t="s">
        <v>92</v>
      </c>
      <c r="F557" s="238" t="s">
        <v>142</v>
      </c>
      <c r="G557" s="236"/>
      <c r="H557" s="239">
        <v>6552.8000000000002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5" t="s">
        <v>140</v>
      </c>
      <c r="AU557" s="245" t="s">
        <v>83</v>
      </c>
      <c r="AV557" s="14" t="s">
        <v>136</v>
      </c>
      <c r="AW557" s="14" t="s">
        <v>34</v>
      </c>
      <c r="AX557" s="14" t="s">
        <v>81</v>
      </c>
      <c r="AY557" s="245" t="s">
        <v>129</v>
      </c>
    </row>
    <row r="558" s="2" customFormat="1">
      <c r="A558" s="39"/>
      <c r="B558" s="40"/>
      <c r="C558" s="206" t="s">
        <v>777</v>
      </c>
      <c r="D558" s="206" t="s">
        <v>131</v>
      </c>
      <c r="E558" s="207" t="s">
        <v>778</v>
      </c>
      <c r="F558" s="208" t="s">
        <v>779</v>
      </c>
      <c r="G558" s="209" t="s">
        <v>134</v>
      </c>
      <c r="H558" s="210">
        <v>6</v>
      </c>
      <c r="I558" s="211"/>
      <c r="J558" s="212">
        <f>ROUND(I558*H558,2)</f>
        <v>0</v>
      </c>
      <c r="K558" s="208" t="s">
        <v>135</v>
      </c>
      <c r="L558" s="45"/>
      <c r="M558" s="213" t="s">
        <v>21</v>
      </c>
      <c r="N558" s="214" t="s">
        <v>44</v>
      </c>
      <c r="O558" s="85"/>
      <c r="P558" s="215">
        <f>O558*H558</f>
        <v>0</v>
      </c>
      <c r="Q558" s="215">
        <v>0.084250000000000005</v>
      </c>
      <c r="R558" s="215">
        <f>Q558*H558</f>
        <v>0.50550000000000006</v>
      </c>
      <c r="S558" s="215">
        <v>0</v>
      </c>
      <c r="T558" s="216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7" t="s">
        <v>136</v>
      </c>
      <c r="AT558" s="217" t="s">
        <v>131</v>
      </c>
      <c r="AU558" s="217" t="s">
        <v>83</v>
      </c>
      <c r="AY558" s="18" t="s">
        <v>129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8" t="s">
        <v>81</v>
      </c>
      <c r="BK558" s="218">
        <f>ROUND(I558*H558,2)</f>
        <v>0</v>
      </c>
      <c r="BL558" s="18" t="s">
        <v>136</v>
      </c>
      <c r="BM558" s="217" t="s">
        <v>780</v>
      </c>
    </row>
    <row r="559" s="2" customFormat="1">
      <c r="A559" s="39"/>
      <c r="B559" s="40"/>
      <c r="C559" s="41"/>
      <c r="D559" s="219" t="s">
        <v>138</v>
      </c>
      <c r="E559" s="41"/>
      <c r="F559" s="220" t="s">
        <v>781</v>
      </c>
      <c r="G559" s="41"/>
      <c r="H559" s="41"/>
      <c r="I559" s="221"/>
      <c r="J559" s="41"/>
      <c r="K559" s="41"/>
      <c r="L559" s="45"/>
      <c r="M559" s="222"/>
      <c r="N559" s="223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138</v>
      </c>
      <c r="AU559" s="18" t="s">
        <v>83</v>
      </c>
    </row>
    <row r="560" s="13" customFormat="1">
      <c r="A560" s="13"/>
      <c r="B560" s="224"/>
      <c r="C560" s="225"/>
      <c r="D560" s="219" t="s">
        <v>140</v>
      </c>
      <c r="E560" s="226" t="s">
        <v>21</v>
      </c>
      <c r="F560" s="227" t="s">
        <v>192</v>
      </c>
      <c r="G560" s="225"/>
      <c r="H560" s="228">
        <v>6</v>
      </c>
      <c r="I560" s="229"/>
      <c r="J560" s="225"/>
      <c r="K560" s="225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140</v>
      </c>
      <c r="AU560" s="234" t="s">
        <v>83</v>
      </c>
      <c r="AV560" s="13" t="s">
        <v>83</v>
      </c>
      <c r="AW560" s="13" t="s">
        <v>34</v>
      </c>
      <c r="AX560" s="13" t="s">
        <v>73</v>
      </c>
      <c r="AY560" s="234" t="s">
        <v>129</v>
      </c>
    </row>
    <row r="561" s="14" customFormat="1">
      <c r="A561" s="14"/>
      <c r="B561" s="235"/>
      <c r="C561" s="236"/>
      <c r="D561" s="219" t="s">
        <v>140</v>
      </c>
      <c r="E561" s="237" t="s">
        <v>21</v>
      </c>
      <c r="F561" s="238" t="s">
        <v>142</v>
      </c>
      <c r="G561" s="236"/>
      <c r="H561" s="239">
        <v>6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140</v>
      </c>
      <c r="AU561" s="245" t="s">
        <v>83</v>
      </c>
      <c r="AV561" s="14" t="s">
        <v>136</v>
      </c>
      <c r="AW561" s="14" t="s">
        <v>34</v>
      </c>
      <c r="AX561" s="14" t="s">
        <v>81</v>
      </c>
      <c r="AY561" s="245" t="s">
        <v>129</v>
      </c>
    </row>
    <row r="562" s="12" customFormat="1" ht="22.8" customHeight="1">
      <c r="A562" s="12"/>
      <c r="B562" s="190"/>
      <c r="C562" s="191"/>
      <c r="D562" s="192" t="s">
        <v>72</v>
      </c>
      <c r="E562" s="204" t="s">
        <v>176</v>
      </c>
      <c r="F562" s="204" t="s">
        <v>782</v>
      </c>
      <c r="G562" s="191"/>
      <c r="H562" s="191"/>
      <c r="I562" s="194"/>
      <c r="J562" s="205">
        <f>BK562</f>
        <v>0</v>
      </c>
      <c r="K562" s="191"/>
      <c r="L562" s="196"/>
      <c r="M562" s="197"/>
      <c r="N562" s="198"/>
      <c r="O562" s="198"/>
      <c r="P562" s="199">
        <f>SUM(P563:P592)</f>
        <v>0</v>
      </c>
      <c r="Q562" s="198"/>
      <c r="R562" s="199">
        <f>SUM(R563:R592)</f>
        <v>1.8153220000000001</v>
      </c>
      <c r="S562" s="198"/>
      <c r="T562" s="200">
        <f>SUM(T563:T592)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1" t="s">
        <v>81</v>
      </c>
      <c r="AT562" s="202" t="s">
        <v>72</v>
      </c>
      <c r="AU562" s="202" t="s">
        <v>81</v>
      </c>
      <c r="AY562" s="201" t="s">
        <v>129</v>
      </c>
      <c r="BK562" s="203">
        <f>SUM(BK563:BK592)</f>
        <v>0</v>
      </c>
    </row>
    <row r="563" s="2" customFormat="1" ht="16.5" customHeight="1">
      <c r="A563" s="39"/>
      <c r="B563" s="40"/>
      <c r="C563" s="206" t="s">
        <v>783</v>
      </c>
      <c r="D563" s="206" t="s">
        <v>131</v>
      </c>
      <c r="E563" s="207" t="s">
        <v>784</v>
      </c>
      <c r="F563" s="208" t="s">
        <v>785</v>
      </c>
      <c r="G563" s="209" t="s">
        <v>541</v>
      </c>
      <c r="H563" s="210">
        <v>3</v>
      </c>
      <c r="I563" s="211"/>
      <c r="J563" s="212">
        <f>ROUND(I563*H563,2)</f>
        <v>0</v>
      </c>
      <c r="K563" s="208" t="s">
        <v>786</v>
      </c>
      <c r="L563" s="45"/>
      <c r="M563" s="213" t="s">
        <v>21</v>
      </c>
      <c r="N563" s="214" t="s">
        <v>44</v>
      </c>
      <c r="O563" s="85"/>
      <c r="P563" s="215">
        <f>O563*H563</f>
        <v>0</v>
      </c>
      <c r="Q563" s="215">
        <v>1.0000000000000001E-05</v>
      </c>
      <c r="R563" s="215">
        <f>Q563*H563</f>
        <v>3.0000000000000004E-05</v>
      </c>
      <c r="S563" s="215">
        <v>0</v>
      </c>
      <c r="T563" s="216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7" t="s">
        <v>136</v>
      </c>
      <c r="AT563" s="217" t="s">
        <v>131</v>
      </c>
      <c r="AU563" s="217" t="s">
        <v>83</v>
      </c>
      <c r="AY563" s="18" t="s">
        <v>129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8" t="s">
        <v>81</v>
      </c>
      <c r="BK563" s="218">
        <f>ROUND(I563*H563,2)</f>
        <v>0</v>
      </c>
      <c r="BL563" s="18" t="s">
        <v>136</v>
      </c>
      <c r="BM563" s="217" t="s">
        <v>787</v>
      </c>
    </row>
    <row r="564" s="13" customFormat="1">
      <c r="A564" s="13"/>
      <c r="B564" s="224"/>
      <c r="C564" s="225"/>
      <c r="D564" s="219" t="s">
        <v>140</v>
      </c>
      <c r="E564" s="226" t="s">
        <v>21</v>
      </c>
      <c r="F564" s="227" t="s">
        <v>788</v>
      </c>
      <c r="G564" s="225"/>
      <c r="H564" s="228">
        <v>3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140</v>
      </c>
      <c r="AU564" s="234" t="s">
        <v>83</v>
      </c>
      <c r="AV564" s="13" t="s">
        <v>83</v>
      </c>
      <c r="AW564" s="13" t="s">
        <v>34</v>
      </c>
      <c r="AX564" s="13" t="s">
        <v>73</v>
      </c>
      <c r="AY564" s="234" t="s">
        <v>129</v>
      </c>
    </row>
    <row r="565" s="14" customFormat="1">
      <c r="A565" s="14"/>
      <c r="B565" s="235"/>
      <c r="C565" s="236"/>
      <c r="D565" s="219" t="s">
        <v>140</v>
      </c>
      <c r="E565" s="237" t="s">
        <v>21</v>
      </c>
      <c r="F565" s="238" t="s">
        <v>142</v>
      </c>
      <c r="G565" s="236"/>
      <c r="H565" s="239">
        <v>3</v>
      </c>
      <c r="I565" s="240"/>
      <c r="J565" s="236"/>
      <c r="K565" s="236"/>
      <c r="L565" s="241"/>
      <c r="M565" s="242"/>
      <c r="N565" s="243"/>
      <c r="O565" s="243"/>
      <c r="P565" s="243"/>
      <c r="Q565" s="243"/>
      <c r="R565" s="243"/>
      <c r="S565" s="243"/>
      <c r="T565" s="24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5" t="s">
        <v>140</v>
      </c>
      <c r="AU565" s="245" t="s">
        <v>83</v>
      </c>
      <c r="AV565" s="14" t="s">
        <v>136</v>
      </c>
      <c r="AW565" s="14" t="s">
        <v>34</v>
      </c>
      <c r="AX565" s="14" t="s">
        <v>81</v>
      </c>
      <c r="AY565" s="245" t="s">
        <v>129</v>
      </c>
    </row>
    <row r="566" s="2" customFormat="1" ht="16.5" customHeight="1">
      <c r="A566" s="39"/>
      <c r="B566" s="40"/>
      <c r="C566" s="256" t="s">
        <v>789</v>
      </c>
      <c r="D566" s="256" t="s">
        <v>443</v>
      </c>
      <c r="E566" s="257" t="s">
        <v>790</v>
      </c>
      <c r="F566" s="258" t="s">
        <v>791</v>
      </c>
      <c r="G566" s="259" t="s">
        <v>541</v>
      </c>
      <c r="H566" s="260">
        <v>3.0600000000000001</v>
      </c>
      <c r="I566" s="261"/>
      <c r="J566" s="262">
        <f>ROUND(I566*H566,2)</f>
        <v>0</v>
      </c>
      <c r="K566" s="258" t="s">
        <v>786</v>
      </c>
      <c r="L566" s="263"/>
      <c r="M566" s="264" t="s">
        <v>21</v>
      </c>
      <c r="N566" s="265" t="s">
        <v>44</v>
      </c>
      <c r="O566" s="85"/>
      <c r="P566" s="215">
        <f>O566*H566</f>
        <v>0</v>
      </c>
      <c r="Q566" s="215">
        <v>0.014200000000000001</v>
      </c>
      <c r="R566" s="215">
        <f>Q566*H566</f>
        <v>0.043452000000000005</v>
      </c>
      <c r="S566" s="215">
        <v>0</v>
      </c>
      <c r="T566" s="216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7" t="s">
        <v>176</v>
      </c>
      <c r="AT566" s="217" t="s">
        <v>443</v>
      </c>
      <c r="AU566" s="217" t="s">
        <v>83</v>
      </c>
      <c r="AY566" s="18" t="s">
        <v>129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8" t="s">
        <v>81</v>
      </c>
      <c r="BK566" s="218">
        <f>ROUND(I566*H566,2)</f>
        <v>0</v>
      </c>
      <c r="BL566" s="18" t="s">
        <v>136</v>
      </c>
      <c r="BM566" s="217" t="s">
        <v>792</v>
      </c>
    </row>
    <row r="567" s="13" customFormat="1">
      <c r="A567" s="13"/>
      <c r="B567" s="224"/>
      <c r="C567" s="225"/>
      <c r="D567" s="219" t="s">
        <v>140</v>
      </c>
      <c r="E567" s="226" t="s">
        <v>21</v>
      </c>
      <c r="F567" s="227" t="s">
        <v>793</v>
      </c>
      <c r="G567" s="225"/>
      <c r="H567" s="228">
        <v>3.0600000000000001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140</v>
      </c>
      <c r="AU567" s="234" t="s">
        <v>83</v>
      </c>
      <c r="AV567" s="13" t="s">
        <v>83</v>
      </c>
      <c r="AW567" s="13" t="s">
        <v>34</v>
      </c>
      <c r="AX567" s="13" t="s">
        <v>73</v>
      </c>
      <c r="AY567" s="234" t="s">
        <v>129</v>
      </c>
    </row>
    <row r="568" s="14" customFormat="1">
      <c r="A568" s="14"/>
      <c r="B568" s="235"/>
      <c r="C568" s="236"/>
      <c r="D568" s="219" t="s">
        <v>140</v>
      </c>
      <c r="E568" s="237" t="s">
        <v>21</v>
      </c>
      <c r="F568" s="238" t="s">
        <v>142</v>
      </c>
      <c r="G568" s="236"/>
      <c r="H568" s="239">
        <v>3.0600000000000001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140</v>
      </c>
      <c r="AU568" s="245" t="s">
        <v>83</v>
      </c>
      <c r="AV568" s="14" t="s">
        <v>136</v>
      </c>
      <c r="AW568" s="14" t="s">
        <v>34</v>
      </c>
      <c r="AX568" s="14" t="s">
        <v>81</v>
      </c>
      <c r="AY568" s="245" t="s">
        <v>129</v>
      </c>
    </row>
    <row r="569" s="2" customFormat="1" ht="16.5" customHeight="1">
      <c r="A569" s="39"/>
      <c r="B569" s="40"/>
      <c r="C569" s="206" t="s">
        <v>794</v>
      </c>
      <c r="D569" s="206" t="s">
        <v>131</v>
      </c>
      <c r="E569" s="207" t="s">
        <v>795</v>
      </c>
      <c r="F569" s="208" t="s">
        <v>796</v>
      </c>
      <c r="G569" s="209" t="s">
        <v>151</v>
      </c>
      <c r="H569" s="210">
        <v>1</v>
      </c>
      <c r="I569" s="211"/>
      <c r="J569" s="212">
        <f>ROUND(I569*H569,2)</f>
        <v>0</v>
      </c>
      <c r="K569" s="208" t="s">
        <v>135</v>
      </c>
      <c r="L569" s="45"/>
      <c r="M569" s="213" t="s">
        <v>21</v>
      </c>
      <c r="N569" s="214" t="s">
        <v>44</v>
      </c>
      <c r="O569" s="85"/>
      <c r="P569" s="215">
        <f>O569*H569</f>
        <v>0</v>
      </c>
      <c r="Q569" s="215">
        <v>0.34089999999999998</v>
      </c>
      <c r="R569" s="215">
        <f>Q569*H569</f>
        <v>0.34089999999999998</v>
      </c>
      <c r="S569" s="215">
        <v>0</v>
      </c>
      <c r="T569" s="216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7" t="s">
        <v>136</v>
      </c>
      <c r="AT569" s="217" t="s">
        <v>131</v>
      </c>
      <c r="AU569" s="217" t="s">
        <v>83</v>
      </c>
      <c r="AY569" s="18" t="s">
        <v>129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8" t="s">
        <v>81</v>
      </c>
      <c r="BK569" s="218">
        <f>ROUND(I569*H569,2)</f>
        <v>0</v>
      </c>
      <c r="BL569" s="18" t="s">
        <v>136</v>
      </c>
      <c r="BM569" s="217" t="s">
        <v>797</v>
      </c>
    </row>
    <row r="570" s="2" customFormat="1">
      <c r="A570" s="39"/>
      <c r="B570" s="40"/>
      <c r="C570" s="41"/>
      <c r="D570" s="219" t="s">
        <v>138</v>
      </c>
      <c r="E570" s="41"/>
      <c r="F570" s="220" t="s">
        <v>798</v>
      </c>
      <c r="G570" s="41"/>
      <c r="H570" s="41"/>
      <c r="I570" s="221"/>
      <c r="J570" s="41"/>
      <c r="K570" s="41"/>
      <c r="L570" s="45"/>
      <c r="M570" s="222"/>
      <c r="N570" s="223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138</v>
      </c>
      <c r="AU570" s="18" t="s">
        <v>83</v>
      </c>
    </row>
    <row r="571" s="13" customFormat="1">
      <c r="A571" s="13"/>
      <c r="B571" s="224"/>
      <c r="C571" s="225"/>
      <c r="D571" s="219" t="s">
        <v>140</v>
      </c>
      <c r="E571" s="226" t="s">
        <v>21</v>
      </c>
      <c r="F571" s="227" t="s">
        <v>799</v>
      </c>
      <c r="G571" s="225"/>
      <c r="H571" s="228">
        <v>1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140</v>
      </c>
      <c r="AU571" s="234" t="s">
        <v>83</v>
      </c>
      <c r="AV571" s="13" t="s">
        <v>83</v>
      </c>
      <c r="AW571" s="13" t="s">
        <v>34</v>
      </c>
      <c r="AX571" s="13" t="s">
        <v>73</v>
      </c>
      <c r="AY571" s="234" t="s">
        <v>129</v>
      </c>
    </row>
    <row r="572" s="14" customFormat="1">
      <c r="A572" s="14"/>
      <c r="B572" s="235"/>
      <c r="C572" s="236"/>
      <c r="D572" s="219" t="s">
        <v>140</v>
      </c>
      <c r="E572" s="237" t="s">
        <v>21</v>
      </c>
      <c r="F572" s="238" t="s">
        <v>142</v>
      </c>
      <c r="G572" s="236"/>
      <c r="H572" s="239">
        <v>1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140</v>
      </c>
      <c r="AU572" s="245" t="s">
        <v>83</v>
      </c>
      <c r="AV572" s="14" t="s">
        <v>136</v>
      </c>
      <c r="AW572" s="14" t="s">
        <v>34</v>
      </c>
      <c r="AX572" s="14" t="s">
        <v>81</v>
      </c>
      <c r="AY572" s="245" t="s">
        <v>129</v>
      </c>
    </row>
    <row r="573" s="2" customFormat="1" ht="16.5" customHeight="1">
      <c r="A573" s="39"/>
      <c r="B573" s="40"/>
      <c r="C573" s="256" t="s">
        <v>800</v>
      </c>
      <c r="D573" s="256" t="s">
        <v>443</v>
      </c>
      <c r="E573" s="257" t="s">
        <v>801</v>
      </c>
      <c r="F573" s="258" t="s">
        <v>802</v>
      </c>
      <c r="G573" s="259" t="s">
        <v>151</v>
      </c>
      <c r="H573" s="260">
        <v>1</v>
      </c>
      <c r="I573" s="261"/>
      <c r="J573" s="262">
        <f>ROUND(I573*H573,2)</f>
        <v>0</v>
      </c>
      <c r="K573" s="258" t="s">
        <v>21</v>
      </c>
      <c r="L573" s="263"/>
      <c r="M573" s="264" t="s">
        <v>21</v>
      </c>
      <c r="N573" s="265" t="s">
        <v>44</v>
      </c>
      <c r="O573" s="85"/>
      <c r="P573" s="215">
        <f>O573*H573</f>
        <v>0</v>
      </c>
      <c r="Q573" s="215">
        <v>0.071999999999999995</v>
      </c>
      <c r="R573" s="215">
        <f>Q573*H573</f>
        <v>0.071999999999999995</v>
      </c>
      <c r="S573" s="215">
        <v>0</v>
      </c>
      <c r="T573" s="216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7" t="s">
        <v>176</v>
      </c>
      <c r="AT573" s="217" t="s">
        <v>443</v>
      </c>
      <c r="AU573" s="217" t="s">
        <v>83</v>
      </c>
      <c r="AY573" s="18" t="s">
        <v>129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8" t="s">
        <v>81</v>
      </c>
      <c r="BK573" s="218">
        <f>ROUND(I573*H573,2)</f>
        <v>0</v>
      </c>
      <c r="BL573" s="18" t="s">
        <v>136</v>
      </c>
      <c r="BM573" s="217" t="s">
        <v>803</v>
      </c>
    </row>
    <row r="574" s="13" customFormat="1">
      <c r="A574" s="13"/>
      <c r="B574" s="224"/>
      <c r="C574" s="225"/>
      <c r="D574" s="219" t="s">
        <v>140</v>
      </c>
      <c r="E574" s="226" t="s">
        <v>21</v>
      </c>
      <c r="F574" s="227" t="s">
        <v>799</v>
      </c>
      <c r="G574" s="225"/>
      <c r="H574" s="228">
        <v>1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140</v>
      </c>
      <c r="AU574" s="234" t="s">
        <v>83</v>
      </c>
      <c r="AV574" s="13" t="s">
        <v>83</v>
      </c>
      <c r="AW574" s="13" t="s">
        <v>34</v>
      </c>
      <c r="AX574" s="13" t="s">
        <v>81</v>
      </c>
      <c r="AY574" s="234" t="s">
        <v>129</v>
      </c>
    </row>
    <row r="575" s="2" customFormat="1" ht="16.5" customHeight="1">
      <c r="A575" s="39"/>
      <c r="B575" s="40"/>
      <c r="C575" s="256" t="s">
        <v>804</v>
      </c>
      <c r="D575" s="256" t="s">
        <v>443</v>
      </c>
      <c r="E575" s="257" t="s">
        <v>805</v>
      </c>
      <c r="F575" s="258" t="s">
        <v>806</v>
      </c>
      <c r="G575" s="259" t="s">
        <v>151</v>
      </c>
      <c r="H575" s="260">
        <v>1</v>
      </c>
      <c r="I575" s="261"/>
      <c r="J575" s="262">
        <f>ROUND(I575*H575,2)</f>
        <v>0</v>
      </c>
      <c r="K575" s="258" t="s">
        <v>21</v>
      </c>
      <c r="L575" s="263"/>
      <c r="M575" s="264" t="s">
        <v>21</v>
      </c>
      <c r="N575" s="265" t="s">
        <v>44</v>
      </c>
      <c r="O575" s="85"/>
      <c r="P575" s="215">
        <f>O575*H575</f>
        <v>0</v>
      </c>
      <c r="Q575" s="215">
        <v>0.080000000000000002</v>
      </c>
      <c r="R575" s="215">
        <f>Q575*H575</f>
        <v>0.080000000000000002</v>
      </c>
      <c r="S575" s="215">
        <v>0</v>
      </c>
      <c r="T575" s="21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7" t="s">
        <v>176</v>
      </c>
      <c r="AT575" s="217" t="s">
        <v>443</v>
      </c>
      <c r="AU575" s="217" t="s">
        <v>83</v>
      </c>
      <c r="AY575" s="18" t="s">
        <v>129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8" t="s">
        <v>81</v>
      </c>
      <c r="BK575" s="218">
        <f>ROUND(I575*H575,2)</f>
        <v>0</v>
      </c>
      <c r="BL575" s="18" t="s">
        <v>136</v>
      </c>
      <c r="BM575" s="217" t="s">
        <v>807</v>
      </c>
    </row>
    <row r="576" s="13" customFormat="1">
      <c r="A576" s="13"/>
      <c r="B576" s="224"/>
      <c r="C576" s="225"/>
      <c r="D576" s="219" t="s">
        <v>140</v>
      </c>
      <c r="E576" s="226" t="s">
        <v>21</v>
      </c>
      <c r="F576" s="227" t="s">
        <v>799</v>
      </c>
      <c r="G576" s="225"/>
      <c r="H576" s="228">
        <v>1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140</v>
      </c>
      <c r="AU576" s="234" t="s">
        <v>83</v>
      </c>
      <c r="AV576" s="13" t="s">
        <v>83</v>
      </c>
      <c r="AW576" s="13" t="s">
        <v>34</v>
      </c>
      <c r="AX576" s="13" t="s">
        <v>81</v>
      </c>
      <c r="AY576" s="234" t="s">
        <v>129</v>
      </c>
    </row>
    <row r="577" s="2" customFormat="1">
      <c r="A577" s="39"/>
      <c r="B577" s="40"/>
      <c r="C577" s="256" t="s">
        <v>808</v>
      </c>
      <c r="D577" s="256" t="s">
        <v>443</v>
      </c>
      <c r="E577" s="257" t="s">
        <v>809</v>
      </c>
      <c r="F577" s="258" t="s">
        <v>810</v>
      </c>
      <c r="G577" s="259" t="s">
        <v>151</v>
      </c>
      <c r="H577" s="260">
        <v>1</v>
      </c>
      <c r="I577" s="261"/>
      <c r="J577" s="262">
        <f>ROUND(I577*H577,2)</f>
        <v>0</v>
      </c>
      <c r="K577" s="258" t="s">
        <v>21</v>
      </c>
      <c r="L577" s="263"/>
      <c r="M577" s="264" t="s">
        <v>21</v>
      </c>
      <c r="N577" s="265" t="s">
        <v>44</v>
      </c>
      <c r="O577" s="85"/>
      <c r="P577" s="215">
        <f>O577*H577</f>
        <v>0</v>
      </c>
      <c r="Q577" s="215">
        <v>0.040000000000000001</v>
      </c>
      <c r="R577" s="215">
        <f>Q577*H577</f>
        <v>0.040000000000000001</v>
      </c>
      <c r="S577" s="215">
        <v>0</v>
      </c>
      <c r="T577" s="21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7" t="s">
        <v>176</v>
      </c>
      <c r="AT577" s="217" t="s">
        <v>443</v>
      </c>
      <c r="AU577" s="217" t="s">
        <v>83</v>
      </c>
      <c r="AY577" s="18" t="s">
        <v>129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8" t="s">
        <v>81</v>
      </c>
      <c r="BK577" s="218">
        <f>ROUND(I577*H577,2)</f>
        <v>0</v>
      </c>
      <c r="BL577" s="18" t="s">
        <v>136</v>
      </c>
      <c r="BM577" s="217" t="s">
        <v>811</v>
      </c>
    </row>
    <row r="578" s="13" customFormat="1">
      <c r="A578" s="13"/>
      <c r="B578" s="224"/>
      <c r="C578" s="225"/>
      <c r="D578" s="219" t="s">
        <v>140</v>
      </c>
      <c r="E578" s="226" t="s">
        <v>21</v>
      </c>
      <c r="F578" s="227" t="s">
        <v>799</v>
      </c>
      <c r="G578" s="225"/>
      <c r="H578" s="228">
        <v>1</v>
      </c>
      <c r="I578" s="229"/>
      <c r="J578" s="225"/>
      <c r="K578" s="225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140</v>
      </c>
      <c r="AU578" s="234" t="s">
        <v>83</v>
      </c>
      <c r="AV578" s="13" t="s">
        <v>83</v>
      </c>
      <c r="AW578" s="13" t="s">
        <v>34</v>
      </c>
      <c r="AX578" s="13" t="s">
        <v>81</v>
      </c>
      <c r="AY578" s="234" t="s">
        <v>129</v>
      </c>
    </row>
    <row r="579" s="2" customFormat="1" ht="16.5" customHeight="1">
      <c r="A579" s="39"/>
      <c r="B579" s="40"/>
      <c r="C579" s="256" t="s">
        <v>812</v>
      </c>
      <c r="D579" s="256" t="s">
        <v>443</v>
      </c>
      <c r="E579" s="257" t="s">
        <v>813</v>
      </c>
      <c r="F579" s="258" t="s">
        <v>814</v>
      </c>
      <c r="G579" s="259" t="s">
        <v>151</v>
      </c>
      <c r="H579" s="260">
        <v>1</v>
      </c>
      <c r="I579" s="261"/>
      <c r="J579" s="262">
        <f>ROUND(I579*H579,2)</f>
        <v>0</v>
      </c>
      <c r="K579" s="258" t="s">
        <v>21</v>
      </c>
      <c r="L579" s="263"/>
      <c r="M579" s="264" t="s">
        <v>21</v>
      </c>
      <c r="N579" s="265" t="s">
        <v>44</v>
      </c>
      <c r="O579" s="85"/>
      <c r="P579" s="215">
        <f>O579*H579</f>
        <v>0</v>
      </c>
      <c r="Q579" s="215">
        <v>0.111</v>
      </c>
      <c r="R579" s="215">
        <f>Q579*H579</f>
        <v>0.111</v>
      </c>
      <c r="S579" s="215">
        <v>0</v>
      </c>
      <c r="T579" s="216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7" t="s">
        <v>176</v>
      </c>
      <c r="AT579" s="217" t="s">
        <v>443</v>
      </c>
      <c r="AU579" s="217" t="s">
        <v>83</v>
      </c>
      <c r="AY579" s="18" t="s">
        <v>129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8" t="s">
        <v>81</v>
      </c>
      <c r="BK579" s="218">
        <f>ROUND(I579*H579,2)</f>
        <v>0</v>
      </c>
      <c r="BL579" s="18" t="s">
        <v>136</v>
      </c>
      <c r="BM579" s="217" t="s">
        <v>815</v>
      </c>
    </row>
    <row r="580" s="13" customFormat="1">
      <c r="A580" s="13"/>
      <c r="B580" s="224"/>
      <c r="C580" s="225"/>
      <c r="D580" s="219" t="s">
        <v>140</v>
      </c>
      <c r="E580" s="226" t="s">
        <v>21</v>
      </c>
      <c r="F580" s="227" t="s">
        <v>799</v>
      </c>
      <c r="G580" s="225"/>
      <c r="H580" s="228">
        <v>1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140</v>
      </c>
      <c r="AU580" s="234" t="s">
        <v>83</v>
      </c>
      <c r="AV580" s="13" t="s">
        <v>83</v>
      </c>
      <c r="AW580" s="13" t="s">
        <v>34</v>
      </c>
      <c r="AX580" s="13" t="s">
        <v>81</v>
      </c>
      <c r="AY580" s="234" t="s">
        <v>129</v>
      </c>
    </row>
    <row r="581" s="2" customFormat="1" ht="16.5" customHeight="1">
      <c r="A581" s="39"/>
      <c r="B581" s="40"/>
      <c r="C581" s="256" t="s">
        <v>816</v>
      </c>
      <c r="D581" s="256" t="s">
        <v>443</v>
      </c>
      <c r="E581" s="257" t="s">
        <v>817</v>
      </c>
      <c r="F581" s="258" t="s">
        <v>818</v>
      </c>
      <c r="G581" s="259" t="s">
        <v>151</v>
      </c>
      <c r="H581" s="260">
        <v>1</v>
      </c>
      <c r="I581" s="261"/>
      <c r="J581" s="262">
        <f>ROUND(I581*H581,2)</f>
        <v>0</v>
      </c>
      <c r="K581" s="258" t="s">
        <v>21</v>
      </c>
      <c r="L581" s="263"/>
      <c r="M581" s="264" t="s">
        <v>21</v>
      </c>
      <c r="N581" s="265" t="s">
        <v>44</v>
      </c>
      <c r="O581" s="85"/>
      <c r="P581" s="215">
        <f>O581*H581</f>
        <v>0</v>
      </c>
      <c r="Q581" s="215">
        <v>0.027</v>
      </c>
      <c r="R581" s="215">
        <f>Q581*H581</f>
        <v>0.027</v>
      </c>
      <c r="S581" s="215">
        <v>0</v>
      </c>
      <c r="T581" s="21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7" t="s">
        <v>176</v>
      </c>
      <c r="AT581" s="217" t="s">
        <v>443</v>
      </c>
      <c r="AU581" s="217" t="s">
        <v>83</v>
      </c>
      <c r="AY581" s="18" t="s">
        <v>129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8" t="s">
        <v>81</v>
      </c>
      <c r="BK581" s="218">
        <f>ROUND(I581*H581,2)</f>
        <v>0</v>
      </c>
      <c r="BL581" s="18" t="s">
        <v>136</v>
      </c>
      <c r="BM581" s="217" t="s">
        <v>819</v>
      </c>
    </row>
    <row r="582" s="13" customFormat="1">
      <c r="A582" s="13"/>
      <c r="B582" s="224"/>
      <c r="C582" s="225"/>
      <c r="D582" s="219" t="s">
        <v>140</v>
      </c>
      <c r="E582" s="226" t="s">
        <v>21</v>
      </c>
      <c r="F582" s="227" t="s">
        <v>799</v>
      </c>
      <c r="G582" s="225"/>
      <c r="H582" s="228">
        <v>1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140</v>
      </c>
      <c r="AU582" s="234" t="s">
        <v>83</v>
      </c>
      <c r="AV582" s="13" t="s">
        <v>83</v>
      </c>
      <c r="AW582" s="13" t="s">
        <v>34</v>
      </c>
      <c r="AX582" s="13" t="s">
        <v>81</v>
      </c>
      <c r="AY582" s="234" t="s">
        <v>129</v>
      </c>
    </row>
    <row r="583" s="2" customFormat="1" ht="16.5" customHeight="1">
      <c r="A583" s="39"/>
      <c r="B583" s="40"/>
      <c r="C583" s="256" t="s">
        <v>820</v>
      </c>
      <c r="D583" s="256" t="s">
        <v>443</v>
      </c>
      <c r="E583" s="257" t="s">
        <v>821</v>
      </c>
      <c r="F583" s="258" t="s">
        <v>822</v>
      </c>
      <c r="G583" s="259" t="s">
        <v>151</v>
      </c>
      <c r="H583" s="260">
        <v>1</v>
      </c>
      <c r="I583" s="261"/>
      <c r="J583" s="262">
        <f>ROUND(I583*H583,2)</f>
        <v>0</v>
      </c>
      <c r="K583" s="258" t="s">
        <v>786</v>
      </c>
      <c r="L583" s="263"/>
      <c r="M583" s="264" t="s">
        <v>21</v>
      </c>
      <c r="N583" s="265" t="s">
        <v>44</v>
      </c>
      <c r="O583" s="85"/>
      <c r="P583" s="215">
        <f>O583*H583</f>
        <v>0</v>
      </c>
      <c r="Q583" s="215">
        <v>0.001</v>
      </c>
      <c r="R583" s="215">
        <f>Q583*H583</f>
        <v>0.001</v>
      </c>
      <c r="S583" s="215">
        <v>0</v>
      </c>
      <c r="T583" s="21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7" t="s">
        <v>176</v>
      </c>
      <c r="AT583" s="217" t="s">
        <v>443</v>
      </c>
      <c r="AU583" s="217" t="s">
        <v>83</v>
      </c>
      <c r="AY583" s="18" t="s">
        <v>129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8" t="s">
        <v>81</v>
      </c>
      <c r="BK583" s="218">
        <f>ROUND(I583*H583,2)</f>
        <v>0</v>
      </c>
      <c r="BL583" s="18" t="s">
        <v>136</v>
      </c>
      <c r="BM583" s="217" t="s">
        <v>823</v>
      </c>
    </row>
    <row r="584" s="13" customFormat="1">
      <c r="A584" s="13"/>
      <c r="B584" s="224"/>
      <c r="C584" s="225"/>
      <c r="D584" s="219" t="s">
        <v>140</v>
      </c>
      <c r="E584" s="226" t="s">
        <v>21</v>
      </c>
      <c r="F584" s="227" t="s">
        <v>799</v>
      </c>
      <c r="G584" s="225"/>
      <c r="H584" s="228">
        <v>1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140</v>
      </c>
      <c r="AU584" s="234" t="s">
        <v>83</v>
      </c>
      <c r="AV584" s="13" t="s">
        <v>83</v>
      </c>
      <c r="AW584" s="13" t="s">
        <v>34</v>
      </c>
      <c r="AX584" s="13" t="s">
        <v>81</v>
      </c>
      <c r="AY584" s="234" t="s">
        <v>129</v>
      </c>
    </row>
    <row r="585" s="2" customFormat="1" ht="16.5" customHeight="1">
      <c r="A585" s="39"/>
      <c r="B585" s="40"/>
      <c r="C585" s="206" t="s">
        <v>824</v>
      </c>
      <c r="D585" s="206" t="s">
        <v>131</v>
      </c>
      <c r="E585" s="207" t="s">
        <v>825</v>
      </c>
      <c r="F585" s="208" t="s">
        <v>826</v>
      </c>
      <c r="G585" s="209" t="s">
        <v>151</v>
      </c>
      <c r="H585" s="210">
        <v>1</v>
      </c>
      <c r="I585" s="211"/>
      <c r="J585" s="212">
        <f>ROUND(I585*H585,2)</f>
        <v>0</v>
      </c>
      <c r="K585" s="208" t="s">
        <v>135</v>
      </c>
      <c r="L585" s="45"/>
      <c r="M585" s="213" t="s">
        <v>21</v>
      </c>
      <c r="N585" s="214" t="s">
        <v>44</v>
      </c>
      <c r="O585" s="85"/>
      <c r="P585" s="215">
        <f>O585*H585</f>
        <v>0</v>
      </c>
      <c r="Q585" s="215">
        <v>0.21734000000000001</v>
      </c>
      <c r="R585" s="215">
        <f>Q585*H585</f>
        <v>0.21734000000000001</v>
      </c>
      <c r="S585" s="215">
        <v>0</v>
      </c>
      <c r="T585" s="21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7" t="s">
        <v>136</v>
      </c>
      <c r="AT585" s="217" t="s">
        <v>131</v>
      </c>
      <c r="AU585" s="217" t="s">
        <v>83</v>
      </c>
      <c r="AY585" s="18" t="s">
        <v>129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8" t="s">
        <v>81</v>
      </c>
      <c r="BK585" s="218">
        <f>ROUND(I585*H585,2)</f>
        <v>0</v>
      </c>
      <c r="BL585" s="18" t="s">
        <v>136</v>
      </c>
      <c r="BM585" s="217" t="s">
        <v>827</v>
      </c>
    </row>
    <row r="586" s="2" customFormat="1">
      <c r="A586" s="39"/>
      <c r="B586" s="40"/>
      <c r="C586" s="41"/>
      <c r="D586" s="219" t="s">
        <v>138</v>
      </c>
      <c r="E586" s="41"/>
      <c r="F586" s="220" t="s">
        <v>828</v>
      </c>
      <c r="G586" s="41"/>
      <c r="H586" s="41"/>
      <c r="I586" s="221"/>
      <c r="J586" s="41"/>
      <c r="K586" s="41"/>
      <c r="L586" s="45"/>
      <c r="M586" s="222"/>
      <c r="N586" s="223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138</v>
      </c>
      <c r="AU586" s="18" t="s">
        <v>83</v>
      </c>
    </row>
    <row r="587" s="13" customFormat="1">
      <c r="A587" s="13"/>
      <c r="B587" s="224"/>
      <c r="C587" s="225"/>
      <c r="D587" s="219" t="s">
        <v>140</v>
      </c>
      <c r="E587" s="226" t="s">
        <v>21</v>
      </c>
      <c r="F587" s="227" t="s">
        <v>799</v>
      </c>
      <c r="G587" s="225"/>
      <c r="H587" s="228">
        <v>1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140</v>
      </c>
      <c r="AU587" s="234" t="s">
        <v>83</v>
      </c>
      <c r="AV587" s="13" t="s">
        <v>83</v>
      </c>
      <c r="AW587" s="13" t="s">
        <v>34</v>
      </c>
      <c r="AX587" s="13" t="s">
        <v>81</v>
      </c>
      <c r="AY587" s="234" t="s">
        <v>129</v>
      </c>
    </row>
    <row r="588" s="2" customFormat="1" ht="16.5" customHeight="1">
      <c r="A588" s="39"/>
      <c r="B588" s="40"/>
      <c r="C588" s="256" t="s">
        <v>829</v>
      </c>
      <c r="D588" s="256" t="s">
        <v>443</v>
      </c>
      <c r="E588" s="257" t="s">
        <v>830</v>
      </c>
      <c r="F588" s="258" t="s">
        <v>831</v>
      </c>
      <c r="G588" s="259" t="s">
        <v>151</v>
      </c>
      <c r="H588" s="260">
        <v>1</v>
      </c>
      <c r="I588" s="261"/>
      <c r="J588" s="262">
        <f>ROUND(I588*H588,2)</f>
        <v>0</v>
      </c>
      <c r="K588" s="258" t="s">
        <v>21</v>
      </c>
      <c r="L588" s="263"/>
      <c r="M588" s="264" t="s">
        <v>21</v>
      </c>
      <c r="N588" s="265" t="s">
        <v>44</v>
      </c>
      <c r="O588" s="85"/>
      <c r="P588" s="215">
        <f>O588*H588</f>
        <v>0</v>
      </c>
      <c r="Q588" s="215">
        <v>0.041000000000000002</v>
      </c>
      <c r="R588" s="215">
        <f>Q588*H588</f>
        <v>0.041000000000000002</v>
      </c>
      <c r="S588" s="215">
        <v>0</v>
      </c>
      <c r="T588" s="216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7" t="s">
        <v>176</v>
      </c>
      <c r="AT588" s="217" t="s">
        <v>443</v>
      </c>
      <c r="AU588" s="217" t="s">
        <v>83</v>
      </c>
      <c r="AY588" s="18" t="s">
        <v>129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8" t="s">
        <v>81</v>
      </c>
      <c r="BK588" s="218">
        <f>ROUND(I588*H588,2)</f>
        <v>0</v>
      </c>
      <c r="BL588" s="18" t="s">
        <v>136</v>
      </c>
      <c r="BM588" s="217" t="s">
        <v>832</v>
      </c>
    </row>
    <row r="589" s="13" customFormat="1">
      <c r="A589" s="13"/>
      <c r="B589" s="224"/>
      <c r="C589" s="225"/>
      <c r="D589" s="219" t="s">
        <v>140</v>
      </c>
      <c r="E589" s="226" t="s">
        <v>21</v>
      </c>
      <c r="F589" s="227" t="s">
        <v>799</v>
      </c>
      <c r="G589" s="225"/>
      <c r="H589" s="228">
        <v>1</v>
      </c>
      <c r="I589" s="229"/>
      <c r="J589" s="225"/>
      <c r="K589" s="225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140</v>
      </c>
      <c r="AU589" s="234" t="s">
        <v>83</v>
      </c>
      <c r="AV589" s="13" t="s">
        <v>83</v>
      </c>
      <c r="AW589" s="13" t="s">
        <v>34</v>
      </c>
      <c r="AX589" s="13" t="s">
        <v>81</v>
      </c>
      <c r="AY589" s="234" t="s">
        <v>129</v>
      </c>
    </row>
    <row r="590" s="2" customFormat="1" ht="16.5" customHeight="1">
      <c r="A590" s="39"/>
      <c r="B590" s="40"/>
      <c r="C590" s="206" t="s">
        <v>833</v>
      </c>
      <c r="D590" s="206" t="s">
        <v>131</v>
      </c>
      <c r="E590" s="207" t="s">
        <v>834</v>
      </c>
      <c r="F590" s="208" t="s">
        <v>835</v>
      </c>
      <c r="G590" s="209" t="s">
        <v>151</v>
      </c>
      <c r="H590" s="210">
        <v>2</v>
      </c>
      <c r="I590" s="211"/>
      <c r="J590" s="212">
        <f>ROUND(I590*H590,2)</f>
        <v>0</v>
      </c>
      <c r="K590" s="208" t="s">
        <v>135</v>
      </c>
      <c r="L590" s="45"/>
      <c r="M590" s="213" t="s">
        <v>21</v>
      </c>
      <c r="N590" s="214" t="s">
        <v>44</v>
      </c>
      <c r="O590" s="85"/>
      <c r="P590" s="215">
        <f>O590*H590</f>
        <v>0</v>
      </c>
      <c r="Q590" s="215">
        <v>0.42080000000000001</v>
      </c>
      <c r="R590" s="215">
        <f>Q590*H590</f>
        <v>0.84160000000000001</v>
      </c>
      <c r="S590" s="215">
        <v>0</v>
      </c>
      <c r="T590" s="21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7" t="s">
        <v>136</v>
      </c>
      <c r="AT590" s="217" t="s">
        <v>131</v>
      </c>
      <c r="AU590" s="217" t="s">
        <v>83</v>
      </c>
      <c r="AY590" s="18" t="s">
        <v>129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8" t="s">
        <v>81</v>
      </c>
      <c r="BK590" s="218">
        <f>ROUND(I590*H590,2)</f>
        <v>0</v>
      </c>
      <c r="BL590" s="18" t="s">
        <v>136</v>
      </c>
      <c r="BM590" s="217" t="s">
        <v>836</v>
      </c>
    </row>
    <row r="591" s="2" customFormat="1">
      <c r="A591" s="39"/>
      <c r="B591" s="40"/>
      <c r="C591" s="41"/>
      <c r="D591" s="219" t="s">
        <v>138</v>
      </c>
      <c r="E591" s="41"/>
      <c r="F591" s="220" t="s">
        <v>837</v>
      </c>
      <c r="G591" s="41"/>
      <c r="H591" s="41"/>
      <c r="I591" s="221"/>
      <c r="J591" s="41"/>
      <c r="K591" s="41"/>
      <c r="L591" s="45"/>
      <c r="M591" s="222"/>
      <c r="N591" s="223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138</v>
      </c>
      <c r="AU591" s="18" t="s">
        <v>83</v>
      </c>
    </row>
    <row r="592" s="13" customFormat="1">
      <c r="A592" s="13"/>
      <c r="B592" s="224"/>
      <c r="C592" s="225"/>
      <c r="D592" s="219" t="s">
        <v>140</v>
      </c>
      <c r="E592" s="226" t="s">
        <v>21</v>
      </c>
      <c r="F592" s="227" t="s">
        <v>838</v>
      </c>
      <c r="G592" s="225"/>
      <c r="H592" s="228">
        <v>2</v>
      </c>
      <c r="I592" s="229"/>
      <c r="J592" s="225"/>
      <c r="K592" s="225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140</v>
      </c>
      <c r="AU592" s="234" t="s">
        <v>83</v>
      </c>
      <c r="AV592" s="13" t="s">
        <v>83</v>
      </c>
      <c r="AW592" s="13" t="s">
        <v>34</v>
      </c>
      <c r="AX592" s="13" t="s">
        <v>81</v>
      </c>
      <c r="AY592" s="234" t="s">
        <v>129</v>
      </c>
    </row>
    <row r="593" s="12" customFormat="1" ht="22.8" customHeight="1">
      <c r="A593" s="12"/>
      <c r="B593" s="190"/>
      <c r="C593" s="191"/>
      <c r="D593" s="192" t="s">
        <v>72</v>
      </c>
      <c r="E593" s="204" t="s">
        <v>181</v>
      </c>
      <c r="F593" s="204" t="s">
        <v>839</v>
      </c>
      <c r="G593" s="191"/>
      <c r="H593" s="191"/>
      <c r="I593" s="194"/>
      <c r="J593" s="205">
        <f>BK593</f>
        <v>0</v>
      </c>
      <c r="K593" s="191"/>
      <c r="L593" s="196"/>
      <c r="M593" s="197"/>
      <c r="N593" s="198"/>
      <c r="O593" s="198"/>
      <c r="P593" s="199">
        <f>SUM(P594:P640)</f>
        <v>0</v>
      </c>
      <c r="Q593" s="198"/>
      <c r="R593" s="199">
        <f>SUM(R594:R640)</f>
        <v>70.661244249999996</v>
      </c>
      <c r="S593" s="198"/>
      <c r="T593" s="200">
        <f>SUM(T594:T640)</f>
        <v>59.920000000000002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01" t="s">
        <v>81</v>
      </c>
      <c r="AT593" s="202" t="s">
        <v>72</v>
      </c>
      <c r="AU593" s="202" t="s">
        <v>81</v>
      </c>
      <c r="AY593" s="201" t="s">
        <v>129</v>
      </c>
      <c r="BK593" s="203">
        <f>SUM(BK594:BK640)</f>
        <v>0</v>
      </c>
    </row>
    <row r="594" s="2" customFormat="1" ht="16.5" customHeight="1">
      <c r="A594" s="39"/>
      <c r="B594" s="40"/>
      <c r="C594" s="206" t="s">
        <v>840</v>
      </c>
      <c r="D594" s="206" t="s">
        <v>131</v>
      </c>
      <c r="E594" s="207" t="s">
        <v>841</v>
      </c>
      <c r="F594" s="208" t="s">
        <v>842</v>
      </c>
      <c r="G594" s="209" t="s">
        <v>541</v>
      </c>
      <c r="H594" s="210">
        <v>407</v>
      </c>
      <c r="I594" s="211"/>
      <c r="J594" s="212">
        <f>ROUND(I594*H594,2)</f>
        <v>0</v>
      </c>
      <c r="K594" s="208" t="s">
        <v>21</v>
      </c>
      <c r="L594" s="45"/>
      <c r="M594" s="213" t="s">
        <v>21</v>
      </c>
      <c r="N594" s="214" t="s">
        <v>44</v>
      </c>
      <c r="O594" s="85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7" t="s">
        <v>136</v>
      </c>
      <c r="AT594" s="217" t="s">
        <v>131</v>
      </c>
      <c r="AU594" s="217" t="s">
        <v>83</v>
      </c>
      <c r="AY594" s="18" t="s">
        <v>129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8" t="s">
        <v>81</v>
      </c>
      <c r="BK594" s="218">
        <f>ROUND(I594*H594,2)</f>
        <v>0</v>
      </c>
      <c r="BL594" s="18" t="s">
        <v>136</v>
      </c>
      <c r="BM594" s="217" t="s">
        <v>843</v>
      </c>
    </row>
    <row r="595" s="13" customFormat="1">
      <c r="A595" s="13"/>
      <c r="B595" s="224"/>
      <c r="C595" s="225"/>
      <c r="D595" s="219" t="s">
        <v>140</v>
      </c>
      <c r="E595" s="226" t="s">
        <v>21</v>
      </c>
      <c r="F595" s="227" t="s">
        <v>844</v>
      </c>
      <c r="G595" s="225"/>
      <c r="H595" s="228">
        <v>407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140</v>
      </c>
      <c r="AU595" s="234" t="s">
        <v>83</v>
      </c>
      <c r="AV595" s="13" t="s">
        <v>83</v>
      </c>
      <c r="AW595" s="13" t="s">
        <v>34</v>
      </c>
      <c r="AX595" s="13" t="s">
        <v>73</v>
      </c>
      <c r="AY595" s="234" t="s">
        <v>129</v>
      </c>
    </row>
    <row r="596" s="14" customFormat="1">
      <c r="A596" s="14"/>
      <c r="B596" s="235"/>
      <c r="C596" s="236"/>
      <c r="D596" s="219" t="s">
        <v>140</v>
      </c>
      <c r="E596" s="237" t="s">
        <v>21</v>
      </c>
      <c r="F596" s="238" t="s">
        <v>142</v>
      </c>
      <c r="G596" s="236"/>
      <c r="H596" s="239">
        <v>407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140</v>
      </c>
      <c r="AU596" s="245" t="s">
        <v>83</v>
      </c>
      <c r="AV596" s="14" t="s">
        <v>136</v>
      </c>
      <c r="AW596" s="14" t="s">
        <v>34</v>
      </c>
      <c r="AX596" s="14" t="s">
        <v>81</v>
      </c>
      <c r="AY596" s="245" t="s">
        <v>129</v>
      </c>
    </row>
    <row r="597" s="2" customFormat="1">
      <c r="A597" s="39"/>
      <c r="B597" s="40"/>
      <c r="C597" s="206" t="s">
        <v>845</v>
      </c>
      <c r="D597" s="206" t="s">
        <v>131</v>
      </c>
      <c r="E597" s="207" t="s">
        <v>846</v>
      </c>
      <c r="F597" s="208" t="s">
        <v>847</v>
      </c>
      <c r="G597" s="209" t="s">
        <v>541</v>
      </c>
      <c r="H597" s="210">
        <v>240</v>
      </c>
      <c r="I597" s="211"/>
      <c r="J597" s="212">
        <f>ROUND(I597*H597,2)</f>
        <v>0</v>
      </c>
      <c r="K597" s="208" t="s">
        <v>135</v>
      </c>
      <c r="L597" s="45"/>
      <c r="M597" s="213" t="s">
        <v>21</v>
      </c>
      <c r="N597" s="214" t="s">
        <v>44</v>
      </c>
      <c r="O597" s="85"/>
      <c r="P597" s="215">
        <f>O597*H597</f>
        <v>0</v>
      </c>
      <c r="Q597" s="215">
        <v>0.15540000000000001</v>
      </c>
      <c r="R597" s="215">
        <f>Q597*H597</f>
        <v>37.295999999999999</v>
      </c>
      <c r="S597" s="215">
        <v>0</v>
      </c>
      <c r="T597" s="216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7" t="s">
        <v>136</v>
      </c>
      <c r="AT597" s="217" t="s">
        <v>131</v>
      </c>
      <c r="AU597" s="217" t="s">
        <v>83</v>
      </c>
      <c r="AY597" s="18" t="s">
        <v>129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8" t="s">
        <v>81</v>
      </c>
      <c r="BK597" s="218">
        <f>ROUND(I597*H597,2)</f>
        <v>0</v>
      </c>
      <c r="BL597" s="18" t="s">
        <v>136</v>
      </c>
      <c r="BM597" s="217" t="s">
        <v>848</v>
      </c>
    </row>
    <row r="598" s="2" customFormat="1">
      <c r="A598" s="39"/>
      <c r="B598" s="40"/>
      <c r="C598" s="41"/>
      <c r="D598" s="219" t="s">
        <v>138</v>
      </c>
      <c r="E598" s="41"/>
      <c r="F598" s="220" t="s">
        <v>849</v>
      </c>
      <c r="G598" s="41"/>
      <c r="H598" s="41"/>
      <c r="I598" s="221"/>
      <c r="J598" s="41"/>
      <c r="K598" s="41"/>
      <c r="L598" s="45"/>
      <c r="M598" s="222"/>
      <c r="N598" s="223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138</v>
      </c>
      <c r="AU598" s="18" t="s">
        <v>83</v>
      </c>
    </row>
    <row r="599" s="13" customFormat="1">
      <c r="A599" s="13"/>
      <c r="B599" s="224"/>
      <c r="C599" s="225"/>
      <c r="D599" s="219" t="s">
        <v>140</v>
      </c>
      <c r="E599" s="226" t="s">
        <v>21</v>
      </c>
      <c r="F599" s="227" t="s">
        <v>850</v>
      </c>
      <c r="G599" s="225"/>
      <c r="H599" s="228">
        <v>168</v>
      </c>
      <c r="I599" s="229"/>
      <c r="J599" s="225"/>
      <c r="K599" s="225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140</v>
      </c>
      <c r="AU599" s="234" t="s">
        <v>83</v>
      </c>
      <c r="AV599" s="13" t="s">
        <v>83</v>
      </c>
      <c r="AW599" s="13" t="s">
        <v>34</v>
      </c>
      <c r="AX599" s="13" t="s">
        <v>73</v>
      </c>
      <c r="AY599" s="234" t="s">
        <v>129</v>
      </c>
    </row>
    <row r="600" s="13" customFormat="1">
      <c r="A600" s="13"/>
      <c r="B600" s="224"/>
      <c r="C600" s="225"/>
      <c r="D600" s="219" t="s">
        <v>140</v>
      </c>
      <c r="E600" s="226" t="s">
        <v>21</v>
      </c>
      <c r="F600" s="227" t="s">
        <v>851</v>
      </c>
      <c r="G600" s="225"/>
      <c r="H600" s="228">
        <v>72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140</v>
      </c>
      <c r="AU600" s="234" t="s">
        <v>83</v>
      </c>
      <c r="AV600" s="13" t="s">
        <v>83</v>
      </c>
      <c r="AW600" s="13" t="s">
        <v>34</v>
      </c>
      <c r="AX600" s="13" t="s">
        <v>73</v>
      </c>
      <c r="AY600" s="234" t="s">
        <v>129</v>
      </c>
    </row>
    <row r="601" s="14" customFormat="1">
      <c r="A601" s="14"/>
      <c r="B601" s="235"/>
      <c r="C601" s="236"/>
      <c r="D601" s="219" t="s">
        <v>140</v>
      </c>
      <c r="E601" s="237" t="s">
        <v>21</v>
      </c>
      <c r="F601" s="238" t="s">
        <v>142</v>
      </c>
      <c r="G601" s="236"/>
      <c r="H601" s="239">
        <v>240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140</v>
      </c>
      <c r="AU601" s="245" t="s">
        <v>83</v>
      </c>
      <c r="AV601" s="14" t="s">
        <v>136</v>
      </c>
      <c r="AW601" s="14" t="s">
        <v>34</v>
      </c>
      <c r="AX601" s="14" t="s">
        <v>81</v>
      </c>
      <c r="AY601" s="245" t="s">
        <v>129</v>
      </c>
    </row>
    <row r="602" s="2" customFormat="1" ht="16.5" customHeight="1">
      <c r="A602" s="39"/>
      <c r="B602" s="40"/>
      <c r="C602" s="256" t="s">
        <v>852</v>
      </c>
      <c r="D602" s="256" t="s">
        <v>443</v>
      </c>
      <c r="E602" s="257" t="s">
        <v>853</v>
      </c>
      <c r="F602" s="258" t="s">
        <v>854</v>
      </c>
      <c r="G602" s="259" t="s">
        <v>541</v>
      </c>
      <c r="H602" s="260">
        <v>219.32499999999999</v>
      </c>
      <c r="I602" s="261"/>
      <c r="J602" s="262">
        <f>ROUND(I602*H602,2)</f>
        <v>0</v>
      </c>
      <c r="K602" s="258" t="s">
        <v>135</v>
      </c>
      <c r="L602" s="263"/>
      <c r="M602" s="264" t="s">
        <v>21</v>
      </c>
      <c r="N602" s="265" t="s">
        <v>44</v>
      </c>
      <c r="O602" s="85"/>
      <c r="P602" s="215">
        <f>O602*H602</f>
        <v>0</v>
      </c>
      <c r="Q602" s="215">
        <v>0.080000000000000002</v>
      </c>
      <c r="R602" s="215">
        <f>Q602*H602</f>
        <v>17.545999999999999</v>
      </c>
      <c r="S602" s="215">
        <v>0</v>
      </c>
      <c r="T602" s="216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7" t="s">
        <v>176</v>
      </c>
      <c r="AT602" s="217" t="s">
        <v>443</v>
      </c>
      <c r="AU602" s="217" t="s">
        <v>83</v>
      </c>
      <c r="AY602" s="18" t="s">
        <v>129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8" t="s">
        <v>81</v>
      </c>
      <c r="BK602" s="218">
        <f>ROUND(I602*H602,2)</f>
        <v>0</v>
      </c>
      <c r="BL602" s="18" t="s">
        <v>136</v>
      </c>
      <c r="BM602" s="217" t="s">
        <v>855</v>
      </c>
    </row>
    <row r="603" s="13" customFormat="1">
      <c r="A603" s="13"/>
      <c r="B603" s="224"/>
      <c r="C603" s="225"/>
      <c r="D603" s="219" t="s">
        <v>140</v>
      </c>
      <c r="E603" s="226" t="s">
        <v>21</v>
      </c>
      <c r="F603" s="227" t="s">
        <v>856</v>
      </c>
      <c r="G603" s="225"/>
      <c r="H603" s="228">
        <v>143.72499999999999</v>
      </c>
      <c r="I603" s="229"/>
      <c r="J603" s="225"/>
      <c r="K603" s="225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140</v>
      </c>
      <c r="AU603" s="234" t="s">
        <v>83</v>
      </c>
      <c r="AV603" s="13" t="s">
        <v>83</v>
      </c>
      <c r="AW603" s="13" t="s">
        <v>34</v>
      </c>
      <c r="AX603" s="13" t="s">
        <v>73</v>
      </c>
      <c r="AY603" s="234" t="s">
        <v>129</v>
      </c>
    </row>
    <row r="604" s="13" customFormat="1">
      <c r="A604" s="13"/>
      <c r="B604" s="224"/>
      <c r="C604" s="225"/>
      <c r="D604" s="219" t="s">
        <v>140</v>
      </c>
      <c r="E604" s="226" t="s">
        <v>21</v>
      </c>
      <c r="F604" s="227" t="s">
        <v>857</v>
      </c>
      <c r="G604" s="225"/>
      <c r="H604" s="228">
        <v>12.6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140</v>
      </c>
      <c r="AU604" s="234" t="s">
        <v>83</v>
      </c>
      <c r="AV604" s="13" t="s">
        <v>83</v>
      </c>
      <c r="AW604" s="13" t="s">
        <v>34</v>
      </c>
      <c r="AX604" s="13" t="s">
        <v>73</v>
      </c>
      <c r="AY604" s="234" t="s">
        <v>129</v>
      </c>
    </row>
    <row r="605" s="13" customFormat="1">
      <c r="A605" s="13"/>
      <c r="B605" s="224"/>
      <c r="C605" s="225"/>
      <c r="D605" s="219" t="s">
        <v>140</v>
      </c>
      <c r="E605" s="226" t="s">
        <v>21</v>
      </c>
      <c r="F605" s="227" t="s">
        <v>858</v>
      </c>
      <c r="G605" s="225"/>
      <c r="H605" s="228">
        <v>12.6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140</v>
      </c>
      <c r="AU605" s="234" t="s">
        <v>83</v>
      </c>
      <c r="AV605" s="13" t="s">
        <v>83</v>
      </c>
      <c r="AW605" s="13" t="s">
        <v>34</v>
      </c>
      <c r="AX605" s="13" t="s">
        <v>73</v>
      </c>
      <c r="AY605" s="234" t="s">
        <v>129</v>
      </c>
    </row>
    <row r="606" s="13" customFormat="1">
      <c r="A606" s="13"/>
      <c r="B606" s="224"/>
      <c r="C606" s="225"/>
      <c r="D606" s="219" t="s">
        <v>140</v>
      </c>
      <c r="E606" s="226" t="s">
        <v>21</v>
      </c>
      <c r="F606" s="227" t="s">
        <v>859</v>
      </c>
      <c r="G606" s="225"/>
      <c r="H606" s="228">
        <v>12.6</v>
      </c>
      <c r="I606" s="229"/>
      <c r="J606" s="225"/>
      <c r="K606" s="225"/>
      <c r="L606" s="230"/>
      <c r="M606" s="231"/>
      <c r="N606" s="232"/>
      <c r="O606" s="232"/>
      <c r="P606" s="232"/>
      <c r="Q606" s="232"/>
      <c r="R606" s="232"/>
      <c r="S606" s="232"/>
      <c r="T606" s="23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4" t="s">
        <v>140</v>
      </c>
      <c r="AU606" s="234" t="s">
        <v>83</v>
      </c>
      <c r="AV606" s="13" t="s">
        <v>83</v>
      </c>
      <c r="AW606" s="13" t="s">
        <v>34</v>
      </c>
      <c r="AX606" s="13" t="s">
        <v>73</v>
      </c>
      <c r="AY606" s="234" t="s">
        <v>129</v>
      </c>
    </row>
    <row r="607" s="13" customFormat="1">
      <c r="A607" s="13"/>
      <c r="B607" s="224"/>
      <c r="C607" s="225"/>
      <c r="D607" s="219" t="s">
        <v>140</v>
      </c>
      <c r="E607" s="226" t="s">
        <v>21</v>
      </c>
      <c r="F607" s="227" t="s">
        <v>860</v>
      </c>
      <c r="G607" s="225"/>
      <c r="H607" s="228">
        <v>12.6</v>
      </c>
      <c r="I607" s="229"/>
      <c r="J607" s="225"/>
      <c r="K607" s="225"/>
      <c r="L607" s="230"/>
      <c r="M607" s="231"/>
      <c r="N607" s="232"/>
      <c r="O607" s="232"/>
      <c r="P607" s="232"/>
      <c r="Q607" s="232"/>
      <c r="R607" s="232"/>
      <c r="S607" s="232"/>
      <c r="T607" s="23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4" t="s">
        <v>140</v>
      </c>
      <c r="AU607" s="234" t="s">
        <v>83</v>
      </c>
      <c r="AV607" s="13" t="s">
        <v>83</v>
      </c>
      <c r="AW607" s="13" t="s">
        <v>34</v>
      </c>
      <c r="AX607" s="13" t="s">
        <v>73</v>
      </c>
      <c r="AY607" s="234" t="s">
        <v>129</v>
      </c>
    </row>
    <row r="608" s="13" customFormat="1">
      <c r="A608" s="13"/>
      <c r="B608" s="224"/>
      <c r="C608" s="225"/>
      <c r="D608" s="219" t="s">
        <v>140</v>
      </c>
      <c r="E608" s="226" t="s">
        <v>21</v>
      </c>
      <c r="F608" s="227" t="s">
        <v>861</v>
      </c>
      <c r="G608" s="225"/>
      <c r="H608" s="228">
        <v>12.6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140</v>
      </c>
      <c r="AU608" s="234" t="s">
        <v>83</v>
      </c>
      <c r="AV608" s="13" t="s">
        <v>83</v>
      </c>
      <c r="AW608" s="13" t="s">
        <v>34</v>
      </c>
      <c r="AX608" s="13" t="s">
        <v>73</v>
      </c>
      <c r="AY608" s="234" t="s">
        <v>129</v>
      </c>
    </row>
    <row r="609" s="13" customFormat="1">
      <c r="A609" s="13"/>
      <c r="B609" s="224"/>
      <c r="C609" s="225"/>
      <c r="D609" s="219" t="s">
        <v>140</v>
      </c>
      <c r="E609" s="226" t="s">
        <v>21</v>
      </c>
      <c r="F609" s="227" t="s">
        <v>862</v>
      </c>
      <c r="G609" s="225"/>
      <c r="H609" s="228">
        <v>12.6</v>
      </c>
      <c r="I609" s="229"/>
      <c r="J609" s="225"/>
      <c r="K609" s="225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140</v>
      </c>
      <c r="AU609" s="234" t="s">
        <v>83</v>
      </c>
      <c r="AV609" s="13" t="s">
        <v>83</v>
      </c>
      <c r="AW609" s="13" t="s">
        <v>34</v>
      </c>
      <c r="AX609" s="13" t="s">
        <v>73</v>
      </c>
      <c r="AY609" s="234" t="s">
        <v>129</v>
      </c>
    </row>
    <row r="610" s="14" customFormat="1">
      <c r="A610" s="14"/>
      <c r="B610" s="235"/>
      <c r="C610" s="236"/>
      <c r="D610" s="219" t="s">
        <v>140</v>
      </c>
      <c r="E610" s="237" t="s">
        <v>21</v>
      </c>
      <c r="F610" s="238" t="s">
        <v>142</v>
      </c>
      <c r="G610" s="236"/>
      <c r="H610" s="239">
        <v>219.32499999999999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140</v>
      </c>
      <c r="AU610" s="245" t="s">
        <v>83</v>
      </c>
      <c r="AV610" s="14" t="s">
        <v>136</v>
      </c>
      <c r="AW610" s="14" t="s">
        <v>34</v>
      </c>
      <c r="AX610" s="14" t="s">
        <v>81</v>
      </c>
      <c r="AY610" s="245" t="s">
        <v>129</v>
      </c>
    </row>
    <row r="611" s="2" customFormat="1" ht="16.5" customHeight="1">
      <c r="A611" s="39"/>
      <c r="B611" s="40"/>
      <c r="C611" s="256" t="s">
        <v>863</v>
      </c>
      <c r="D611" s="256" t="s">
        <v>443</v>
      </c>
      <c r="E611" s="257" t="s">
        <v>864</v>
      </c>
      <c r="F611" s="258" t="s">
        <v>865</v>
      </c>
      <c r="G611" s="259" t="s">
        <v>541</v>
      </c>
      <c r="H611" s="260">
        <v>8</v>
      </c>
      <c r="I611" s="261"/>
      <c r="J611" s="262">
        <f>ROUND(I611*H611,2)</f>
        <v>0</v>
      </c>
      <c r="K611" s="258" t="s">
        <v>135</v>
      </c>
      <c r="L611" s="263"/>
      <c r="M611" s="264" t="s">
        <v>21</v>
      </c>
      <c r="N611" s="265" t="s">
        <v>44</v>
      </c>
      <c r="O611" s="85"/>
      <c r="P611" s="215">
        <f>O611*H611</f>
        <v>0</v>
      </c>
      <c r="Q611" s="215">
        <v>0.065670000000000006</v>
      </c>
      <c r="R611" s="215">
        <f>Q611*H611</f>
        <v>0.52536000000000005</v>
      </c>
      <c r="S611" s="215">
        <v>0</v>
      </c>
      <c r="T611" s="216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7" t="s">
        <v>176</v>
      </c>
      <c r="AT611" s="217" t="s">
        <v>443</v>
      </c>
      <c r="AU611" s="217" t="s">
        <v>83</v>
      </c>
      <c r="AY611" s="18" t="s">
        <v>129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8" t="s">
        <v>81</v>
      </c>
      <c r="BK611" s="218">
        <f>ROUND(I611*H611,2)</f>
        <v>0</v>
      </c>
      <c r="BL611" s="18" t="s">
        <v>136</v>
      </c>
      <c r="BM611" s="217" t="s">
        <v>866</v>
      </c>
    </row>
    <row r="612" s="13" customFormat="1">
      <c r="A612" s="13"/>
      <c r="B612" s="224"/>
      <c r="C612" s="225"/>
      <c r="D612" s="219" t="s">
        <v>140</v>
      </c>
      <c r="E612" s="226" t="s">
        <v>21</v>
      </c>
      <c r="F612" s="227" t="s">
        <v>867</v>
      </c>
      <c r="G612" s="225"/>
      <c r="H612" s="228">
        <v>8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140</v>
      </c>
      <c r="AU612" s="234" t="s">
        <v>83</v>
      </c>
      <c r="AV612" s="13" t="s">
        <v>83</v>
      </c>
      <c r="AW612" s="13" t="s">
        <v>34</v>
      </c>
      <c r="AX612" s="13" t="s">
        <v>73</v>
      </c>
      <c r="AY612" s="234" t="s">
        <v>129</v>
      </c>
    </row>
    <row r="613" s="14" customFormat="1">
      <c r="A613" s="14"/>
      <c r="B613" s="235"/>
      <c r="C613" s="236"/>
      <c r="D613" s="219" t="s">
        <v>140</v>
      </c>
      <c r="E613" s="237" t="s">
        <v>21</v>
      </c>
      <c r="F613" s="238" t="s">
        <v>142</v>
      </c>
      <c r="G613" s="236"/>
      <c r="H613" s="239">
        <v>8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140</v>
      </c>
      <c r="AU613" s="245" t="s">
        <v>83</v>
      </c>
      <c r="AV613" s="14" t="s">
        <v>136</v>
      </c>
      <c r="AW613" s="14" t="s">
        <v>34</v>
      </c>
      <c r="AX613" s="14" t="s">
        <v>81</v>
      </c>
      <c r="AY613" s="245" t="s">
        <v>129</v>
      </c>
    </row>
    <row r="614" s="2" customFormat="1" ht="16.5" customHeight="1">
      <c r="A614" s="39"/>
      <c r="B614" s="40"/>
      <c r="C614" s="256" t="s">
        <v>868</v>
      </c>
      <c r="D614" s="256" t="s">
        <v>443</v>
      </c>
      <c r="E614" s="257" t="s">
        <v>869</v>
      </c>
      <c r="F614" s="258" t="s">
        <v>870</v>
      </c>
      <c r="G614" s="259" t="s">
        <v>541</v>
      </c>
      <c r="H614" s="260">
        <v>16.274999999999999</v>
      </c>
      <c r="I614" s="261"/>
      <c r="J614" s="262">
        <f>ROUND(I614*H614,2)</f>
        <v>0</v>
      </c>
      <c r="K614" s="258" t="s">
        <v>135</v>
      </c>
      <c r="L614" s="263"/>
      <c r="M614" s="264" t="s">
        <v>21</v>
      </c>
      <c r="N614" s="265" t="s">
        <v>44</v>
      </c>
      <c r="O614" s="85"/>
      <c r="P614" s="215">
        <f>O614*H614</f>
        <v>0</v>
      </c>
      <c r="Q614" s="215">
        <v>0.048300000000000003</v>
      </c>
      <c r="R614" s="215">
        <f>Q614*H614</f>
        <v>0.78608250000000002</v>
      </c>
      <c r="S614" s="215">
        <v>0</v>
      </c>
      <c r="T614" s="216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7" t="s">
        <v>176</v>
      </c>
      <c r="AT614" s="217" t="s">
        <v>443</v>
      </c>
      <c r="AU614" s="217" t="s">
        <v>83</v>
      </c>
      <c r="AY614" s="18" t="s">
        <v>129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8" t="s">
        <v>81</v>
      </c>
      <c r="BK614" s="218">
        <f>ROUND(I614*H614,2)</f>
        <v>0</v>
      </c>
      <c r="BL614" s="18" t="s">
        <v>136</v>
      </c>
      <c r="BM614" s="217" t="s">
        <v>871</v>
      </c>
    </row>
    <row r="615" s="13" customFormat="1">
      <c r="A615" s="13"/>
      <c r="B615" s="224"/>
      <c r="C615" s="225"/>
      <c r="D615" s="219" t="s">
        <v>140</v>
      </c>
      <c r="E615" s="226" t="s">
        <v>21</v>
      </c>
      <c r="F615" s="227" t="s">
        <v>872</v>
      </c>
      <c r="G615" s="225"/>
      <c r="H615" s="228">
        <v>16.274999999999999</v>
      </c>
      <c r="I615" s="229"/>
      <c r="J615" s="225"/>
      <c r="K615" s="225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140</v>
      </c>
      <c r="AU615" s="234" t="s">
        <v>83</v>
      </c>
      <c r="AV615" s="13" t="s">
        <v>83</v>
      </c>
      <c r="AW615" s="13" t="s">
        <v>34</v>
      </c>
      <c r="AX615" s="13" t="s">
        <v>73</v>
      </c>
      <c r="AY615" s="234" t="s">
        <v>129</v>
      </c>
    </row>
    <row r="616" s="14" customFormat="1">
      <c r="A616" s="14"/>
      <c r="B616" s="235"/>
      <c r="C616" s="236"/>
      <c r="D616" s="219" t="s">
        <v>140</v>
      </c>
      <c r="E616" s="237" t="s">
        <v>21</v>
      </c>
      <c r="F616" s="238" t="s">
        <v>142</v>
      </c>
      <c r="G616" s="236"/>
      <c r="H616" s="239">
        <v>16.274999999999999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140</v>
      </c>
      <c r="AU616" s="245" t="s">
        <v>83</v>
      </c>
      <c r="AV616" s="14" t="s">
        <v>136</v>
      </c>
      <c r="AW616" s="14" t="s">
        <v>34</v>
      </c>
      <c r="AX616" s="14" t="s">
        <v>81</v>
      </c>
      <c r="AY616" s="245" t="s">
        <v>129</v>
      </c>
    </row>
    <row r="617" s="2" customFormat="1" ht="21.75" customHeight="1">
      <c r="A617" s="39"/>
      <c r="B617" s="40"/>
      <c r="C617" s="206" t="s">
        <v>873</v>
      </c>
      <c r="D617" s="206" t="s">
        <v>131</v>
      </c>
      <c r="E617" s="207" t="s">
        <v>874</v>
      </c>
      <c r="F617" s="208" t="s">
        <v>875</v>
      </c>
      <c r="G617" s="209" t="s">
        <v>541</v>
      </c>
      <c r="H617" s="210">
        <v>22</v>
      </c>
      <c r="I617" s="211"/>
      <c r="J617" s="212">
        <f>ROUND(I617*H617,2)</f>
        <v>0</v>
      </c>
      <c r="K617" s="208" t="s">
        <v>135</v>
      </c>
      <c r="L617" s="45"/>
      <c r="M617" s="213" t="s">
        <v>21</v>
      </c>
      <c r="N617" s="214" t="s">
        <v>44</v>
      </c>
      <c r="O617" s="85"/>
      <c r="P617" s="215">
        <f>O617*H617</f>
        <v>0</v>
      </c>
      <c r="Q617" s="215">
        <v>1.0000000000000001E-05</v>
      </c>
      <c r="R617" s="215">
        <f>Q617*H617</f>
        <v>0.00022000000000000001</v>
      </c>
      <c r="S617" s="215">
        <v>0</v>
      </c>
      <c r="T617" s="216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7" t="s">
        <v>136</v>
      </c>
      <c r="AT617" s="217" t="s">
        <v>131</v>
      </c>
      <c r="AU617" s="217" t="s">
        <v>83</v>
      </c>
      <c r="AY617" s="18" t="s">
        <v>129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8" t="s">
        <v>81</v>
      </c>
      <c r="BK617" s="218">
        <f>ROUND(I617*H617,2)</f>
        <v>0</v>
      </c>
      <c r="BL617" s="18" t="s">
        <v>136</v>
      </c>
      <c r="BM617" s="217" t="s">
        <v>876</v>
      </c>
    </row>
    <row r="618" s="2" customFormat="1">
      <c r="A618" s="39"/>
      <c r="B618" s="40"/>
      <c r="C618" s="41"/>
      <c r="D618" s="219" t="s">
        <v>138</v>
      </c>
      <c r="E618" s="41"/>
      <c r="F618" s="220" t="s">
        <v>877</v>
      </c>
      <c r="G618" s="41"/>
      <c r="H618" s="41"/>
      <c r="I618" s="221"/>
      <c r="J618" s="41"/>
      <c r="K618" s="41"/>
      <c r="L618" s="45"/>
      <c r="M618" s="222"/>
      <c r="N618" s="223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138</v>
      </c>
      <c r="AU618" s="18" t="s">
        <v>83</v>
      </c>
    </row>
    <row r="619" s="13" customFormat="1">
      <c r="A619" s="13"/>
      <c r="B619" s="224"/>
      <c r="C619" s="225"/>
      <c r="D619" s="219" t="s">
        <v>140</v>
      </c>
      <c r="E619" s="226" t="s">
        <v>21</v>
      </c>
      <c r="F619" s="227" t="s">
        <v>878</v>
      </c>
      <c r="G619" s="225"/>
      <c r="H619" s="228">
        <v>22</v>
      </c>
      <c r="I619" s="229"/>
      <c r="J619" s="225"/>
      <c r="K619" s="225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140</v>
      </c>
      <c r="AU619" s="234" t="s">
        <v>83</v>
      </c>
      <c r="AV619" s="13" t="s">
        <v>83</v>
      </c>
      <c r="AW619" s="13" t="s">
        <v>34</v>
      </c>
      <c r="AX619" s="13" t="s">
        <v>73</v>
      </c>
      <c r="AY619" s="234" t="s">
        <v>129</v>
      </c>
    </row>
    <row r="620" s="14" customFormat="1">
      <c r="A620" s="14"/>
      <c r="B620" s="235"/>
      <c r="C620" s="236"/>
      <c r="D620" s="219" t="s">
        <v>140</v>
      </c>
      <c r="E620" s="237" t="s">
        <v>21</v>
      </c>
      <c r="F620" s="238" t="s">
        <v>142</v>
      </c>
      <c r="G620" s="236"/>
      <c r="H620" s="239">
        <v>22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140</v>
      </c>
      <c r="AU620" s="245" t="s">
        <v>83</v>
      </c>
      <c r="AV620" s="14" t="s">
        <v>136</v>
      </c>
      <c r="AW620" s="14" t="s">
        <v>34</v>
      </c>
      <c r="AX620" s="14" t="s">
        <v>81</v>
      </c>
      <c r="AY620" s="245" t="s">
        <v>129</v>
      </c>
    </row>
    <row r="621" s="2" customFormat="1">
      <c r="A621" s="39"/>
      <c r="B621" s="40"/>
      <c r="C621" s="206" t="s">
        <v>879</v>
      </c>
      <c r="D621" s="206" t="s">
        <v>131</v>
      </c>
      <c r="E621" s="207" t="s">
        <v>880</v>
      </c>
      <c r="F621" s="208" t="s">
        <v>881</v>
      </c>
      <c r="G621" s="209" t="s">
        <v>541</v>
      </c>
      <c r="H621" s="210">
        <v>22</v>
      </c>
      <c r="I621" s="211"/>
      <c r="J621" s="212">
        <f>ROUND(I621*H621,2)</f>
        <v>0</v>
      </c>
      <c r="K621" s="208" t="s">
        <v>135</v>
      </c>
      <c r="L621" s="45"/>
      <c r="M621" s="213" t="s">
        <v>21</v>
      </c>
      <c r="N621" s="214" t="s">
        <v>44</v>
      </c>
      <c r="O621" s="85"/>
      <c r="P621" s="215">
        <f>O621*H621</f>
        <v>0</v>
      </c>
      <c r="Q621" s="215">
        <v>0.00034000000000000002</v>
      </c>
      <c r="R621" s="215">
        <f>Q621*H621</f>
        <v>0.0074800000000000005</v>
      </c>
      <c r="S621" s="215">
        <v>0</v>
      </c>
      <c r="T621" s="216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7" t="s">
        <v>136</v>
      </c>
      <c r="AT621" s="217" t="s">
        <v>131</v>
      </c>
      <c r="AU621" s="217" t="s">
        <v>83</v>
      </c>
      <c r="AY621" s="18" t="s">
        <v>129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8" t="s">
        <v>81</v>
      </c>
      <c r="BK621" s="218">
        <f>ROUND(I621*H621,2)</f>
        <v>0</v>
      </c>
      <c r="BL621" s="18" t="s">
        <v>136</v>
      </c>
      <c r="BM621" s="217" t="s">
        <v>882</v>
      </c>
    </row>
    <row r="622" s="2" customFormat="1">
      <c r="A622" s="39"/>
      <c r="B622" s="40"/>
      <c r="C622" s="41"/>
      <c r="D622" s="219" t="s">
        <v>138</v>
      </c>
      <c r="E622" s="41"/>
      <c r="F622" s="220" t="s">
        <v>883</v>
      </c>
      <c r="G622" s="41"/>
      <c r="H622" s="41"/>
      <c r="I622" s="221"/>
      <c r="J622" s="41"/>
      <c r="K622" s="41"/>
      <c r="L622" s="45"/>
      <c r="M622" s="222"/>
      <c r="N622" s="223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138</v>
      </c>
      <c r="AU622" s="18" t="s">
        <v>83</v>
      </c>
    </row>
    <row r="623" s="13" customFormat="1">
      <c r="A623" s="13"/>
      <c r="B623" s="224"/>
      <c r="C623" s="225"/>
      <c r="D623" s="219" t="s">
        <v>140</v>
      </c>
      <c r="E623" s="226" t="s">
        <v>21</v>
      </c>
      <c r="F623" s="227" t="s">
        <v>878</v>
      </c>
      <c r="G623" s="225"/>
      <c r="H623" s="228">
        <v>22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140</v>
      </c>
      <c r="AU623" s="234" t="s">
        <v>83</v>
      </c>
      <c r="AV623" s="13" t="s">
        <v>83</v>
      </c>
      <c r="AW623" s="13" t="s">
        <v>34</v>
      </c>
      <c r="AX623" s="13" t="s">
        <v>73</v>
      </c>
      <c r="AY623" s="234" t="s">
        <v>129</v>
      </c>
    </row>
    <row r="624" s="14" customFormat="1">
      <c r="A624" s="14"/>
      <c r="B624" s="235"/>
      <c r="C624" s="236"/>
      <c r="D624" s="219" t="s">
        <v>140</v>
      </c>
      <c r="E624" s="237" t="s">
        <v>21</v>
      </c>
      <c r="F624" s="238" t="s">
        <v>142</v>
      </c>
      <c r="G624" s="236"/>
      <c r="H624" s="239">
        <v>22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140</v>
      </c>
      <c r="AU624" s="245" t="s">
        <v>83</v>
      </c>
      <c r="AV624" s="14" t="s">
        <v>136</v>
      </c>
      <c r="AW624" s="14" t="s">
        <v>34</v>
      </c>
      <c r="AX624" s="14" t="s">
        <v>81</v>
      </c>
      <c r="AY624" s="245" t="s">
        <v>129</v>
      </c>
    </row>
    <row r="625" s="2" customFormat="1" ht="16.5" customHeight="1">
      <c r="A625" s="39"/>
      <c r="B625" s="40"/>
      <c r="C625" s="206" t="s">
        <v>884</v>
      </c>
      <c r="D625" s="206" t="s">
        <v>131</v>
      </c>
      <c r="E625" s="207" t="s">
        <v>885</v>
      </c>
      <c r="F625" s="208" t="s">
        <v>886</v>
      </c>
      <c r="G625" s="209" t="s">
        <v>541</v>
      </c>
      <c r="H625" s="210">
        <v>7.5</v>
      </c>
      <c r="I625" s="211"/>
      <c r="J625" s="212">
        <f>ROUND(I625*H625,2)</f>
        <v>0</v>
      </c>
      <c r="K625" s="208" t="s">
        <v>135</v>
      </c>
      <c r="L625" s="45"/>
      <c r="M625" s="213" t="s">
        <v>21</v>
      </c>
      <c r="N625" s="214" t="s">
        <v>44</v>
      </c>
      <c r="O625" s="85"/>
      <c r="P625" s="215">
        <f>O625*H625</f>
        <v>0</v>
      </c>
      <c r="Q625" s="215">
        <v>0.88534690000000005</v>
      </c>
      <c r="R625" s="215">
        <f>Q625*H625</f>
        <v>6.6401017500000004</v>
      </c>
      <c r="S625" s="215">
        <v>0</v>
      </c>
      <c r="T625" s="21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7" t="s">
        <v>136</v>
      </c>
      <c r="AT625" s="217" t="s">
        <v>131</v>
      </c>
      <c r="AU625" s="217" t="s">
        <v>83</v>
      </c>
      <c r="AY625" s="18" t="s">
        <v>129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8" t="s">
        <v>81</v>
      </c>
      <c r="BK625" s="218">
        <f>ROUND(I625*H625,2)</f>
        <v>0</v>
      </c>
      <c r="BL625" s="18" t="s">
        <v>136</v>
      </c>
      <c r="BM625" s="217" t="s">
        <v>887</v>
      </c>
    </row>
    <row r="626" s="2" customFormat="1">
      <c r="A626" s="39"/>
      <c r="B626" s="40"/>
      <c r="C626" s="41"/>
      <c r="D626" s="219" t="s">
        <v>138</v>
      </c>
      <c r="E626" s="41"/>
      <c r="F626" s="220" t="s">
        <v>888</v>
      </c>
      <c r="G626" s="41"/>
      <c r="H626" s="41"/>
      <c r="I626" s="221"/>
      <c r="J626" s="41"/>
      <c r="K626" s="41"/>
      <c r="L626" s="45"/>
      <c r="M626" s="222"/>
      <c r="N626" s="223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138</v>
      </c>
      <c r="AU626" s="18" t="s">
        <v>83</v>
      </c>
    </row>
    <row r="627" s="13" customFormat="1">
      <c r="A627" s="13"/>
      <c r="B627" s="224"/>
      <c r="C627" s="225"/>
      <c r="D627" s="219" t="s">
        <v>140</v>
      </c>
      <c r="E627" s="226" t="s">
        <v>21</v>
      </c>
      <c r="F627" s="227" t="s">
        <v>889</v>
      </c>
      <c r="G627" s="225"/>
      <c r="H627" s="228">
        <v>7.5</v>
      </c>
      <c r="I627" s="229"/>
      <c r="J627" s="225"/>
      <c r="K627" s="225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140</v>
      </c>
      <c r="AU627" s="234" t="s">
        <v>83</v>
      </c>
      <c r="AV627" s="13" t="s">
        <v>83</v>
      </c>
      <c r="AW627" s="13" t="s">
        <v>34</v>
      </c>
      <c r="AX627" s="13" t="s">
        <v>81</v>
      </c>
      <c r="AY627" s="234" t="s">
        <v>129</v>
      </c>
    </row>
    <row r="628" s="2" customFormat="1" ht="16.5" customHeight="1">
      <c r="A628" s="39"/>
      <c r="B628" s="40"/>
      <c r="C628" s="256" t="s">
        <v>890</v>
      </c>
      <c r="D628" s="256" t="s">
        <v>443</v>
      </c>
      <c r="E628" s="257" t="s">
        <v>891</v>
      </c>
      <c r="F628" s="258" t="s">
        <v>892</v>
      </c>
      <c r="G628" s="259" t="s">
        <v>541</v>
      </c>
      <c r="H628" s="260">
        <v>7.5</v>
      </c>
      <c r="I628" s="261"/>
      <c r="J628" s="262">
        <f>ROUND(I628*H628,2)</f>
        <v>0</v>
      </c>
      <c r="K628" s="258" t="s">
        <v>135</v>
      </c>
      <c r="L628" s="263"/>
      <c r="M628" s="264" t="s">
        <v>21</v>
      </c>
      <c r="N628" s="265" t="s">
        <v>44</v>
      </c>
      <c r="O628" s="85"/>
      <c r="P628" s="215">
        <f>O628*H628</f>
        <v>0</v>
      </c>
      <c r="Q628" s="215">
        <v>0.59999999999999998</v>
      </c>
      <c r="R628" s="215">
        <f>Q628*H628</f>
        <v>4.5</v>
      </c>
      <c r="S628" s="215">
        <v>0</v>
      </c>
      <c r="T628" s="21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7" t="s">
        <v>176</v>
      </c>
      <c r="AT628" s="217" t="s">
        <v>443</v>
      </c>
      <c r="AU628" s="217" t="s">
        <v>83</v>
      </c>
      <c r="AY628" s="18" t="s">
        <v>129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8" t="s">
        <v>81</v>
      </c>
      <c r="BK628" s="218">
        <f>ROUND(I628*H628,2)</f>
        <v>0</v>
      </c>
      <c r="BL628" s="18" t="s">
        <v>136</v>
      </c>
      <c r="BM628" s="217" t="s">
        <v>893</v>
      </c>
    </row>
    <row r="629" s="2" customFormat="1" ht="16.5" customHeight="1">
      <c r="A629" s="39"/>
      <c r="B629" s="40"/>
      <c r="C629" s="206" t="s">
        <v>894</v>
      </c>
      <c r="D629" s="206" t="s">
        <v>131</v>
      </c>
      <c r="E629" s="207" t="s">
        <v>895</v>
      </c>
      <c r="F629" s="208" t="s">
        <v>896</v>
      </c>
      <c r="G629" s="209" t="s">
        <v>541</v>
      </c>
      <c r="H629" s="210">
        <v>21.949999999999999</v>
      </c>
      <c r="I629" s="211"/>
      <c r="J629" s="212">
        <f>ROUND(I629*H629,2)</f>
        <v>0</v>
      </c>
      <c r="K629" s="208" t="s">
        <v>135</v>
      </c>
      <c r="L629" s="45"/>
      <c r="M629" s="213" t="s">
        <v>21</v>
      </c>
      <c r="N629" s="214" t="s">
        <v>44</v>
      </c>
      <c r="O629" s="85"/>
      <c r="P629" s="215">
        <f>O629*H629</f>
        <v>0</v>
      </c>
      <c r="Q629" s="215">
        <v>0</v>
      </c>
      <c r="R629" s="215">
        <f>Q629*H629</f>
        <v>0</v>
      </c>
      <c r="S629" s="215">
        <v>0</v>
      </c>
      <c r="T629" s="21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7" t="s">
        <v>136</v>
      </c>
      <c r="AT629" s="217" t="s">
        <v>131</v>
      </c>
      <c r="AU629" s="217" t="s">
        <v>83</v>
      </c>
      <c r="AY629" s="18" t="s">
        <v>129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8" t="s">
        <v>81</v>
      </c>
      <c r="BK629" s="218">
        <f>ROUND(I629*H629,2)</f>
        <v>0</v>
      </c>
      <c r="BL629" s="18" t="s">
        <v>136</v>
      </c>
      <c r="BM629" s="217" t="s">
        <v>897</v>
      </c>
    </row>
    <row r="630" s="2" customFormat="1">
      <c r="A630" s="39"/>
      <c r="B630" s="40"/>
      <c r="C630" s="41"/>
      <c r="D630" s="219" t="s">
        <v>138</v>
      </c>
      <c r="E630" s="41"/>
      <c r="F630" s="220" t="s">
        <v>898</v>
      </c>
      <c r="G630" s="41"/>
      <c r="H630" s="41"/>
      <c r="I630" s="221"/>
      <c r="J630" s="41"/>
      <c r="K630" s="41"/>
      <c r="L630" s="45"/>
      <c r="M630" s="222"/>
      <c r="N630" s="223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138</v>
      </c>
      <c r="AU630" s="18" t="s">
        <v>83</v>
      </c>
    </row>
    <row r="631" s="13" customFormat="1">
      <c r="A631" s="13"/>
      <c r="B631" s="224"/>
      <c r="C631" s="225"/>
      <c r="D631" s="219" t="s">
        <v>140</v>
      </c>
      <c r="E631" s="226" t="s">
        <v>21</v>
      </c>
      <c r="F631" s="227" t="s">
        <v>899</v>
      </c>
      <c r="G631" s="225"/>
      <c r="H631" s="228">
        <v>21.949999999999999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140</v>
      </c>
      <c r="AU631" s="234" t="s">
        <v>83</v>
      </c>
      <c r="AV631" s="13" t="s">
        <v>83</v>
      </c>
      <c r="AW631" s="13" t="s">
        <v>34</v>
      </c>
      <c r="AX631" s="13" t="s">
        <v>73</v>
      </c>
      <c r="AY631" s="234" t="s">
        <v>129</v>
      </c>
    </row>
    <row r="632" s="14" customFormat="1">
      <c r="A632" s="14"/>
      <c r="B632" s="235"/>
      <c r="C632" s="236"/>
      <c r="D632" s="219" t="s">
        <v>140</v>
      </c>
      <c r="E632" s="237" t="s">
        <v>21</v>
      </c>
      <c r="F632" s="238" t="s">
        <v>142</v>
      </c>
      <c r="G632" s="236"/>
      <c r="H632" s="239">
        <v>21.949999999999999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140</v>
      </c>
      <c r="AU632" s="245" t="s">
        <v>83</v>
      </c>
      <c r="AV632" s="14" t="s">
        <v>136</v>
      </c>
      <c r="AW632" s="14" t="s">
        <v>34</v>
      </c>
      <c r="AX632" s="14" t="s">
        <v>81</v>
      </c>
      <c r="AY632" s="245" t="s">
        <v>129</v>
      </c>
    </row>
    <row r="633" s="2" customFormat="1" ht="16.5" customHeight="1">
      <c r="A633" s="39"/>
      <c r="B633" s="40"/>
      <c r="C633" s="206" t="s">
        <v>900</v>
      </c>
      <c r="D633" s="206" t="s">
        <v>131</v>
      </c>
      <c r="E633" s="207" t="s">
        <v>901</v>
      </c>
      <c r="F633" s="208" t="s">
        <v>902</v>
      </c>
      <c r="G633" s="209" t="s">
        <v>231</v>
      </c>
      <c r="H633" s="210">
        <v>11.199999999999999</v>
      </c>
      <c r="I633" s="211"/>
      <c r="J633" s="212">
        <f>ROUND(I633*H633,2)</f>
        <v>0</v>
      </c>
      <c r="K633" s="208" t="s">
        <v>135</v>
      </c>
      <c r="L633" s="45"/>
      <c r="M633" s="213" t="s">
        <v>21</v>
      </c>
      <c r="N633" s="214" t="s">
        <v>44</v>
      </c>
      <c r="O633" s="85"/>
      <c r="P633" s="215">
        <f>O633*H633</f>
        <v>0</v>
      </c>
      <c r="Q633" s="215">
        <v>0.12</v>
      </c>
      <c r="R633" s="215">
        <f>Q633*H633</f>
        <v>1.3439999999999999</v>
      </c>
      <c r="S633" s="215">
        <v>2.2000000000000002</v>
      </c>
      <c r="T633" s="216">
        <f>S633*H633</f>
        <v>24.640000000000001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7" t="s">
        <v>136</v>
      </c>
      <c r="AT633" s="217" t="s">
        <v>131</v>
      </c>
      <c r="AU633" s="217" t="s">
        <v>83</v>
      </c>
      <c r="AY633" s="18" t="s">
        <v>129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8" t="s">
        <v>81</v>
      </c>
      <c r="BK633" s="218">
        <f>ROUND(I633*H633,2)</f>
        <v>0</v>
      </c>
      <c r="BL633" s="18" t="s">
        <v>136</v>
      </c>
      <c r="BM633" s="217" t="s">
        <v>903</v>
      </c>
    </row>
    <row r="634" s="2" customFormat="1">
      <c r="A634" s="39"/>
      <c r="B634" s="40"/>
      <c r="C634" s="41"/>
      <c r="D634" s="219" t="s">
        <v>138</v>
      </c>
      <c r="E634" s="41"/>
      <c r="F634" s="220" t="s">
        <v>904</v>
      </c>
      <c r="G634" s="41"/>
      <c r="H634" s="41"/>
      <c r="I634" s="221"/>
      <c r="J634" s="41"/>
      <c r="K634" s="41"/>
      <c r="L634" s="45"/>
      <c r="M634" s="222"/>
      <c r="N634" s="223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138</v>
      </c>
      <c r="AU634" s="18" t="s">
        <v>83</v>
      </c>
    </row>
    <row r="635" s="13" customFormat="1">
      <c r="A635" s="13"/>
      <c r="B635" s="224"/>
      <c r="C635" s="225"/>
      <c r="D635" s="219" t="s">
        <v>140</v>
      </c>
      <c r="E635" s="226" t="s">
        <v>21</v>
      </c>
      <c r="F635" s="227" t="s">
        <v>905</v>
      </c>
      <c r="G635" s="225"/>
      <c r="H635" s="228">
        <v>11.199999999999999</v>
      </c>
      <c r="I635" s="229"/>
      <c r="J635" s="225"/>
      <c r="K635" s="225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140</v>
      </c>
      <c r="AU635" s="234" t="s">
        <v>83</v>
      </c>
      <c r="AV635" s="13" t="s">
        <v>83</v>
      </c>
      <c r="AW635" s="13" t="s">
        <v>34</v>
      </c>
      <c r="AX635" s="13" t="s">
        <v>73</v>
      </c>
      <c r="AY635" s="234" t="s">
        <v>129</v>
      </c>
    </row>
    <row r="636" s="14" customFormat="1">
      <c r="A636" s="14"/>
      <c r="B636" s="235"/>
      <c r="C636" s="236"/>
      <c r="D636" s="219" t="s">
        <v>140</v>
      </c>
      <c r="E636" s="237" t="s">
        <v>21</v>
      </c>
      <c r="F636" s="238" t="s">
        <v>142</v>
      </c>
      <c r="G636" s="236"/>
      <c r="H636" s="239">
        <v>11.199999999999999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5" t="s">
        <v>140</v>
      </c>
      <c r="AU636" s="245" t="s">
        <v>83</v>
      </c>
      <c r="AV636" s="14" t="s">
        <v>136</v>
      </c>
      <c r="AW636" s="14" t="s">
        <v>34</v>
      </c>
      <c r="AX636" s="14" t="s">
        <v>81</v>
      </c>
      <c r="AY636" s="245" t="s">
        <v>129</v>
      </c>
    </row>
    <row r="637" s="2" customFormat="1" ht="16.5" customHeight="1">
      <c r="A637" s="39"/>
      <c r="B637" s="40"/>
      <c r="C637" s="206" t="s">
        <v>906</v>
      </c>
      <c r="D637" s="206" t="s">
        <v>131</v>
      </c>
      <c r="E637" s="207" t="s">
        <v>907</v>
      </c>
      <c r="F637" s="208" t="s">
        <v>908</v>
      </c>
      <c r="G637" s="209" t="s">
        <v>231</v>
      </c>
      <c r="H637" s="210">
        <v>16.800000000000001</v>
      </c>
      <c r="I637" s="211"/>
      <c r="J637" s="212">
        <f>ROUND(I637*H637,2)</f>
        <v>0</v>
      </c>
      <c r="K637" s="208" t="s">
        <v>135</v>
      </c>
      <c r="L637" s="45"/>
      <c r="M637" s="213" t="s">
        <v>21</v>
      </c>
      <c r="N637" s="214" t="s">
        <v>44</v>
      </c>
      <c r="O637" s="85"/>
      <c r="P637" s="215">
        <f>O637*H637</f>
        <v>0</v>
      </c>
      <c r="Q637" s="215">
        <v>0.12</v>
      </c>
      <c r="R637" s="215">
        <f>Q637*H637</f>
        <v>2.016</v>
      </c>
      <c r="S637" s="215">
        <v>2.1000000000000001</v>
      </c>
      <c r="T637" s="216">
        <f>S637*H637</f>
        <v>35.280000000000001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7" t="s">
        <v>136</v>
      </c>
      <c r="AT637" s="217" t="s">
        <v>131</v>
      </c>
      <c r="AU637" s="217" t="s">
        <v>83</v>
      </c>
      <c r="AY637" s="18" t="s">
        <v>129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8" t="s">
        <v>81</v>
      </c>
      <c r="BK637" s="218">
        <f>ROUND(I637*H637,2)</f>
        <v>0</v>
      </c>
      <c r="BL637" s="18" t="s">
        <v>136</v>
      </c>
      <c r="BM637" s="217" t="s">
        <v>909</v>
      </c>
    </row>
    <row r="638" s="2" customFormat="1">
      <c r="A638" s="39"/>
      <c r="B638" s="40"/>
      <c r="C638" s="41"/>
      <c r="D638" s="219" t="s">
        <v>138</v>
      </c>
      <c r="E638" s="41"/>
      <c r="F638" s="220" t="s">
        <v>904</v>
      </c>
      <c r="G638" s="41"/>
      <c r="H638" s="41"/>
      <c r="I638" s="221"/>
      <c r="J638" s="41"/>
      <c r="K638" s="41"/>
      <c r="L638" s="45"/>
      <c r="M638" s="222"/>
      <c r="N638" s="223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138</v>
      </c>
      <c r="AU638" s="18" t="s">
        <v>83</v>
      </c>
    </row>
    <row r="639" s="13" customFormat="1">
      <c r="A639" s="13"/>
      <c r="B639" s="224"/>
      <c r="C639" s="225"/>
      <c r="D639" s="219" t="s">
        <v>140</v>
      </c>
      <c r="E639" s="226" t="s">
        <v>21</v>
      </c>
      <c r="F639" s="227" t="s">
        <v>910</v>
      </c>
      <c r="G639" s="225"/>
      <c r="H639" s="228">
        <v>16.800000000000001</v>
      </c>
      <c r="I639" s="229"/>
      <c r="J639" s="225"/>
      <c r="K639" s="225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140</v>
      </c>
      <c r="AU639" s="234" t="s">
        <v>83</v>
      </c>
      <c r="AV639" s="13" t="s">
        <v>83</v>
      </c>
      <c r="AW639" s="13" t="s">
        <v>34</v>
      </c>
      <c r="AX639" s="13" t="s">
        <v>73</v>
      </c>
      <c r="AY639" s="234" t="s">
        <v>129</v>
      </c>
    </row>
    <row r="640" s="14" customFormat="1">
      <c r="A640" s="14"/>
      <c r="B640" s="235"/>
      <c r="C640" s="236"/>
      <c r="D640" s="219" t="s">
        <v>140</v>
      </c>
      <c r="E640" s="237" t="s">
        <v>21</v>
      </c>
      <c r="F640" s="238" t="s">
        <v>142</v>
      </c>
      <c r="G640" s="236"/>
      <c r="H640" s="239">
        <v>16.800000000000001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140</v>
      </c>
      <c r="AU640" s="245" t="s">
        <v>83</v>
      </c>
      <c r="AV640" s="14" t="s">
        <v>136</v>
      </c>
      <c r="AW640" s="14" t="s">
        <v>34</v>
      </c>
      <c r="AX640" s="14" t="s">
        <v>81</v>
      </c>
      <c r="AY640" s="245" t="s">
        <v>129</v>
      </c>
    </row>
    <row r="641" s="12" customFormat="1" ht="22.8" customHeight="1">
      <c r="A641" s="12"/>
      <c r="B641" s="190"/>
      <c r="C641" s="191"/>
      <c r="D641" s="192" t="s">
        <v>72</v>
      </c>
      <c r="E641" s="204" t="s">
        <v>911</v>
      </c>
      <c r="F641" s="204" t="s">
        <v>912</v>
      </c>
      <c r="G641" s="191"/>
      <c r="H641" s="191"/>
      <c r="I641" s="194"/>
      <c r="J641" s="205">
        <f>BK641</f>
        <v>0</v>
      </c>
      <c r="K641" s="191"/>
      <c r="L641" s="196"/>
      <c r="M641" s="197"/>
      <c r="N641" s="198"/>
      <c r="O641" s="198"/>
      <c r="P641" s="199">
        <f>SUM(P642:P673)</f>
        <v>0</v>
      </c>
      <c r="Q641" s="198"/>
      <c r="R641" s="199">
        <f>SUM(R642:R673)</f>
        <v>0</v>
      </c>
      <c r="S641" s="198"/>
      <c r="T641" s="200">
        <f>SUM(T642:T673)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01" t="s">
        <v>81</v>
      </c>
      <c r="AT641" s="202" t="s">
        <v>72</v>
      </c>
      <c r="AU641" s="202" t="s">
        <v>81</v>
      </c>
      <c r="AY641" s="201" t="s">
        <v>129</v>
      </c>
      <c r="BK641" s="203">
        <f>SUM(BK642:BK673)</f>
        <v>0</v>
      </c>
    </row>
    <row r="642" s="2" customFormat="1">
      <c r="A642" s="39"/>
      <c r="B642" s="40"/>
      <c r="C642" s="206" t="s">
        <v>913</v>
      </c>
      <c r="D642" s="206" t="s">
        <v>131</v>
      </c>
      <c r="E642" s="207" t="s">
        <v>914</v>
      </c>
      <c r="F642" s="208" t="s">
        <v>915</v>
      </c>
      <c r="G642" s="209" t="s">
        <v>416</v>
      </c>
      <c r="H642" s="210">
        <v>326.56</v>
      </c>
      <c r="I642" s="211"/>
      <c r="J642" s="212">
        <f>ROUND(I642*H642,2)</f>
        <v>0</v>
      </c>
      <c r="K642" s="208" t="s">
        <v>135</v>
      </c>
      <c r="L642" s="45"/>
      <c r="M642" s="213" t="s">
        <v>21</v>
      </c>
      <c r="N642" s="214" t="s">
        <v>44</v>
      </c>
      <c r="O642" s="85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7" t="s">
        <v>136</v>
      </c>
      <c r="AT642" s="217" t="s">
        <v>131</v>
      </c>
      <c r="AU642" s="217" t="s">
        <v>83</v>
      </c>
      <c r="AY642" s="18" t="s">
        <v>129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8" t="s">
        <v>81</v>
      </c>
      <c r="BK642" s="218">
        <f>ROUND(I642*H642,2)</f>
        <v>0</v>
      </c>
      <c r="BL642" s="18" t="s">
        <v>136</v>
      </c>
      <c r="BM642" s="217" t="s">
        <v>916</v>
      </c>
    </row>
    <row r="643" s="2" customFormat="1">
      <c r="A643" s="39"/>
      <c r="B643" s="40"/>
      <c r="C643" s="41"/>
      <c r="D643" s="219" t="s">
        <v>138</v>
      </c>
      <c r="E643" s="41"/>
      <c r="F643" s="220" t="s">
        <v>917</v>
      </c>
      <c r="G643" s="41"/>
      <c r="H643" s="41"/>
      <c r="I643" s="221"/>
      <c r="J643" s="41"/>
      <c r="K643" s="41"/>
      <c r="L643" s="45"/>
      <c r="M643" s="222"/>
      <c r="N643" s="223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138</v>
      </c>
      <c r="AU643" s="18" t="s">
        <v>83</v>
      </c>
    </row>
    <row r="644" s="13" customFormat="1">
      <c r="A644" s="13"/>
      <c r="B644" s="224"/>
      <c r="C644" s="225"/>
      <c r="D644" s="219" t="s">
        <v>140</v>
      </c>
      <c r="E644" s="226" t="s">
        <v>21</v>
      </c>
      <c r="F644" s="227" t="s">
        <v>918</v>
      </c>
      <c r="G644" s="225"/>
      <c r="H644" s="228">
        <v>183.03999999999999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140</v>
      </c>
      <c r="AU644" s="234" t="s">
        <v>83</v>
      </c>
      <c r="AV644" s="13" t="s">
        <v>83</v>
      </c>
      <c r="AW644" s="13" t="s">
        <v>34</v>
      </c>
      <c r="AX644" s="13" t="s">
        <v>73</v>
      </c>
      <c r="AY644" s="234" t="s">
        <v>129</v>
      </c>
    </row>
    <row r="645" s="13" customFormat="1">
      <c r="A645" s="13"/>
      <c r="B645" s="224"/>
      <c r="C645" s="225"/>
      <c r="D645" s="219" t="s">
        <v>140</v>
      </c>
      <c r="E645" s="226" t="s">
        <v>21</v>
      </c>
      <c r="F645" s="227" t="s">
        <v>919</v>
      </c>
      <c r="G645" s="225"/>
      <c r="H645" s="228">
        <v>143.52000000000001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140</v>
      </c>
      <c r="AU645" s="234" t="s">
        <v>83</v>
      </c>
      <c r="AV645" s="13" t="s">
        <v>83</v>
      </c>
      <c r="AW645" s="13" t="s">
        <v>34</v>
      </c>
      <c r="AX645" s="13" t="s">
        <v>73</v>
      </c>
      <c r="AY645" s="234" t="s">
        <v>129</v>
      </c>
    </row>
    <row r="646" s="14" customFormat="1">
      <c r="A646" s="14"/>
      <c r="B646" s="235"/>
      <c r="C646" s="236"/>
      <c r="D646" s="219" t="s">
        <v>140</v>
      </c>
      <c r="E646" s="237" t="s">
        <v>21</v>
      </c>
      <c r="F646" s="238" t="s">
        <v>142</v>
      </c>
      <c r="G646" s="236"/>
      <c r="H646" s="239">
        <v>326.56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140</v>
      </c>
      <c r="AU646" s="245" t="s">
        <v>83</v>
      </c>
      <c r="AV646" s="14" t="s">
        <v>136</v>
      </c>
      <c r="AW646" s="14" t="s">
        <v>34</v>
      </c>
      <c r="AX646" s="14" t="s">
        <v>81</v>
      </c>
      <c r="AY646" s="245" t="s">
        <v>129</v>
      </c>
    </row>
    <row r="647" s="2" customFormat="1">
      <c r="A647" s="39"/>
      <c r="B647" s="40"/>
      <c r="C647" s="206" t="s">
        <v>920</v>
      </c>
      <c r="D647" s="206" t="s">
        <v>131</v>
      </c>
      <c r="E647" s="207" t="s">
        <v>921</v>
      </c>
      <c r="F647" s="208" t="s">
        <v>922</v>
      </c>
      <c r="G647" s="209" t="s">
        <v>416</v>
      </c>
      <c r="H647" s="210">
        <v>37880.959999999999</v>
      </c>
      <c r="I647" s="211"/>
      <c r="J647" s="212">
        <f>ROUND(I647*H647,2)</f>
        <v>0</v>
      </c>
      <c r="K647" s="208" t="s">
        <v>135</v>
      </c>
      <c r="L647" s="45"/>
      <c r="M647" s="213" t="s">
        <v>21</v>
      </c>
      <c r="N647" s="214" t="s">
        <v>44</v>
      </c>
      <c r="O647" s="85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7" t="s">
        <v>136</v>
      </c>
      <c r="AT647" s="217" t="s">
        <v>131</v>
      </c>
      <c r="AU647" s="217" t="s">
        <v>83</v>
      </c>
      <c r="AY647" s="18" t="s">
        <v>129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8" t="s">
        <v>81</v>
      </c>
      <c r="BK647" s="218">
        <f>ROUND(I647*H647,2)</f>
        <v>0</v>
      </c>
      <c r="BL647" s="18" t="s">
        <v>136</v>
      </c>
      <c r="BM647" s="217" t="s">
        <v>923</v>
      </c>
    </row>
    <row r="648" s="2" customFormat="1">
      <c r="A648" s="39"/>
      <c r="B648" s="40"/>
      <c r="C648" s="41"/>
      <c r="D648" s="219" t="s">
        <v>138</v>
      </c>
      <c r="E648" s="41"/>
      <c r="F648" s="220" t="s">
        <v>917</v>
      </c>
      <c r="G648" s="41"/>
      <c r="H648" s="41"/>
      <c r="I648" s="221"/>
      <c r="J648" s="41"/>
      <c r="K648" s="41"/>
      <c r="L648" s="45"/>
      <c r="M648" s="222"/>
      <c r="N648" s="223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138</v>
      </c>
      <c r="AU648" s="18" t="s">
        <v>83</v>
      </c>
    </row>
    <row r="649" s="13" customFormat="1">
      <c r="A649" s="13"/>
      <c r="B649" s="224"/>
      <c r="C649" s="225"/>
      <c r="D649" s="219" t="s">
        <v>140</v>
      </c>
      <c r="E649" s="226" t="s">
        <v>21</v>
      </c>
      <c r="F649" s="227" t="s">
        <v>924</v>
      </c>
      <c r="G649" s="225"/>
      <c r="H649" s="228">
        <v>9470.2399999999998</v>
      </c>
      <c r="I649" s="229"/>
      <c r="J649" s="225"/>
      <c r="K649" s="225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140</v>
      </c>
      <c r="AU649" s="234" t="s">
        <v>83</v>
      </c>
      <c r="AV649" s="13" t="s">
        <v>83</v>
      </c>
      <c r="AW649" s="13" t="s">
        <v>34</v>
      </c>
      <c r="AX649" s="13" t="s">
        <v>73</v>
      </c>
      <c r="AY649" s="234" t="s">
        <v>129</v>
      </c>
    </row>
    <row r="650" s="14" customFormat="1">
      <c r="A650" s="14"/>
      <c r="B650" s="235"/>
      <c r="C650" s="236"/>
      <c r="D650" s="219" t="s">
        <v>140</v>
      </c>
      <c r="E650" s="237" t="s">
        <v>21</v>
      </c>
      <c r="F650" s="238" t="s">
        <v>142</v>
      </c>
      <c r="G650" s="236"/>
      <c r="H650" s="239">
        <v>9470.2399999999998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140</v>
      </c>
      <c r="AU650" s="245" t="s">
        <v>83</v>
      </c>
      <c r="AV650" s="14" t="s">
        <v>136</v>
      </c>
      <c r="AW650" s="14" t="s">
        <v>34</v>
      </c>
      <c r="AX650" s="14" t="s">
        <v>81</v>
      </c>
      <c r="AY650" s="245" t="s">
        <v>129</v>
      </c>
    </row>
    <row r="651" s="13" customFormat="1">
      <c r="A651" s="13"/>
      <c r="B651" s="224"/>
      <c r="C651" s="225"/>
      <c r="D651" s="219" t="s">
        <v>140</v>
      </c>
      <c r="E651" s="225"/>
      <c r="F651" s="227" t="s">
        <v>925</v>
      </c>
      <c r="G651" s="225"/>
      <c r="H651" s="228">
        <v>37880.959999999999</v>
      </c>
      <c r="I651" s="229"/>
      <c r="J651" s="225"/>
      <c r="K651" s="225"/>
      <c r="L651" s="230"/>
      <c r="M651" s="231"/>
      <c r="N651" s="232"/>
      <c r="O651" s="232"/>
      <c r="P651" s="232"/>
      <c r="Q651" s="232"/>
      <c r="R651" s="232"/>
      <c r="S651" s="232"/>
      <c r="T651" s="23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4" t="s">
        <v>140</v>
      </c>
      <c r="AU651" s="234" t="s">
        <v>83</v>
      </c>
      <c r="AV651" s="13" t="s">
        <v>83</v>
      </c>
      <c r="AW651" s="13" t="s">
        <v>4</v>
      </c>
      <c r="AX651" s="13" t="s">
        <v>81</v>
      </c>
      <c r="AY651" s="234" t="s">
        <v>129</v>
      </c>
    </row>
    <row r="652" s="2" customFormat="1">
      <c r="A652" s="39"/>
      <c r="B652" s="40"/>
      <c r="C652" s="206" t="s">
        <v>926</v>
      </c>
      <c r="D652" s="206" t="s">
        <v>131</v>
      </c>
      <c r="E652" s="207" t="s">
        <v>927</v>
      </c>
      <c r="F652" s="208" t="s">
        <v>928</v>
      </c>
      <c r="G652" s="209" t="s">
        <v>416</v>
      </c>
      <c r="H652" s="210">
        <v>66.951999999999998</v>
      </c>
      <c r="I652" s="211"/>
      <c r="J652" s="212">
        <f>ROUND(I652*H652,2)</f>
        <v>0</v>
      </c>
      <c r="K652" s="208" t="s">
        <v>135</v>
      </c>
      <c r="L652" s="45"/>
      <c r="M652" s="213" t="s">
        <v>21</v>
      </c>
      <c r="N652" s="214" t="s">
        <v>44</v>
      </c>
      <c r="O652" s="85"/>
      <c r="P652" s="215">
        <f>O652*H652</f>
        <v>0</v>
      </c>
      <c r="Q652" s="215">
        <v>0</v>
      </c>
      <c r="R652" s="215">
        <f>Q652*H652</f>
        <v>0</v>
      </c>
      <c r="S652" s="215">
        <v>0</v>
      </c>
      <c r="T652" s="216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7" t="s">
        <v>136</v>
      </c>
      <c r="AT652" s="217" t="s">
        <v>131</v>
      </c>
      <c r="AU652" s="217" t="s">
        <v>83</v>
      </c>
      <c r="AY652" s="18" t="s">
        <v>129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8" t="s">
        <v>81</v>
      </c>
      <c r="BK652" s="218">
        <f>ROUND(I652*H652,2)</f>
        <v>0</v>
      </c>
      <c r="BL652" s="18" t="s">
        <v>136</v>
      </c>
      <c r="BM652" s="217" t="s">
        <v>929</v>
      </c>
    </row>
    <row r="653" s="2" customFormat="1">
      <c r="A653" s="39"/>
      <c r="B653" s="40"/>
      <c r="C653" s="41"/>
      <c r="D653" s="219" t="s">
        <v>138</v>
      </c>
      <c r="E653" s="41"/>
      <c r="F653" s="220" t="s">
        <v>930</v>
      </c>
      <c r="G653" s="41"/>
      <c r="H653" s="41"/>
      <c r="I653" s="221"/>
      <c r="J653" s="41"/>
      <c r="K653" s="41"/>
      <c r="L653" s="45"/>
      <c r="M653" s="222"/>
      <c r="N653" s="223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138</v>
      </c>
      <c r="AU653" s="18" t="s">
        <v>83</v>
      </c>
    </row>
    <row r="654" s="13" customFormat="1">
      <c r="A654" s="13"/>
      <c r="B654" s="224"/>
      <c r="C654" s="225"/>
      <c r="D654" s="219" t="s">
        <v>140</v>
      </c>
      <c r="E654" s="226" t="s">
        <v>21</v>
      </c>
      <c r="F654" s="227" t="s">
        <v>931</v>
      </c>
      <c r="G654" s="225"/>
      <c r="H654" s="228">
        <v>7.032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140</v>
      </c>
      <c r="AU654" s="234" t="s">
        <v>83</v>
      </c>
      <c r="AV654" s="13" t="s">
        <v>83</v>
      </c>
      <c r="AW654" s="13" t="s">
        <v>34</v>
      </c>
      <c r="AX654" s="13" t="s">
        <v>73</v>
      </c>
      <c r="AY654" s="234" t="s">
        <v>129</v>
      </c>
    </row>
    <row r="655" s="13" customFormat="1">
      <c r="A655" s="13"/>
      <c r="B655" s="224"/>
      <c r="C655" s="225"/>
      <c r="D655" s="219" t="s">
        <v>140</v>
      </c>
      <c r="E655" s="226" t="s">
        <v>21</v>
      </c>
      <c r="F655" s="227" t="s">
        <v>932</v>
      </c>
      <c r="G655" s="225"/>
      <c r="H655" s="228">
        <v>59.920000000000002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140</v>
      </c>
      <c r="AU655" s="234" t="s">
        <v>83</v>
      </c>
      <c r="AV655" s="13" t="s">
        <v>83</v>
      </c>
      <c r="AW655" s="13" t="s">
        <v>34</v>
      </c>
      <c r="AX655" s="13" t="s">
        <v>73</v>
      </c>
      <c r="AY655" s="234" t="s">
        <v>129</v>
      </c>
    </row>
    <row r="656" s="14" customFormat="1">
      <c r="A656" s="14"/>
      <c r="B656" s="235"/>
      <c r="C656" s="236"/>
      <c r="D656" s="219" t="s">
        <v>140</v>
      </c>
      <c r="E656" s="237" t="s">
        <v>21</v>
      </c>
      <c r="F656" s="238" t="s">
        <v>142</v>
      </c>
      <c r="G656" s="236"/>
      <c r="H656" s="239">
        <v>66.951999999999998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140</v>
      </c>
      <c r="AU656" s="245" t="s">
        <v>83</v>
      </c>
      <c r="AV656" s="14" t="s">
        <v>136</v>
      </c>
      <c r="AW656" s="14" t="s">
        <v>34</v>
      </c>
      <c r="AX656" s="14" t="s">
        <v>81</v>
      </c>
      <c r="AY656" s="245" t="s">
        <v>129</v>
      </c>
    </row>
    <row r="657" s="2" customFormat="1">
      <c r="A657" s="39"/>
      <c r="B657" s="40"/>
      <c r="C657" s="206" t="s">
        <v>933</v>
      </c>
      <c r="D657" s="206" t="s">
        <v>131</v>
      </c>
      <c r="E657" s="207" t="s">
        <v>934</v>
      </c>
      <c r="F657" s="208" t="s">
        <v>935</v>
      </c>
      <c r="G657" s="209" t="s">
        <v>416</v>
      </c>
      <c r="H657" s="210">
        <v>1941.608</v>
      </c>
      <c r="I657" s="211"/>
      <c r="J657" s="212">
        <f>ROUND(I657*H657,2)</f>
        <v>0</v>
      </c>
      <c r="K657" s="208" t="s">
        <v>135</v>
      </c>
      <c r="L657" s="45"/>
      <c r="M657" s="213" t="s">
        <v>21</v>
      </c>
      <c r="N657" s="214" t="s">
        <v>44</v>
      </c>
      <c r="O657" s="85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7" t="s">
        <v>136</v>
      </c>
      <c r="AT657" s="217" t="s">
        <v>131</v>
      </c>
      <c r="AU657" s="217" t="s">
        <v>83</v>
      </c>
      <c r="AY657" s="18" t="s">
        <v>129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8" t="s">
        <v>81</v>
      </c>
      <c r="BK657" s="218">
        <f>ROUND(I657*H657,2)</f>
        <v>0</v>
      </c>
      <c r="BL657" s="18" t="s">
        <v>136</v>
      </c>
      <c r="BM657" s="217" t="s">
        <v>936</v>
      </c>
    </row>
    <row r="658" s="2" customFormat="1">
      <c r="A658" s="39"/>
      <c r="B658" s="40"/>
      <c r="C658" s="41"/>
      <c r="D658" s="219" t="s">
        <v>138</v>
      </c>
      <c r="E658" s="41"/>
      <c r="F658" s="220" t="s">
        <v>930</v>
      </c>
      <c r="G658" s="41"/>
      <c r="H658" s="41"/>
      <c r="I658" s="221"/>
      <c r="J658" s="41"/>
      <c r="K658" s="41"/>
      <c r="L658" s="45"/>
      <c r="M658" s="222"/>
      <c r="N658" s="223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138</v>
      </c>
      <c r="AU658" s="18" t="s">
        <v>83</v>
      </c>
    </row>
    <row r="659" s="13" customFormat="1">
      <c r="A659" s="13"/>
      <c r="B659" s="224"/>
      <c r="C659" s="225"/>
      <c r="D659" s="219" t="s">
        <v>140</v>
      </c>
      <c r="E659" s="226" t="s">
        <v>21</v>
      </c>
      <c r="F659" s="227" t="s">
        <v>937</v>
      </c>
      <c r="G659" s="225"/>
      <c r="H659" s="228">
        <v>1941.608</v>
      </c>
      <c r="I659" s="229"/>
      <c r="J659" s="225"/>
      <c r="K659" s="225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140</v>
      </c>
      <c r="AU659" s="234" t="s">
        <v>83</v>
      </c>
      <c r="AV659" s="13" t="s">
        <v>83</v>
      </c>
      <c r="AW659" s="13" t="s">
        <v>34</v>
      </c>
      <c r="AX659" s="13" t="s">
        <v>73</v>
      </c>
      <c r="AY659" s="234" t="s">
        <v>129</v>
      </c>
    </row>
    <row r="660" s="14" customFormat="1">
      <c r="A660" s="14"/>
      <c r="B660" s="235"/>
      <c r="C660" s="236"/>
      <c r="D660" s="219" t="s">
        <v>140</v>
      </c>
      <c r="E660" s="237" t="s">
        <v>21</v>
      </c>
      <c r="F660" s="238" t="s">
        <v>142</v>
      </c>
      <c r="G660" s="236"/>
      <c r="H660" s="239">
        <v>1941.608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140</v>
      </c>
      <c r="AU660" s="245" t="s">
        <v>83</v>
      </c>
      <c r="AV660" s="14" t="s">
        <v>136</v>
      </c>
      <c r="AW660" s="14" t="s">
        <v>34</v>
      </c>
      <c r="AX660" s="14" t="s">
        <v>81</v>
      </c>
      <c r="AY660" s="245" t="s">
        <v>129</v>
      </c>
    </row>
    <row r="661" s="2" customFormat="1">
      <c r="A661" s="39"/>
      <c r="B661" s="40"/>
      <c r="C661" s="206" t="s">
        <v>938</v>
      </c>
      <c r="D661" s="206" t="s">
        <v>131</v>
      </c>
      <c r="E661" s="207" t="s">
        <v>939</v>
      </c>
      <c r="F661" s="208" t="s">
        <v>940</v>
      </c>
      <c r="G661" s="209" t="s">
        <v>416</v>
      </c>
      <c r="H661" s="210">
        <v>66.951999999999998</v>
      </c>
      <c r="I661" s="211"/>
      <c r="J661" s="212">
        <f>ROUND(I661*H661,2)</f>
        <v>0</v>
      </c>
      <c r="K661" s="208" t="s">
        <v>135</v>
      </c>
      <c r="L661" s="45"/>
      <c r="M661" s="213" t="s">
        <v>21</v>
      </c>
      <c r="N661" s="214" t="s">
        <v>44</v>
      </c>
      <c r="O661" s="85"/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7" t="s">
        <v>136</v>
      </c>
      <c r="AT661" s="217" t="s">
        <v>131</v>
      </c>
      <c r="AU661" s="217" t="s">
        <v>83</v>
      </c>
      <c r="AY661" s="18" t="s">
        <v>129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8" t="s">
        <v>81</v>
      </c>
      <c r="BK661" s="218">
        <f>ROUND(I661*H661,2)</f>
        <v>0</v>
      </c>
      <c r="BL661" s="18" t="s">
        <v>136</v>
      </c>
      <c r="BM661" s="217" t="s">
        <v>941</v>
      </c>
    </row>
    <row r="662" s="2" customFormat="1">
      <c r="A662" s="39"/>
      <c r="B662" s="40"/>
      <c r="C662" s="41"/>
      <c r="D662" s="219" t="s">
        <v>138</v>
      </c>
      <c r="E662" s="41"/>
      <c r="F662" s="220" t="s">
        <v>942</v>
      </c>
      <c r="G662" s="41"/>
      <c r="H662" s="41"/>
      <c r="I662" s="221"/>
      <c r="J662" s="41"/>
      <c r="K662" s="41"/>
      <c r="L662" s="45"/>
      <c r="M662" s="222"/>
      <c r="N662" s="223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138</v>
      </c>
      <c r="AU662" s="18" t="s">
        <v>83</v>
      </c>
    </row>
    <row r="663" s="13" customFormat="1">
      <c r="A663" s="13"/>
      <c r="B663" s="224"/>
      <c r="C663" s="225"/>
      <c r="D663" s="219" t="s">
        <v>140</v>
      </c>
      <c r="E663" s="226" t="s">
        <v>21</v>
      </c>
      <c r="F663" s="227" t="s">
        <v>931</v>
      </c>
      <c r="G663" s="225"/>
      <c r="H663" s="228">
        <v>7.032</v>
      </c>
      <c r="I663" s="229"/>
      <c r="J663" s="225"/>
      <c r="K663" s="225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140</v>
      </c>
      <c r="AU663" s="234" t="s">
        <v>83</v>
      </c>
      <c r="AV663" s="13" t="s">
        <v>83</v>
      </c>
      <c r="AW663" s="13" t="s">
        <v>34</v>
      </c>
      <c r="AX663" s="13" t="s">
        <v>73</v>
      </c>
      <c r="AY663" s="234" t="s">
        <v>129</v>
      </c>
    </row>
    <row r="664" s="13" customFormat="1">
      <c r="A664" s="13"/>
      <c r="B664" s="224"/>
      <c r="C664" s="225"/>
      <c r="D664" s="219" t="s">
        <v>140</v>
      </c>
      <c r="E664" s="226" t="s">
        <v>21</v>
      </c>
      <c r="F664" s="227" t="s">
        <v>932</v>
      </c>
      <c r="G664" s="225"/>
      <c r="H664" s="228">
        <v>59.920000000000002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140</v>
      </c>
      <c r="AU664" s="234" t="s">
        <v>83</v>
      </c>
      <c r="AV664" s="13" t="s">
        <v>83</v>
      </c>
      <c r="AW664" s="13" t="s">
        <v>34</v>
      </c>
      <c r="AX664" s="13" t="s">
        <v>73</v>
      </c>
      <c r="AY664" s="234" t="s">
        <v>129</v>
      </c>
    </row>
    <row r="665" s="14" customFormat="1">
      <c r="A665" s="14"/>
      <c r="B665" s="235"/>
      <c r="C665" s="236"/>
      <c r="D665" s="219" t="s">
        <v>140</v>
      </c>
      <c r="E665" s="237" t="s">
        <v>21</v>
      </c>
      <c r="F665" s="238" t="s">
        <v>142</v>
      </c>
      <c r="G665" s="236"/>
      <c r="H665" s="239">
        <v>66.951999999999998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140</v>
      </c>
      <c r="AU665" s="245" t="s">
        <v>83</v>
      </c>
      <c r="AV665" s="14" t="s">
        <v>136</v>
      </c>
      <c r="AW665" s="14" t="s">
        <v>34</v>
      </c>
      <c r="AX665" s="14" t="s">
        <v>81</v>
      </c>
      <c r="AY665" s="245" t="s">
        <v>129</v>
      </c>
    </row>
    <row r="666" s="2" customFormat="1">
      <c r="A666" s="39"/>
      <c r="B666" s="40"/>
      <c r="C666" s="206" t="s">
        <v>943</v>
      </c>
      <c r="D666" s="206" t="s">
        <v>131</v>
      </c>
      <c r="E666" s="207" t="s">
        <v>944</v>
      </c>
      <c r="F666" s="208" t="s">
        <v>945</v>
      </c>
      <c r="G666" s="209" t="s">
        <v>416</v>
      </c>
      <c r="H666" s="210">
        <v>143.52000000000001</v>
      </c>
      <c r="I666" s="211"/>
      <c r="J666" s="212">
        <f>ROUND(I666*H666,2)</f>
        <v>0</v>
      </c>
      <c r="K666" s="208" t="s">
        <v>135</v>
      </c>
      <c r="L666" s="45"/>
      <c r="M666" s="213" t="s">
        <v>21</v>
      </c>
      <c r="N666" s="214" t="s">
        <v>44</v>
      </c>
      <c r="O666" s="85"/>
      <c r="P666" s="215">
        <f>O666*H666</f>
        <v>0</v>
      </c>
      <c r="Q666" s="215">
        <v>0</v>
      </c>
      <c r="R666" s="215">
        <f>Q666*H666</f>
        <v>0</v>
      </c>
      <c r="S666" s="215">
        <v>0</v>
      </c>
      <c r="T666" s="21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7" t="s">
        <v>136</v>
      </c>
      <c r="AT666" s="217" t="s">
        <v>131</v>
      </c>
      <c r="AU666" s="217" t="s">
        <v>83</v>
      </c>
      <c r="AY666" s="18" t="s">
        <v>129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8" t="s">
        <v>81</v>
      </c>
      <c r="BK666" s="218">
        <f>ROUND(I666*H666,2)</f>
        <v>0</v>
      </c>
      <c r="BL666" s="18" t="s">
        <v>136</v>
      </c>
      <c r="BM666" s="217" t="s">
        <v>946</v>
      </c>
    </row>
    <row r="667" s="2" customFormat="1">
      <c r="A667" s="39"/>
      <c r="B667" s="40"/>
      <c r="C667" s="41"/>
      <c r="D667" s="219" t="s">
        <v>138</v>
      </c>
      <c r="E667" s="41"/>
      <c r="F667" s="220" t="s">
        <v>942</v>
      </c>
      <c r="G667" s="41"/>
      <c r="H667" s="41"/>
      <c r="I667" s="221"/>
      <c r="J667" s="41"/>
      <c r="K667" s="41"/>
      <c r="L667" s="45"/>
      <c r="M667" s="222"/>
      <c r="N667" s="223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138</v>
      </c>
      <c r="AU667" s="18" t="s">
        <v>83</v>
      </c>
    </row>
    <row r="668" s="13" customFormat="1">
      <c r="A668" s="13"/>
      <c r="B668" s="224"/>
      <c r="C668" s="225"/>
      <c r="D668" s="219" t="s">
        <v>140</v>
      </c>
      <c r="E668" s="226" t="s">
        <v>21</v>
      </c>
      <c r="F668" s="227" t="s">
        <v>947</v>
      </c>
      <c r="G668" s="225"/>
      <c r="H668" s="228">
        <v>143.52000000000001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140</v>
      </c>
      <c r="AU668" s="234" t="s">
        <v>83</v>
      </c>
      <c r="AV668" s="13" t="s">
        <v>83</v>
      </c>
      <c r="AW668" s="13" t="s">
        <v>34</v>
      </c>
      <c r="AX668" s="13" t="s">
        <v>73</v>
      </c>
      <c r="AY668" s="234" t="s">
        <v>129</v>
      </c>
    </row>
    <row r="669" s="14" customFormat="1">
      <c r="A669" s="14"/>
      <c r="B669" s="235"/>
      <c r="C669" s="236"/>
      <c r="D669" s="219" t="s">
        <v>140</v>
      </c>
      <c r="E669" s="237" t="s">
        <v>21</v>
      </c>
      <c r="F669" s="238" t="s">
        <v>142</v>
      </c>
      <c r="G669" s="236"/>
      <c r="H669" s="239">
        <v>143.52000000000001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140</v>
      </c>
      <c r="AU669" s="245" t="s">
        <v>83</v>
      </c>
      <c r="AV669" s="14" t="s">
        <v>136</v>
      </c>
      <c r="AW669" s="14" t="s">
        <v>34</v>
      </c>
      <c r="AX669" s="14" t="s">
        <v>81</v>
      </c>
      <c r="AY669" s="245" t="s">
        <v>129</v>
      </c>
    </row>
    <row r="670" s="2" customFormat="1">
      <c r="A670" s="39"/>
      <c r="B670" s="40"/>
      <c r="C670" s="206" t="s">
        <v>948</v>
      </c>
      <c r="D670" s="206" t="s">
        <v>131</v>
      </c>
      <c r="E670" s="207" t="s">
        <v>949</v>
      </c>
      <c r="F670" s="208" t="s">
        <v>950</v>
      </c>
      <c r="G670" s="209" t="s">
        <v>416</v>
      </c>
      <c r="H670" s="210">
        <v>183.03999999999999</v>
      </c>
      <c r="I670" s="211"/>
      <c r="J670" s="212">
        <f>ROUND(I670*H670,2)</f>
        <v>0</v>
      </c>
      <c r="K670" s="208" t="s">
        <v>135</v>
      </c>
      <c r="L670" s="45"/>
      <c r="M670" s="213" t="s">
        <v>21</v>
      </c>
      <c r="N670" s="214" t="s">
        <v>44</v>
      </c>
      <c r="O670" s="85"/>
      <c r="P670" s="215">
        <f>O670*H670</f>
        <v>0</v>
      </c>
      <c r="Q670" s="215">
        <v>0</v>
      </c>
      <c r="R670" s="215">
        <f>Q670*H670</f>
        <v>0</v>
      </c>
      <c r="S670" s="215">
        <v>0</v>
      </c>
      <c r="T670" s="216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7" t="s">
        <v>136</v>
      </c>
      <c r="AT670" s="217" t="s">
        <v>131</v>
      </c>
      <c r="AU670" s="217" t="s">
        <v>83</v>
      </c>
      <c r="AY670" s="18" t="s">
        <v>129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8" t="s">
        <v>81</v>
      </c>
      <c r="BK670" s="218">
        <f>ROUND(I670*H670,2)</f>
        <v>0</v>
      </c>
      <c r="BL670" s="18" t="s">
        <v>136</v>
      </c>
      <c r="BM670" s="217" t="s">
        <v>951</v>
      </c>
    </row>
    <row r="671" s="2" customFormat="1">
      <c r="A671" s="39"/>
      <c r="B671" s="40"/>
      <c r="C671" s="41"/>
      <c r="D671" s="219" t="s">
        <v>138</v>
      </c>
      <c r="E671" s="41"/>
      <c r="F671" s="220" t="s">
        <v>942</v>
      </c>
      <c r="G671" s="41"/>
      <c r="H671" s="41"/>
      <c r="I671" s="221"/>
      <c r="J671" s="41"/>
      <c r="K671" s="41"/>
      <c r="L671" s="45"/>
      <c r="M671" s="222"/>
      <c r="N671" s="223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138</v>
      </c>
      <c r="AU671" s="18" t="s">
        <v>83</v>
      </c>
    </row>
    <row r="672" s="13" customFormat="1">
      <c r="A672" s="13"/>
      <c r="B672" s="224"/>
      <c r="C672" s="225"/>
      <c r="D672" s="219" t="s">
        <v>140</v>
      </c>
      <c r="E672" s="226" t="s">
        <v>21</v>
      </c>
      <c r="F672" s="227" t="s">
        <v>952</v>
      </c>
      <c r="G672" s="225"/>
      <c r="H672" s="228">
        <v>183.03999999999999</v>
      </c>
      <c r="I672" s="229"/>
      <c r="J672" s="225"/>
      <c r="K672" s="225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140</v>
      </c>
      <c r="AU672" s="234" t="s">
        <v>83</v>
      </c>
      <c r="AV672" s="13" t="s">
        <v>83</v>
      </c>
      <c r="AW672" s="13" t="s">
        <v>34</v>
      </c>
      <c r="AX672" s="13" t="s">
        <v>73</v>
      </c>
      <c r="AY672" s="234" t="s">
        <v>129</v>
      </c>
    </row>
    <row r="673" s="14" customFormat="1">
      <c r="A673" s="14"/>
      <c r="B673" s="235"/>
      <c r="C673" s="236"/>
      <c r="D673" s="219" t="s">
        <v>140</v>
      </c>
      <c r="E673" s="237" t="s">
        <v>21</v>
      </c>
      <c r="F673" s="238" t="s">
        <v>142</v>
      </c>
      <c r="G673" s="236"/>
      <c r="H673" s="239">
        <v>183.03999999999999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140</v>
      </c>
      <c r="AU673" s="245" t="s">
        <v>83</v>
      </c>
      <c r="AV673" s="14" t="s">
        <v>136</v>
      </c>
      <c r="AW673" s="14" t="s">
        <v>34</v>
      </c>
      <c r="AX673" s="14" t="s">
        <v>81</v>
      </c>
      <c r="AY673" s="245" t="s">
        <v>129</v>
      </c>
    </row>
    <row r="674" s="12" customFormat="1" ht="22.8" customHeight="1">
      <c r="A674" s="12"/>
      <c r="B674" s="190"/>
      <c r="C674" s="191"/>
      <c r="D674" s="192" t="s">
        <v>72</v>
      </c>
      <c r="E674" s="204" t="s">
        <v>953</v>
      </c>
      <c r="F674" s="204" t="s">
        <v>954</v>
      </c>
      <c r="G674" s="191"/>
      <c r="H674" s="191"/>
      <c r="I674" s="194"/>
      <c r="J674" s="205">
        <f>BK674</f>
        <v>0</v>
      </c>
      <c r="K674" s="191"/>
      <c r="L674" s="196"/>
      <c r="M674" s="197"/>
      <c r="N674" s="198"/>
      <c r="O674" s="198"/>
      <c r="P674" s="199">
        <f>SUM(P675:P678)</f>
        <v>0</v>
      </c>
      <c r="Q674" s="198"/>
      <c r="R674" s="199">
        <f>SUM(R675:R678)</f>
        <v>0</v>
      </c>
      <c r="S674" s="198"/>
      <c r="T674" s="200">
        <f>SUM(T675:T678)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01" t="s">
        <v>81</v>
      </c>
      <c r="AT674" s="202" t="s">
        <v>72</v>
      </c>
      <c r="AU674" s="202" t="s">
        <v>81</v>
      </c>
      <c r="AY674" s="201" t="s">
        <v>129</v>
      </c>
      <c r="BK674" s="203">
        <f>SUM(BK675:BK678)</f>
        <v>0</v>
      </c>
    </row>
    <row r="675" s="2" customFormat="1">
      <c r="A675" s="39"/>
      <c r="B675" s="40"/>
      <c r="C675" s="206" t="s">
        <v>955</v>
      </c>
      <c r="D675" s="206" t="s">
        <v>131</v>
      </c>
      <c r="E675" s="207" t="s">
        <v>956</v>
      </c>
      <c r="F675" s="208" t="s">
        <v>957</v>
      </c>
      <c r="G675" s="209" t="s">
        <v>416</v>
      </c>
      <c r="H675" s="210">
        <v>1883.646</v>
      </c>
      <c r="I675" s="211"/>
      <c r="J675" s="212">
        <f>ROUND(I675*H675,2)</f>
        <v>0</v>
      </c>
      <c r="K675" s="208" t="s">
        <v>135</v>
      </c>
      <c r="L675" s="45"/>
      <c r="M675" s="213" t="s">
        <v>21</v>
      </c>
      <c r="N675" s="214" t="s">
        <v>44</v>
      </c>
      <c r="O675" s="85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7" t="s">
        <v>136</v>
      </c>
      <c r="AT675" s="217" t="s">
        <v>131</v>
      </c>
      <c r="AU675" s="217" t="s">
        <v>83</v>
      </c>
      <c r="AY675" s="18" t="s">
        <v>129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8" t="s">
        <v>81</v>
      </c>
      <c r="BK675" s="218">
        <f>ROUND(I675*H675,2)</f>
        <v>0</v>
      </c>
      <c r="BL675" s="18" t="s">
        <v>136</v>
      </c>
      <c r="BM675" s="217" t="s">
        <v>958</v>
      </c>
    </row>
    <row r="676" s="2" customFormat="1">
      <c r="A676" s="39"/>
      <c r="B676" s="40"/>
      <c r="C676" s="41"/>
      <c r="D676" s="219" t="s">
        <v>138</v>
      </c>
      <c r="E676" s="41"/>
      <c r="F676" s="220" t="s">
        <v>959</v>
      </c>
      <c r="G676" s="41"/>
      <c r="H676" s="41"/>
      <c r="I676" s="221"/>
      <c r="J676" s="41"/>
      <c r="K676" s="41"/>
      <c r="L676" s="45"/>
      <c r="M676" s="222"/>
      <c r="N676" s="223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138</v>
      </c>
      <c r="AU676" s="18" t="s">
        <v>83</v>
      </c>
    </row>
    <row r="677" s="2" customFormat="1">
      <c r="A677" s="39"/>
      <c r="B677" s="40"/>
      <c r="C677" s="206" t="s">
        <v>960</v>
      </c>
      <c r="D677" s="206" t="s">
        <v>131</v>
      </c>
      <c r="E677" s="207" t="s">
        <v>961</v>
      </c>
      <c r="F677" s="208" t="s">
        <v>962</v>
      </c>
      <c r="G677" s="209" t="s">
        <v>416</v>
      </c>
      <c r="H677" s="210">
        <v>1883.646</v>
      </c>
      <c r="I677" s="211"/>
      <c r="J677" s="212">
        <f>ROUND(I677*H677,2)</f>
        <v>0</v>
      </c>
      <c r="K677" s="208" t="s">
        <v>135</v>
      </c>
      <c r="L677" s="45"/>
      <c r="M677" s="213" t="s">
        <v>21</v>
      </c>
      <c r="N677" s="214" t="s">
        <v>44</v>
      </c>
      <c r="O677" s="85"/>
      <c r="P677" s="215">
        <f>O677*H677</f>
        <v>0</v>
      </c>
      <c r="Q677" s="215">
        <v>0</v>
      </c>
      <c r="R677" s="215">
        <f>Q677*H677</f>
        <v>0</v>
      </c>
      <c r="S677" s="215">
        <v>0</v>
      </c>
      <c r="T677" s="216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7" t="s">
        <v>136</v>
      </c>
      <c r="AT677" s="217" t="s">
        <v>131</v>
      </c>
      <c r="AU677" s="217" t="s">
        <v>83</v>
      </c>
      <c r="AY677" s="18" t="s">
        <v>129</v>
      </c>
      <c r="BE677" s="218">
        <f>IF(N677="základní",J677,0)</f>
        <v>0</v>
      </c>
      <c r="BF677" s="218">
        <f>IF(N677="snížená",J677,0)</f>
        <v>0</v>
      </c>
      <c r="BG677" s="218">
        <f>IF(N677="zákl. přenesená",J677,0)</f>
        <v>0</v>
      </c>
      <c r="BH677" s="218">
        <f>IF(N677="sníž. přenesená",J677,0)</f>
        <v>0</v>
      </c>
      <c r="BI677" s="218">
        <f>IF(N677="nulová",J677,0)</f>
        <v>0</v>
      </c>
      <c r="BJ677" s="18" t="s">
        <v>81</v>
      </c>
      <c r="BK677" s="218">
        <f>ROUND(I677*H677,2)</f>
        <v>0</v>
      </c>
      <c r="BL677" s="18" t="s">
        <v>136</v>
      </c>
      <c r="BM677" s="217" t="s">
        <v>963</v>
      </c>
    </row>
    <row r="678" s="2" customFormat="1">
      <c r="A678" s="39"/>
      <c r="B678" s="40"/>
      <c r="C678" s="41"/>
      <c r="D678" s="219" t="s">
        <v>138</v>
      </c>
      <c r="E678" s="41"/>
      <c r="F678" s="220" t="s">
        <v>959</v>
      </c>
      <c r="G678" s="41"/>
      <c r="H678" s="41"/>
      <c r="I678" s="221"/>
      <c r="J678" s="41"/>
      <c r="K678" s="41"/>
      <c r="L678" s="45"/>
      <c r="M678" s="222"/>
      <c r="N678" s="223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138</v>
      </c>
      <c r="AU678" s="18" t="s">
        <v>83</v>
      </c>
    </row>
    <row r="679" s="12" customFormat="1" ht="25.92" customHeight="1">
      <c r="A679" s="12"/>
      <c r="B679" s="190"/>
      <c r="C679" s="191"/>
      <c r="D679" s="192" t="s">
        <v>72</v>
      </c>
      <c r="E679" s="193" t="s">
        <v>964</v>
      </c>
      <c r="F679" s="193" t="s">
        <v>965</v>
      </c>
      <c r="G679" s="191"/>
      <c r="H679" s="191"/>
      <c r="I679" s="194"/>
      <c r="J679" s="195">
        <f>BK679</f>
        <v>0</v>
      </c>
      <c r="K679" s="191"/>
      <c r="L679" s="196"/>
      <c r="M679" s="197"/>
      <c r="N679" s="198"/>
      <c r="O679" s="198"/>
      <c r="P679" s="199">
        <f>P680+P685</f>
        <v>0</v>
      </c>
      <c r="Q679" s="198"/>
      <c r="R679" s="199">
        <f>R680+R685</f>
        <v>0.00096000000000000002</v>
      </c>
      <c r="S679" s="198"/>
      <c r="T679" s="200">
        <f>T680+T685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1" t="s">
        <v>83</v>
      </c>
      <c r="AT679" s="202" t="s">
        <v>72</v>
      </c>
      <c r="AU679" s="202" t="s">
        <v>73</v>
      </c>
      <c r="AY679" s="201" t="s">
        <v>129</v>
      </c>
      <c r="BK679" s="203">
        <f>BK680+BK685</f>
        <v>0</v>
      </c>
    </row>
    <row r="680" s="12" customFormat="1" ht="22.8" customHeight="1">
      <c r="A680" s="12"/>
      <c r="B680" s="190"/>
      <c r="C680" s="191"/>
      <c r="D680" s="192" t="s">
        <v>72</v>
      </c>
      <c r="E680" s="204" t="s">
        <v>966</v>
      </c>
      <c r="F680" s="204" t="s">
        <v>967</v>
      </c>
      <c r="G680" s="191"/>
      <c r="H680" s="191"/>
      <c r="I680" s="194"/>
      <c r="J680" s="205">
        <f>BK680</f>
        <v>0</v>
      </c>
      <c r="K680" s="191"/>
      <c r="L680" s="196"/>
      <c r="M680" s="197"/>
      <c r="N680" s="198"/>
      <c r="O680" s="198"/>
      <c r="P680" s="199">
        <f>SUM(P681:P684)</f>
        <v>0</v>
      </c>
      <c r="Q680" s="198"/>
      <c r="R680" s="199">
        <f>SUM(R681:R684)</f>
        <v>0</v>
      </c>
      <c r="S680" s="198"/>
      <c r="T680" s="200">
        <f>SUM(T681:T684)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1" t="s">
        <v>83</v>
      </c>
      <c r="AT680" s="202" t="s">
        <v>72</v>
      </c>
      <c r="AU680" s="202" t="s">
        <v>81</v>
      </c>
      <c r="AY680" s="201" t="s">
        <v>129</v>
      </c>
      <c r="BK680" s="203">
        <f>SUM(BK681:BK684)</f>
        <v>0</v>
      </c>
    </row>
    <row r="681" s="2" customFormat="1" ht="16.5" customHeight="1">
      <c r="A681" s="39"/>
      <c r="B681" s="40"/>
      <c r="C681" s="206" t="s">
        <v>968</v>
      </c>
      <c r="D681" s="206" t="s">
        <v>131</v>
      </c>
      <c r="E681" s="207" t="s">
        <v>969</v>
      </c>
      <c r="F681" s="208" t="s">
        <v>970</v>
      </c>
      <c r="G681" s="209" t="s">
        <v>134</v>
      </c>
      <c r="H681" s="210">
        <v>89.400000000000006</v>
      </c>
      <c r="I681" s="211"/>
      <c r="J681" s="212">
        <f>ROUND(I681*H681,2)</f>
        <v>0</v>
      </c>
      <c r="K681" s="208" t="s">
        <v>21</v>
      </c>
      <c r="L681" s="45"/>
      <c r="M681" s="213" t="s">
        <v>21</v>
      </c>
      <c r="N681" s="214" t="s">
        <v>44</v>
      </c>
      <c r="O681" s="85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7" t="s">
        <v>222</v>
      </c>
      <c r="AT681" s="217" t="s">
        <v>131</v>
      </c>
      <c r="AU681" s="217" t="s">
        <v>83</v>
      </c>
      <c r="AY681" s="18" t="s">
        <v>129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8" t="s">
        <v>81</v>
      </c>
      <c r="BK681" s="218">
        <f>ROUND(I681*H681,2)</f>
        <v>0</v>
      </c>
      <c r="BL681" s="18" t="s">
        <v>222</v>
      </c>
      <c r="BM681" s="217" t="s">
        <v>971</v>
      </c>
    </row>
    <row r="682" s="2" customFormat="1">
      <c r="A682" s="39"/>
      <c r="B682" s="40"/>
      <c r="C682" s="41"/>
      <c r="D682" s="219" t="s">
        <v>138</v>
      </c>
      <c r="E682" s="41"/>
      <c r="F682" s="220" t="s">
        <v>972</v>
      </c>
      <c r="G682" s="41"/>
      <c r="H682" s="41"/>
      <c r="I682" s="221"/>
      <c r="J682" s="41"/>
      <c r="K682" s="41"/>
      <c r="L682" s="45"/>
      <c r="M682" s="222"/>
      <c r="N682" s="223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138</v>
      </c>
      <c r="AU682" s="18" t="s">
        <v>83</v>
      </c>
    </row>
    <row r="683" s="13" customFormat="1">
      <c r="A683" s="13"/>
      <c r="B683" s="224"/>
      <c r="C683" s="225"/>
      <c r="D683" s="219" t="s">
        <v>140</v>
      </c>
      <c r="E683" s="226" t="s">
        <v>21</v>
      </c>
      <c r="F683" s="227" t="s">
        <v>973</v>
      </c>
      <c r="G683" s="225"/>
      <c r="H683" s="228">
        <v>89.400000000000006</v>
      </c>
      <c r="I683" s="229"/>
      <c r="J683" s="225"/>
      <c r="K683" s="225"/>
      <c r="L683" s="230"/>
      <c r="M683" s="231"/>
      <c r="N683" s="232"/>
      <c r="O683" s="232"/>
      <c r="P683" s="232"/>
      <c r="Q683" s="232"/>
      <c r="R683" s="232"/>
      <c r="S683" s="232"/>
      <c r="T683" s="23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4" t="s">
        <v>140</v>
      </c>
      <c r="AU683" s="234" t="s">
        <v>83</v>
      </c>
      <c r="AV683" s="13" t="s">
        <v>83</v>
      </c>
      <c r="AW683" s="13" t="s">
        <v>34</v>
      </c>
      <c r="AX683" s="13" t="s">
        <v>73</v>
      </c>
      <c r="AY683" s="234" t="s">
        <v>129</v>
      </c>
    </row>
    <row r="684" s="14" customFormat="1">
      <c r="A684" s="14"/>
      <c r="B684" s="235"/>
      <c r="C684" s="236"/>
      <c r="D684" s="219" t="s">
        <v>140</v>
      </c>
      <c r="E684" s="237" t="s">
        <v>21</v>
      </c>
      <c r="F684" s="238" t="s">
        <v>142</v>
      </c>
      <c r="G684" s="236"/>
      <c r="H684" s="239">
        <v>89.400000000000006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140</v>
      </c>
      <c r="AU684" s="245" t="s">
        <v>83</v>
      </c>
      <c r="AV684" s="14" t="s">
        <v>136</v>
      </c>
      <c r="AW684" s="14" t="s">
        <v>34</v>
      </c>
      <c r="AX684" s="14" t="s">
        <v>81</v>
      </c>
      <c r="AY684" s="245" t="s">
        <v>129</v>
      </c>
    </row>
    <row r="685" s="12" customFormat="1" ht="22.8" customHeight="1">
      <c r="A685" s="12"/>
      <c r="B685" s="190"/>
      <c r="C685" s="191"/>
      <c r="D685" s="192" t="s">
        <v>72</v>
      </c>
      <c r="E685" s="204" t="s">
        <v>974</v>
      </c>
      <c r="F685" s="204" t="s">
        <v>975</v>
      </c>
      <c r="G685" s="191"/>
      <c r="H685" s="191"/>
      <c r="I685" s="194"/>
      <c r="J685" s="205">
        <f>BK685</f>
        <v>0</v>
      </c>
      <c r="K685" s="191"/>
      <c r="L685" s="196"/>
      <c r="M685" s="197"/>
      <c r="N685" s="198"/>
      <c r="O685" s="198"/>
      <c r="P685" s="199">
        <f>SUM(P686:P688)</f>
        <v>0</v>
      </c>
      <c r="Q685" s="198"/>
      <c r="R685" s="199">
        <f>SUM(R686:R688)</f>
        <v>0.00096000000000000002</v>
      </c>
      <c r="S685" s="198"/>
      <c r="T685" s="200">
        <f>SUM(T686:T688)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01" t="s">
        <v>83</v>
      </c>
      <c r="AT685" s="202" t="s">
        <v>72</v>
      </c>
      <c r="AU685" s="202" t="s">
        <v>81</v>
      </c>
      <c r="AY685" s="201" t="s">
        <v>129</v>
      </c>
      <c r="BK685" s="203">
        <f>SUM(BK686:BK688)</f>
        <v>0</v>
      </c>
    </row>
    <row r="686" s="2" customFormat="1">
      <c r="A686" s="39"/>
      <c r="B686" s="40"/>
      <c r="C686" s="206" t="s">
        <v>976</v>
      </c>
      <c r="D686" s="206" t="s">
        <v>131</v>
      </c>
      <c r="E686" s="207" t="s">
        <v>977</v>
      </c>
      <c r="F686" s="208" t="s">
        <v>978</v>
      </c>
      <c r="G686" s="209" t="s">
        <v>541</v>
      </c>
      <c r="H686" s="210">
        <v>16</v>
      </c>
      <c r="I686" s="211"/>
      <c r="J686" s="212">
        <f>ROUND(I686*H686,2)</f>
        <v>0</v>
      </c>
      <c r="K686" s="208" t="s">
        <v>21</v>
      </c>
      <c r="L686" s="45"/>
      <c r="M686" s="213" t="s">
        <v>21</v>
      </c>
      <c r="N686" s="214" t="s">
        <v>44</v>
      </c>
      <c r="O686" s="85"/>
      <c r="P686" s="215">
        <f>O686*H686</f>
        <v>0</v>
      </c>
      <c r="Q686" s="215">
        <v>6.0000000000000002E-05</v>
      </c>
      <c r="R686" s="215">
        <f>Q686*H686</f>
        <v>0.00096000000000000002</v>
      </c>
      <c r="S686" s="215">
        <v>0</v>
      </c>
      <c r="T686" s="216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17" t="s">
        <v>222</v>
      </c>
      <c r="AT686" s="217" t="s">
        <v>131</v>
      </c>
      <c r="AU686" s="217" t="s">
        <v>83</v>
      </c>
      <c r="AY686" s="18" t="s">
        <v>129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18" t="s">
        <v>81</v>
      </c>
      <c r="BK686" s="218">
        <f>ROUND(I686*H686,2)</f>
        <v>0</v>
      </c>
      <c r="BL686" s="18" t="s">
        <v>222</v>
      </c>
      <c r="BM686" s="217" t="s">
        <v>979</v>
      </c>
    </row>
    <row r="687" s="2" customFormat="1">
      <c r="A687" s="39"/>
      <c r="B687" s="40"/>
      <c r="C687" s="41"/>
      <c r="D687" s="219" t="s">
        <v>138</v>
      </c>
      <c r="E687" s="41"/>
      <c r="F687" s="220" t="s">
        <v>980</v>
      </c>
      <c r="G687" s="41"/>
      <c r="H687" s="41"/>
      <c r="I687" s="221"/>
      <c r="J687" s="41"/>
      <c r="K687" s="41"/>
      <c r="L687" s="45"/>
      <c r="M687" s="222"/>
      <c r="N687" s="223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138</v>
      </c>
      <c r="AU687" s="18" t="s">
        <v>83</v>
      </c>
    </row>
    <row r="688" s="13" customFormat="1">
      <c r="A688" s="13"/>
      <c r="B688" s="224"/>
      <c r="C688" s="225"/>
      <c r="D688" s="219" t="s">
        <v>140</v>
      </c>
      <c r="E688" s="226" t="s">
        <v>21</v>
      </c>
      <c r="F688" s="227" t="s">
        <v>981</v>
      </c>
      <c r="G688" s="225"/>
      <c r="H688" s="228">
        <v>16</v>
      </c>
      <c r="I688" s="229"/>
      <c r="J688" s="225"/>
      <c r="K688" s="225"/>
      <c r="L688" s="230"/>
      <c r="M688" s="266"/>
      <c r="N688" s="267"/>
      <c r="O688" s="267"/>
      <c r="P688" s="267"/>
      <c r="Q688" s="267"/>
      <c r="R688" s="267"/>
      <c r="S688" s="267"/>
      <c r="T688" s="26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4" t="s">
        <v>140</v>
      </c>
      <c r="AU688" s="234" t="s">
        <v>83</v>
      </c>
      <c r="AV688" s="13" t="s">
        <v>83</v>
      </c>
      <c r="AW688" s="13" t="s">
        <v>34</v>
      </c>
      <c r="AX688" s="13" t="s">
        <v>81</v>
      </c>
      <c r="AY688" s="234" t="s">
        <v>129</v>
      </c>
    </row>
    <row r="689" s="2" customFormat="1" ht="6.96" customHeight="1">
      <c r="A689" s="39"/>
      <c r="B689" s="60"/>
      <c r="C689" s="61"/>
      <c r="D689" s="61"/>
      <c r="E689" s="61"/>
      <c r="F689" s="61"/>
      <c r="G689" s="61"/>
      <c r="H689" s="61"/>
      <c r="I689" s="61"/>
      <c r="J689" s="61"/>
      <c r="K689" s="61"/>
      <c r="L689" s="45"/>
      <c r="M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</row>
  </sheetData>
  <sheetProtection sheet="1" autoFilter="0" formatColumns="0" formatRows="0" objects="1" scenarios="1" spinCount="100000" saltValue="HJNTPO7eosNFBaIO/pbOV149JiUSsUs2bTBcE6El5dr+1NrR4PyMARC3uajkJN4EaMjNWMaKYK1yRFX0Q2h2GA==" hashValue="Q8WYcQPpq8CB6xyvWYsNWner1eCXoOEvXL7Ohvu78rcaJfL9UJfbcCDboYiyf/+1V+2Zc+BGZknZ7t9UBTPT+A==" algorithmName="SHA-512" password="CC35"/>
  <autoFilter ref="C91:K68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982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21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ROUND((SUM(BE84:BE105)),  2)</f>
        <v>0</v>
      </c>
      <c r="G33" s="39"/>
      <c r="H33" s="39"/>
      <c r="I33" s="150">
        <v>0.20999999999999999</v>
      </c>
      <c r="J33" s="149">
        <f>ROUND(((SUM(BE84:BE105))*I33),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ROUND((SUM(BF84:BF105)),  2)</f>
        <v>0</v>
      </c>
      <c r="G34" s="39"/>
      <c r="H34" s="39"/>
      <c r="I34" s="150">
        <v>0.14999999999999999</v>
      </c>
      <c r="J34" s="149">
        <f>ROUND(((SUM(BF84:BF105))*I34),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ROUND((SUM(BG84:BG105)),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ROUND((SUM(BH84:BH105)),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ROUND((SUM(BI84:BI105)),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983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985</v>
      </c>
      <c r="E62" s="176"/>
      <c r="F62" s="176"/>
      <c r="G62" s="176"/>
      <c r="H62" s="176"/>
      <c r="I62" s="176"/>
      <c r="J62" s="177">
        <f>J95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986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987</v>
      </c>
      <c r="E64" s="176"/>
      <c r="F64" s="176"/>
      <c r="G64" s="176"/>
      <c r="H64" s="176"/>
      <c r="I64" s="176"/>
      <c r="J64" s="177">
        <f>J103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VC1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94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k.ú. Kouty</v>
      </c>
      <c r="G78" s="41"/>
      <c r="H78" s="41"/>
      <c r="I78" s="33" t="s">
        <v>24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32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115</v>
      </c>
      <c r="D83" s="182" t="s">
        <v>58</v>
      </c>
      <c r="E83" s="182" t="s">
        <v>54</v>
      </c>
      <c r="F83" s="182" t="s">
        <v>55</v>
      </c>
      <c r="G83" s="182" t="s">
        <v>116</v>
      </c>
      <c r="H83" s="182" t="s">
        <v>117</v>
      </c>
      <c r="I83" s="182" t="s">
        <v>118</v>
      </c>
      <c r="J83" s="182" t="s">
        <v>99</v>
      </c>
      <c r="K83" s="183" t="s">
        <v>119</v>
      </c>
      <c r="L83" s="184"/>
      <c r="M83" s="93" t="s">
        <v>21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100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988</v>
      </c>
      <c r="F85" s="193" t="s">
        <v>989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P86+P95+P100+P103</f>
        <v>0</v>
      </c>
      <c r="Q85" s="198"/>
      <c r="R85" s="199">
        <f>R86+R95+R100+R103</f>
        <v>0</v>
      </c>
      <c r="S85" s="198"/>
      <c r="T85" s="200">
        <f>T86+T95+T100+T103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160</v>
      </c>
      <c r="AT85" s="202" t="s">
        <v>72</v>
      </c>
      <c r="AU85" s="202" t="s">
        <v>73</v>
      </c>
      <c r="AY85" s="201" t="s">
        <v>129</v>
      </c>
      <c r="BK85" s="203">
        <f>BK86+BK95+BK100+BK103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990</v>
      </c>
      <c r="F86" s="204" t="s">
        <v>991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SUM(P87:P94)</f>
        <v>0</v>
      </c>
      <c r="Q86" s="198"/>
      <c r="R86" s="199">
        <f>SUM(R87:R94)</f>
        <v>0</v>
      </c>
      <c r="S86" s="198"/>
      <c r="T86" s="200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160</v>
      </c>
      <c r="AT86" s="202" t="s">
        <v>72</v>
      </c>
      <c r="AU86" s="202" t="s">
        <v>81</v>
      </c>
      <c r="AY86" s="201" t="s">
        <v>129</v>
      </c>
      <c r="BK86" s="203">
        <f>SUM(BK87:BK94)</f>
        <v>0</v>
      </c>
    </row>
    <row r="87" s="2" customFormat="1" ht="16.5" customHeight="1">
      <c r="A87" s="39"/>
      <c r="B87" s="40"/>
      <c r="C87" s="206" t="s">
        <v>81</v>
      </c>
      <c r="D87" s="206" t="s">
        <v>131</v>
      </c>
      <c r="E87" s="207" t="s">
        <v>992</v>
      </c>
      <c r="F87" s="208" t="s">
        <v>993</v>
      </c>
      <c r="G87" s="209" t="s">
        <v>994</v>
      </c>
      <c r="H87" s="210">
        <v>1</v>
      </c>
      <c r="I87" s="211"/>
      <c r="J87" s="212">
        <f>ROUND(I87*H87,2)</f>
        <v>0</v>
      </c>
      <c r="K87" s="208" t="s">
        <v>717</v>
      </c>
      <c r="L87" s="45"/>
      <c r="M87" s="213" t="s">
        <v>21</v>
      </c>
      <c r="N87" s="214" t="s">
        <v>44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995</v>
      </c>
      <c r="AT87" s="217" t="s">
        <v>131</v>
      </c>
      <c r="AU87" s="217" t="s">
        <v>83</v>
      </c>
      <c r="AY87" s="18" t="s">
        <v>129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81</v>
      </c>
      <c r="BK87" s="218">
        <f>ROUND(I87*H87,2)</f>
        <v>0</v>
      </c>
      <c r="BL87" s="18" t="s">
        <v>995</v>
      </c>
      <c r="BM87" s="217" t="s">
        <v>996</v>
      </c>
    </row>
    <row r="88" s="2" customFormat="1" ht="16.5" customHeight="1">
      <c r="A88" s="39"/>
      <c r="B88" s="40"/>
      <c r="C88" s="206" t="s">
        <v>83</v>
      </c>
      <c r="D88" s="206" t="s">
        <v>131</v>
      </c>
      <c r="E88" s="207" t="s">
        <v>997</v>
      </c>
      <c r="F88" s="208" t="s">
        <v>998</v>
      </c>
      <c r="G88" s="209" t="s">
        <v>994</v>
      </c>
      <c r="H88" s="210">
        <v>1</v>
      </c>
      <c r="I88" s="211"/>
      <c r="J88" s="212">
        <f>ROUND(I88*H88,2)</f>
        <v>0</v>
      </c>
      <c r="K88" s="208" t="s">
        <v>717</v>
      </c>
      <c r="L88" s="45"/>
      <c r="M88" s="213" t="s">
        <v>21</v>
      </c>
      <c r="N88" s="214" t="s">
        <v>44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995</v>
      </c>
      <c r="AT88" s="217" t="s">
        <v>131</v>
      </c>
      <c r="AU88" s="217" t="s">
        <v>83</v>
      </c>
      <c r="AY88" s="18" t="s">
        <v>129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81</v>
      </c>
      <c r="BK88" s="218">
        <f>ROUND(I88*H88,2)</f>
        <v>0</v>
      </c>
      <c r="BL88" s="18" t="s">
        <v>995</v>
      </c>
      <c r="BM88" s="217" t="s">
        <v>999</v>
      </c>
    </row>
    <row r="89" s="13" customFormat="1">
      <c r="A89" s="13"/>
      <c r="B89" s="224"/>
      <c r="C89" s="225"/>
      <c r="D89" s="219" t="s">
        <v>140</v>
      </c>
      <c r="E89" s="226" t="s">
        <v>21</v>
      </c>
      <c r="F89" s="227" t="s">
        <v>1000</v>
      </c>
      <c r="G89" s="225"/>
      <c r="H89" s="228">
        <v>1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140</v>
      </c>
      <c r="AU89" s="234" t="s">
        <v>83</v>
      </c>
      <c r="AV89" s="13" t="s">
        <v>83</v>
      </c>
      <c r="AW89" s="13" t="s">
        <v>34</v>
      </c>
      <c r="AX89" s="13" t="s">
        <v>81</v>
      </c>
      <c r="AY89" s="234" t="s">
        <v>129</v>
      </c>
    </row>
    <row r="90" s="2" customFormat="1" ht="16.5" customHeight="1">
      <c r="A90" s="39"/>
      <c r="B90" s="40"/>
      <c r="C90" s="206" t="s">
        <v>148</v>
      </c>
      <c r="D90" s="206" t="s">
        <v>131</v>
      </c>
      <c r="E90" s="207" t="s">
        <v>1001</v>
      </c>
      <c r="F90" s="208" t="s">
        <v>1002</v>
      </c>
      <c r="G90" s="209" t="s">
        <v>994</v>
      </c>
      <c r="H90" s="210">
        <v>1</v>
      </c>
      <c r="I90" s="211"/>
      <c r="J90" s="212">
        <f>ROUND(I90*H90,2)</f>
        <v>0</v>
      </c>
      <c r="K90" s="208" t="s">
        <v>717</v>
      </c>
      <c r="L90" s="45"/>
      <c r="M90" s="213" t="s">
        <v>21</v>
      </c>
      <c r="N90" s="214" t="s">
        <v>44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995</v>
      </c>
      <c r="AT90" s="217" t="s">
        <v>131</v>
      </c>
      <c r="AU90" s="217" t="s">
        <v>83</v>
      </c>
      <c r="AY90" s="18" t="s">
        <v>129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81</v>
      </c>
      <c r="BK90" s="218">
        <f>ROUND(I90*H90,2)</f>
        <v>0</v>
      </c>
      <c r="BL90" s="18" t="s">
        <v>995</v>
      </c>
      <c r="BM90" s="217" t="s">
        <v>1003</v>
      </c>
    </row>
    <row r="91" s="2" customFormat="1" ht="16.5" customHeight="1">
      <c r="A91" s="39"/>
      <c r="B91" s="40"/>
      <c r="C91" s="206" t="s">
        <v>136</v>
      </c>
      <c r="D91" s="206" t="s">
        <v>131</v>
      </c>
      <c r="E91" s="207" t="s">
        <v>1004</v>
      </c>
      <c r="F91" s="208" t="s">
        <v>1005</v>
      </c>
      <c r="G91" s="209" t="s">
        <v>994</v>
      </c>
      <c r="H91" s="210">
        <v>1</v>
      </c>
      <c r="I91" s="211"/>
      <c r="J91" s="212">
        <f>ROUND(I91*H91,2)</f>
        <v>0</v>
      </c>
      <c r="K91" s="208" t="s">
        <v>717</v>
      </c>
      <c r="L91" s="45"/>
      <c r="M91" s="213" t="s">
        <v>21</v>
      </c>
      <c r="N91" s="214" t="s">
        <v>44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995</v>
      </c>
      <c r="AT91" s="217" t="s">
        <v>131</v>
      </c>
      <c r="AU91" s="217" t="s">
        <v>83</v>
      </c>
      <c r="AY91" s="18" t="s">
        <v>129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81</v>
      </c>
      <c r="BK91" s="218">
        <f>ROUND(I91*H91,2)</f>
        <v>0</v>
      </c>
      <c r="BL91" s="18" t="s">
        <v>995</v>
      </c>
      <c r="BM91" s="217" t="s">
        <v>1006</v>
      </c>
    </row>
    <row r="92" s="13" customFormat="1">
      <c r="A92" s="13"/>
      <c r="B92" s="224"/>
      <c r="C92" s="225"/>
      <c r="D92" s="219" t="s">
        <v>140</v>
      </c>
      <c r="E92" s="226" t="s">
        <v>21</v>
      </c>
      <c r="F92" s="227" t="s">
        <v>1007</v>
      </c>
      <c r="G92" s="225"/>
      <c r="H92" s="228">
        <v>1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140</v>
      </c>
      <c r="AU92" s="234" t="s">
        <v>83</v>
      </c>
      <c r="AV92" s="13" t="s">
        <v>83</v>
      </c>
      <c r="AW92" s="13" t="s">
        <v>34</v>
      </c>
      <c r="AX92" s="13" t="s">
        <v>81</v>
      </c>
      <c r="AY92" s="234" t="s">
        <v>129</v>
      </c>
    </row>
    <row r="93" s="2" customFormat="1" ht="16.5" customHeight="1">
      <c r="A93" s="39"/>
      <c r="B93" s="40"/>
      <c r="C93" s="206" t="s">
        <v>160</v>
      </c>
      <c r="D93" s="206" t="s">
        <v>131</v>
      </c>
      <c r="E93" s="207" t="s">
        <v>1008</v>
      </c>
      <c r="F93" s="208" t="s">
        <v>1009</v>
      </c>
      <c r="G93" s="209" t="s">
        <v>994</v>
      </c>
      <c r="H93" s="210">
        <v>1</v>
      </c>
      <c r="I93" s="211"/>
      <c r="J93" s="212">
        <f>ROUND(I93*H93,2)</f>
        <v>0</v>
      </c>
      <c r="K93" s="208" t="s">
        <v>717</v>
      </c>
      <c r="L93" s="45"/>
      <c r="M93" s="213" t="s">
        <v>21</v>
      </c>
      <c r="N93" s="214" t="s">
        <v>44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995</v>
      </c>
      <c r="AT93" s="217" t="s">
        <v>131</v>
      </c>
      <c r="AU93" s="217" t="s">
        <v>83</v>
      </c>
      <c r="AY93" s="18" t="s">
        <v>129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81</v>
      </c>
      <c r="BK93" s="218">
        <f>ROUND(I93*H93,2)</f>
        <v>0</v>
      </c>
      <c r="BL93" s="18" t="s">
        <v>995</v>
      </c>
      <c r="BM93" s="217" t="s">
        <v>1010</v>
      </c>
    </row>
    <row r="94" s="13" customFormat="1">
      <c r="A94" s="13"/>
      <c r="B94" s="224"/>
      <c r="C94" s="225"/>
      <c r="D94" s="219" t="s">
        <v>140</v>
      </c>
      <c r="E94" s="226" t="s">
        <v>21</v>
      </c>
      <c r="F94" s="227" t="s">
        <v>1011</v>
      </c>
      <c r="G94" s="225"/>
      <c r="H94" s="228">
        <v>1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140</v>
      </c>
      <c r="AU94" s="234" t="s">
        <v>83</v>
      </c>
      <c r="AV94" s="13" t="s">
        <v>83</v>
      </c>
      <c r="AW94" s="13" t="s">
        <v>34</v>
      </c>
      <c r="AX94" s="13" t="s">
        <v>81</v>
      </c>
      <c r="AY94" s="234" t="s">
        <v>129</v>
      </c>
    </row>
    <row r="95" s="12" customFormat="1" ht="22.8" customHeight="1">
      <c r="A95" s="12"/>
      <c r="B95" s="190"/>
      <c r="C95" s="191"/>
      <c r="D95" s="192" t="s">
        <v>72</v>
      </c>
      <c r="E95" s="204" t="s">
        <v>1012</v>
      </c>
      <c r="F95" s="204" t="s">
        <v>1013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SUM(P96:P99)</f>
        <v>0</v>
      </c>
      <c r="Q95" s="198"/>
      <c r="R95" s="199">
        <f>SUM(R96:R99)</f>
        <v>0</v>
      </c>
      <c r="S95" s="198"/>
      <c r="T95" s="200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160</v>
      </c>
      <c r="AT95" s="202" t="s">
        <v>72</v>
      </c>
      <c r="AU95" s="202" t="s">
        <v>81</v>
      </c>
      <c r="AY95" s="201" t="s">
        <v>129</v>
      </c>
      <c r="BK95" s="203">
        <f>SUM(BK96:BK99)</f>
        <v>0</v>
      </c>
    </row>
    <row r="96" s="2" customFormat="1" ht="16.5" customHeight="1">
      <c r="A96" s="39"/>
      <c r="B96" s="40"/>
      <c r="C96" s="206" t="s">
        <v>166</v>
      </c>
      <c r="D96" s="206" t="s">
        <v>131</v>
      </c>
      <c r="E96" s="207" t="s">
        <v>1014</v>
      </c>
      <c r="F96" s="208" t="s">
        <v>1015</v>
      </c>
      <c r="G96" s="209" t="s">
        <v>994</v>
      </c>
      <c r="H96" s="210">
        <v>1</v>
      </c>
      <c r="I96" s="211"/>
      <c r="J96" s="212">
        <f>ROUND(I96*H96,2)</f>
        <v>0</v>
      </c>
      <c r="K96" s="208" t="s">
        <v>717</v>
      </c>
      <c r="L96" s="45"/>
      <c r="M96" s="213" t="s">
        <v>21</v>
      </c>
      <c r="N96" s="214" t="s">
        <v>44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995</v>
      </c>
      <c r="AT96" s="217" t="s">
        <v>131</v>
      </c>
      <c r="AU96" s="217" t="s">
        <v>83</v>
      </c>
      <c r="AY96" s="18" t="s">
        <v>129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81</v>
      </c>
      <c r="BK96" s="218">
        <f>ROUND(I96*H96,2)</f>
        <v>0</v>
      </c>
      <c r="BL96" s="18" t="s">
        <v>995</v>
      </c>
      <c r="BM96" s="217" t="s">
        <v>1016</v>
      </c>
    </row>
    <row r="97" s="2" customFormat="1">
      <c r="A97" s="39"/>
      <c r="B97" s="40"/>
      <c r="C97" s="206" t="s">
        <v>171</v>
      </c>
      <c r="D97" s="206" t="s">
        <v>131</v>
      </c>
      <c r="E97" s="207" t="s">
        <v>1017</v>
      </c>
      <c r="F97" s="208" t="s">
        <v>1018</v>
      </c>
      <c r="G97" s="209" t="s">
        <v>994</v>
      </c>
      <c r="H97" s="210">
        <v>1</v>
      </c>
      <c r="I97" s="211"/>
      <c r="J97" s="212">
        <f>ROUND(I97*H97,2)</f>
        <v>0</v>
      </c>
      <c r="K97" s="208" t="s">
        <v>717</v>
      </c>
      <c r="L97" s="45"/>
      <c r="M97" s="213" t="s">
        <v>21</v>
      </c>
      <c r="N97" s="214" t="s">
        <v>44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995</v>
      </c>
      <c r="AT97" s="217" t="s">
        <v>131</v>
      </c>
      <c r="AU97" s="217" t="s">
        <v>83</v>
      </c>
      <c r="AY97" s="18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81</v>
      </c>
      <c r="BK97" s="218">
        <f>ROUND(I97*H97,2)</f>
        <v>0</v>
      </c>
      <c r="BL97" s="18" t="s">
        <v>995</v>
      </c>
      <c r="BM97" s="217" t="s">
        <v>1019</v>
      </c>
    </row>
    <row r="98" s="13" customFormat="1">
      <c r="A98" s="13"/>
      <c r="B98" s="224"/>
      <c r="C98" s="225"/>
      <c r="D98" s="219" t="s">
        <v>140</v>
      </c>
      <c r="E98" s="226" t="s">
        <v>21</v>
      </c>
      <c r="F98" s="227" t="s">
        <v>1020</v>
      </c>
      <c r="G98" s="225"/>
      <c r="H98" s="228">
        <v>1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140</v>
      </c>
      <c r="AU98" s="234" t="s">
        <v>83</v>
      </c>
      <c r="AV98" s="13" t="s">
        <v>83</v>
      </c>
      <c r="AW98" s="13" t="s">
        <v>34</v>
      </c>
      <c r="AX98" s="13" t="s">
        <v>81</v>
      </c>
      <c r="AY98" s="234" t="s">
        <v>129</v>
      </c>
    </row>
    <row r="99" s="2" customFormat="1">
      <c r="A99" s="39"/>
      <c r="B99" s="40"/>
      <c r="C99" s="206" t="s">
        <v>176</v>
      </c>
      <c r="D99" s="206" t="s">
        <v>131</v>
      </c>
      <c r="E99" s="207" t="s">
        <v>1021</v>
      </c>
      <c r="F99" s="208" t="s">
        <v>1022</v>
      </c>
      <c r="G99" s="209" t="s">
        <v>994</v>
      </c>
      <c r="H99" s="210">
        <v>1</v>
      </c>
      <c r="I99" s="211"/>
      <c r="J99" s="212">
        <f>ROUND(I99*H99,2)</f>
        <v>0</v>
      </c>
      <c r="K99" s="208" t="s">
        <v>717</v>
      </c>
      <c r="L99" s="45"/>
      <c r="M99" s="213" t="s">
        <v>21</v>
      </c>
      <c r="N99" s="214" t="s">
        <v>44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995</v>
      </c>
      <c r="AT99" s="217" t="s">
        <v>131</v>
      </c>
      <c r="AU99" s="217" t="s">
        <v>83</v>
      </c>
      <c r="AY99" s="18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81</v>
      </c>
      <c r="BK99" s="218">
        <f>ROUND(I99*H99,2)</f>
        <v>0</v>
      </c>
      <c r="BL99" s="18" t="s">
        <v>995</v>
      </c>
      <c r="BM99" s="217" t="s">
        <v>1023</v>
      </c>
    </row>
    <row r="100" s="12" customFormat="1" ht="22.8" customHeight="1">
      <c r="A100" s="12"/>
      <c r="B100" s="190"/>
      <c r="C100" s="191"/>
      <c r="D100" s="192" t="s">
        <v>72</v>
      </c>
      <c r="E100" s="204" t="s">
        <v>1024</v>
      </c>
      <c r="F100" s="204" t="s">
        <v>1025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SUM(P101:P102)</f>
        <v>0</v>
      </c>
      <c r="Q100" s="198"/>
      <c r="R100" s="199">
        <f>SUM(R101:R102)</f>
        <v>0</v>
      </c>
      <c r="S100" s="198"/>
      <c r="T100" s="200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160</v>
      </c>
      <c r="AT100" s="202" t="s">
        <v>72</v>
      </c>
      <c r="AU100" s="202" t="s">
        <v>81</v>
      </c>
      <c r="AY100" s="201" t="s">
        <v>129</v>
      </c>
      <c r="BK100" s="203">
        <f>SUM(BK101:BK102)</f>
        <v>0</v>
      </c>
    </row>
    <row r="101" s="2" customFormat="1" ht="16.5" customHeight="1">
      <c r="A101" s="39"/>
      <c r="B101" s="40"/>
      <c r="C101" s="206" t="s">
        <v>181</v>
      </c>
      <c r="D101" s="206" t="s">
        <v>131</v>
      </c>
      <c r="E101" s="207" t="s">
        <v>1026</v>
      </c>
      <c r="F101" s="208" t="s">
        <v>1027</v>
      </c>
      <c r="G101" s="209" t="s">
        <v>994</v>
      </c>
      <c r="H101" s="210">
        <v>1</v>
      </c>
      <c r="I101" s="211"/>
      <c r="J101" s="212">
        <f>ROUND(I101*H101,2)</f>
        <v>0</v>
      </c>
      <c r="K101" s="208" t="s">
        <v>717</v>
      </c>
      <c r="L101" s="45"/>
      <c r="M101" s="213" t="s">
        <v>21</v>
      </c>
      <c r="N101" s="214" t="s">
        <v>44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995</v>
      </c>
      <c r="AT101" s="217" t="s">
        <v>131</v>
      </c>
      <c r="AU101" s="217" t="s">
        <v>83</v>
      </c>
      <c r="AY101" s="18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81</v>
      </c>
      <c r="BK101" s="218">
        <f>ROUND(I101*H101,2)</f>
        <v>0</v>
      </c>
      <c r="BL101" s="18" t="s">
        <v>995</v>
      </c>
      <c r="BM101" s="217" t="s">
        <v>1028</v>
      </c>
    </row>
    <row r="102" s="2" customFormat="1" ht="16.5" customHeight="1">
      <c r="A102" s="39"/>
      <c r="B102" s="40"/>
      <c r="C102" s="206" t="s">
        <v>187</v>
      </c>
      <c r="D102" s="206" t="s">
        <v>131</v>
      </c>
      <c r="E102" s="207" t="s">
        <v>1029</v>
      </c>
      <c r="F102" s="208" t="s">
        <v>1030</v>
      </c>
      <c r="G102" s="209" t="s">
        <v>994</v>
      </c>
      <c r="H102" s="210">
        <v>1</v>
      </c>
      <c r="I102" s="211"/>
      <c r="J102" s="212">
        <f>ROUND(I102*H102,2)</f>
        <v>0</v>
      </c>
      <c r="K102" s="208" t="s">
        <v>717</v>
      </c>
      <c r="L102" s="45"/>
      <c r="M102" s="213" t="s">
        <v>21</v>
      </c>
      <c r="N102" s="214" t="s">
        <v>44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995</v>
      </c>
      <c r="AT102" s="217" t="s">
        <v>131</v>
      </c>
      <c r="AU102" s="217" t="s">
        <v>83</v>
      </c>
      <c r="AY102" s="18" t="s">
        <v>129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81</v>
      </c>
      <c r="BK102" s="218">
        <f>ROUND(I102*H102,2)</f>
        <v>0</v>
      </c>
      <c r="BL102" s="18" t="s">
        <v>995</v>
      </c>
      <c r="BM102" s="217" t="s">
        <v>1031</v>
      </c>
    </row>
    <row r="103" s="12" customFormat="1" ht="22.8" customHeight="1">
      <c r="A103" s="12"/>
      <c r="B103" s="190"/>
      <c r="C103" s="191"/>
      <c r="D103" s="192" t="s">
        <v>72</v>
      </c>
      <c r="E103" s="204" t="s">
        <v>1032</v>
      </c>
      <c r="F103" s="204" t="s">
        <v>1033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SUM(P104:P105)</f>
        <v>0</v>
      </c>
      <c r="Q103" s="198"/>
      <c r="R103" s="199">
        <f>SUM(R104:R105)</f>
        <v>0</v>
      </c>
      <c r="S103" s="198"/>
      <c r="T103" s="200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160</v>
      </c>
      <c r="AT103" s="202" t="s">
        <v>72</v>
      </c>
      <c r="AU103" s="202" t="s">
        <v>81</v>
      </c>
      <c r="AY103" s="201" t="s">
        <v>129</v>
      </c>
      <c r="BK103" s="203">
        <f>SUM(BK104:BK105)</f>
        <v>0</v>
      </c>
    </row>
    <row r="104" s="2" customFormat="1" ht="16.5" customHeight="1">
      <c r="A104" s="39"/>
      <c r="B104" s="40"/>
      <c r="C104" s="206" t="s">
        <v>193</v>
      </c>
      <c r="D104" s="206" t="s">
        <v>131</v>
      </c>
      <c r="E104" s="207" t="s">
        <v>1034</v>
      </c>
      <c r="F104" s="208" t="s">
        <v>1035</v>
      </c>
      <c r="G104" s="209" t="s">
        <v>994</v>
      </c>
      <c r="H104" s="210">
        <v>1</v>
      </c>
      <c r="I104" s="211"/>
      <c r="J104" s="212">
        <f>ROUND(I104*H104,2)</f>
        <v>0</v>
      </c>
      <c r="K104" s="208" t="s">
        <v>21</v>
      </c>
      <c r="L104" s="45"/>
      <c r="M104" s="213" t="s">
        <v>21</v>
      </c>
      <c r="N104" s="214" t="s">
        <v>44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995</v>
      </c>
      <c r="AT104" s="217" t="s">
        <v>131</v>
      </c>
      <c r="AU104" s="217" t="s">
        <v>83</v>
      </c>
      <c r="AY104" s="18" t="s">
        <v>129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81</v>
      </c>
      <c r="BK104" s="218">
        <f>ROUND(I104*H104,2)</f>
        <v>0</v>
      </c>
      <c r="BL104" s="18" t="s">
        <v>995</v>
      </c>
      <c r="BM104" s="217" t="s">
        <v>1036</v>
      </c>
    </row>
    <row r="105" s="2" customFormat="1">
      <c r="A105" s="39"/>
      <c r="B105" s="40"/>
      <c r="C105" s="41"/>
      <c r="D105" s="219" t="s">
        <v>571</v>
      </c>
      <c r="E105" s="41"/>
      <c r="F105" s="220" t="s">
        <v>1037</v>
      </c>
      <c r="G105" s="41"/>
      <c r="H105" s="41"/>
      <c r="I105" s="221"/>
      <c r="J105" s="41"/>
      <c r="K105" s="41"/>
      <c r="L105" s="45"/>
      <c r="M105" s="269"/>
      <c r="N105" s="270"/>
      <c r="O105" s="271"/>
      <c r="P105" s="271"/>
      <c r="Q105" s="271"/>
      <c r="R105" s="271"/>
      <c r="S105" s="271"/>
      <c r="T105" s="272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571</v>
      </c>
      <c r="AU105" s="18" t="s">
        <v>83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YMYnYMvexLp740ClUtKhiaRAupqsxQksgsL8svuBE70D1koziE7gj404OKCNhS1XXVw60Ks5Ks8qqv8OwQhNAw==" hashValue="aie96k9/Tt5M51jM2f5pBzACUf+Ya4CZd08Q1LTrCeEP5PLZKyCR9+jC/H7kut3JIffqi1jvr0phosVPNuHQ4g==" algorithmName="SHA-512" password="CC35"/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1038</v>
      </c>
      <c r="H4" s="21"/>
    </row>
    <row r="5" s="1" customFormat="1" ht="12" customHeight="1">
      <c r="B5" s="21"/>
      <c r="C5" s="273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6"/>
      <c r="C9" s="277" t="s">
        <v>54</v>
      </c>
      <c r="D9" s="278" t="s">
        <v>55</v>
      </c>
      <c r="E9" s="278" t="s">
        <v>116</v>
      </c>
      <c r="F9" s="279" t="s">
        <v>1039</v>
      </c>
      <c r="G9" s="179"/>
      <c r="H9" s="276"/>
    </row>
    <row r="10" s="2" customFormat="1" ht="26.4" customHeight="1">
      <c r="A10" s="39"/>
      <c r="B10" s="45"/>
      <c r="C10" s="280" t="s">
        <v>1040</v>
      </c>
      <c r="D10" s="280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81" t="s">
        <v>87</v>
      </c>
      <c r="D11" s="282" t="s">
        <v>21</v>
      </c>
      <c r="E11" s="283" t="s">
        <v>21</v>
      </c>
      <c r="F11" s="284">
        <v>99.488</v>
      </c>
      <c r="G11" s="39"/>
      <c r="H11" s="45"/>
    </row>
    <row r="12" s="2" customFormat="1" ht="16.8" customHeight="1">
      <c r="A12" s="39"/>
      <c r="B12" s="45"/>
      <c r="C12" s="285" t="s">
        <v>87</v>
      </c>
      <c r="D12" s="285" t="s">
        <v>1041</v>
      </c>
      <c r="E12" s="18" t="s">
        <v>21</v>
      </c>
      <c r="F12" s="286">
        <v>99.488</v>
      </c>
      <c r="G12" s="39"/>
      <c r="H12" s="45"/>
    </row>
    <row r="13" s="2" customFormat="1" ht="16.8" customHeight="1">
      <c r="A13" s="39"/>
      <c r="B13" s="45"/>
      <c r="C13" s="281" t="s">
        <v>734</v>
      </c>
      <c r="D13" s="282" t="s">
        <v>21</v>
      </c>
      <c r="E13" s="283" t="s">
        <v>21</v>
      </c>
      <c r="F13" s="284">
        <v>1571.8</v>
      </c>
      <c r="G13" s="39"/>
      <c r="H13" s="45"/>
    </row>
    <row r="14" s="2" customFormat="1" ht="16.8" customHeight="1">
      <c r="A14" s="39"/>
      <c r="B14" s="45"/>
      <c r="C14" s="285" t="s">
        <v>21</v>
      </c>
      <c r="D14" s="285" t="s">
        <v>726</v>
      </c>
      <c r="E14" s="18" t="s">
        <v>21</v>
      </c>
      <c r="F14" s="286">
        <v>1575</v>
      </c>
      <c r="G14" s="39"/>
      <c r="H14" s="45"/>
    </row>
    <row r="15" s="2" customFormat="1" ht="16.8" customHeight="1">
      <c r="A15" s="39"/>
      <c r="B15" s="45"/>
      <c r="C15" s="285" t="s">
        <v>21</v>
      </c>
      <c r="D15" s="285" t="s">
        <v>727</v>
      </c>
      <c r="E15" s="18" t="s">
        <v>21</v>
      </c>
      <c r="F15" s="286">
        <v>0.29999999999999999</v>
      </c>
      <c r="G15" s="39"/>
      <c r="H15" s="45"/>
    </row>
    <row r="16" s="2" customFormat="1" ht="16.8" customHeight="1">
      <c r="A16" s="39"/>
      <c r="B16" s="45"/>
      <c r="C16" s="285" t="s">
        <v>21</v>
      </c>
      <c r="D16" s="285" t="s">
        <v>728</v>
      </c>
      <c r="E16" s="18" t="s">
        <v>21</v>
      </c>
      <c r="F16" s="286">
        <v>7.5</v>
      </c>
      <c r="G16" s="39"/>
      <c r="H16" s="45"/>
    </row>
    <row r="17" s="2" customFormat="1" ht="16.8" customHeight="1">
      <c r="A17" s="39"/>
      <c r="B17" s="45"/>
      <c r="C17" s="285" t="s">
        <v>21</v>
      </c>
      <c r="D17" s="285" t="s">
        <v>729</v>
      </c>
      <c r="E17" s="18" t="s">
        <v>21</v>
      </c>
      <c r="F17" s="286">
        <v>7.5</v>
      </c>
      <c r="G17" s="39"/>
      <c r="H17" s="45"/>
    </row>
    <row r="18" s="2" customFormat="1" ht="16.8" customHeight="1">
      <c r="A18" s="39"/>
      <c r="B18" s="45"/>
      <c r="C18" s="285" t="s">
        <v>21</v>
      </c>
      <c r="D18" s="285" t="s">
        <v>730</v>
      </c>
      <c r="E18" s="18" t="s">
        <v>21</v>
      </c>
      <c r="F18" s="286">
        <v>7.5</v>
      </c>
      <c r="G18" s="39"/>
      <c r="H18" s="45"/>
    </row>
    <row r="19" s="2" customFormat="1" ht="16.8" customHeight="1">
      <c r="A19" s="39"/>
      <c r="B19" s="45"/>
      <c r="C19" s="285" t="s">
        <v>21</v>
      </c>
      <c r="D19" s="285" t="s">
        <v>731</v>
      </c>
      <c r="E19" s="18" t="s">
        <v>21</v>
      </c>
      <c r="F19" s="286">
        <v>9</v>
      </c>
      <c r="G19" s="39"/>
      <c r="H19" s="45"/>
    </row>
    <row r="20" s="2" customFormat="1" ht="16.8" customHeight="1">
      <c r="A20" s="39"/>
      <c r="B20" s="45"/>
      <c r="C20" s="285" t="s">
        <v>21</v>
      </c>
      <c r="D20" s="285" t="s">
        <v>732</v>
      </c>
      <c r="E20" s="18" t="s">
        <v>21</v>
      </c>
      <c r="F20" s="286">
        <v>1</v>
      </c>
      <c r="G20" s="39"/>
      <c r="H20" s="45"/>
    </row>
    <row r="21" s="2" customFormat="1" ht="16.8" customHeight="1">
      <c r="A21" s="39"/>
      <c r="B21" s="45"/>
      <c r="C21" s="285" t="s">
        <v>21</v>
      </c>
      <c r="D21" s="285" t="s">
        <v>733</v>
      </c>
      <c r="E21" s="18" t="s">
        <v>21</v>
      </c>
      <c r="F21" s="286">
        <v>-36</v>
      </c>
      <c r="G21" s="39"/>
      <c r="H21" s="45"/>
    </row>
    <row r="22" s="2" customFormat="1" ht="16.8" customHeight="1">
      <c r="A22" s="39"/>
      <c r="B22" s="45"/>
      <c r="C22" s="285" t="s">
        <v>734</v>
      </c>
      <c r="D22" s="285" t="s">
        <v>142</v>
      </c>
      <c r="E22" s="18" t="s">
        <v>21</v>
      </c>
      <c r="F22" s="286">
        <v>1571.8</v>
      </c>
      <c r="G22" s="39"/>
      <c r="H22" s="45"/>
    </row>
    <row r="23" s="2" customFormat="1" ht="16.8" customHeight="1">
      <c r="A23" s="39"/>
      <c r="B23" s="45"/>
      <c r="C23" s="281" t="s">
        <v>89</v>
      </c>
      <c r="D23" s="282" t="s">
        <v>21</v>
      </c>
      <c r="E23" s="283" t="s">
        <v>21</v>
      </c>
      <c r="F23" s="284">
        <v>406.39999999999998</v>
      </c>
      <c r="G23" s="39"/>
      <c r="H23" s="45"/>
    </row>
    <row r="24" s="2" customFormat="1" ht="16.8" customHeight="1">
      <c r="A24" s="39"/>
      <c r="B24" s="45"/>
      <c r="C24" s="285" t="s">
        <v>89</v>
      </c>
      <c r="D24" s="285" t="s">
        <v>1042</v>
      </c>
      <c r="E24" s="18" t="s">
        <v>21</v>
      </c>
      <c r="F24" s="286">
        <v>406.39999999999998</v>
      </c>
      <c r="G24" s="39"/>
      <c r="H24" s="45"/>
    </row>
    <row r="25" s="2" customFormat="1" ht="16.8" customHeight="1">
      <c r="A25" s="39"/>
      <c r="B25" s="45"/>
      <c r="C25" s="287" t="s">
        <v>1043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85" t="s">
        <v>757</v>
      </c>
      <c r="D26" s="285" t="s">
        <v>1044</v>
      </c>
      <c r="E26" s="18" t="s">
        <v>134</v>
      </c>
      <c r="F26" s="286">
        <v>6552.8000000000002</v>
      </c>
      <c r="G26" s="39"/>
      <c r="H26" s="45"/>
    </row>
    <row r="27" s="2" customFormat="1" ht="16.8" customHeight="1">
      <c r="A27" s="39"/>
      <c r="B27" s="45"/>
      <c r="C27" s="281" t="s">
        <v>319</v>
      </c>
      <c r="D27" s="282" t="s">
        <v>21</v>
      </c>
      <c r="E27" s="283" t="s">
        <v>21</v>
      </c>
      <c r="F27" s="284">
        <v>3360.5500000000002</v>
      </c>
      <c r="G27" s="39"/>
      <c r="H27" s="45"/>
    </row>
    <row r="28" s="2" customFormat="1" ht="16.8" customHeight="1">
      <c r="A28" s="39"/>
      <c r="B28" s="45"/>
      <c r="C28" s="285" t="s">
        <v>21</v>
      </c>
      <c r="D28" s="285" t="s">
        <v>240</v>
      </c>
      <c r="E28" s="18" t="s">
        <v>21</v>
      </c>
      <c r="F28" s="286">
        <v>0</v>
      </c>
      <c r="G28" s="39"/>
      <c r="H28" s="45"/>
    </row>
    <row r="29" s="2" customFormat="1" ht="16.8" customHeight="1">
      <c r="A29" s="39"/>
      <c r="B29" s="45"/>
      <c r="C29" s="285" t="s">
        <v>21</v>
      </c>
      <c r="D29" s="285" t="s">
        <v>241</v>
      </c>
      <c r="E29" s="18" t="s">
        <v>21</v>
      </c>
      <c r="F29" s="286">
        <v>54.5</v>
      </c>
      <c r="G29" s="39"/>
      <c r="H29" s="45"/>
    </row>
    <row r="30" s="2" customFormat="1" ht="16.8" customHeight="1">
      <c r="A30" s="39"/>
      <c r="B30" s="45"/>
      <c r="C30" s="285" t="s">
        <v>21</v>
      </c>
      <c r="D30" s="285" t="s">
        <v>242</v>
      </c>
      <c r="E30" s="18" t="s">
        <v>21</v>
      </c>
      <c r="F30" s="286">
        <v>51.5</v>
      </c>
      <c r="G30" s="39"/>
      <c r="H30" s="45"/>
    </row>
    <row r="31" s="2" customFormat="1" ht="16.8" customHeight="1">
      <c r="A31" s="39"/>
      <c r="B31" s="45"/>
      <c r="C31" s="285" t="s">
        <v>21</v>
      </c>
      <c r="D31" s="285" t="s">
        <v>243</v>
      </c>
      <c r="E31" s="18" t="s">
        <v>21</v>
      </c>
      <c r="F31" s="286">
        <v>52</v>
      </c>
      <c r="G31" s="39"/>
      <c r="H31" s="45"/>
    </row>
    <row r="32" s="2" customFormat="1" ht="16.8" customHeight="1">
      <c r="A32" s="39"/>
      <c r="B32" s="45"/>
      <c r="C32" s="285" t="s">
        <v>21</v>
      </c>
      <c r="D32" s="285" t="s">
        <v>244</v>
      </c>
      <c r="E32" s="18" t="s">
        <v>21</v>
      </c>
      <c r="F32" s="286">
        <v>52.5</v>
      </c>
      <c r="G32" s="39"/>
      <c r="H32" s="45"/>
    </row>
    <row r="33" s="2" customFormat="1" ht="16.8" customHeight="1">
      <c r="A33" s="39"/>
      <c r="B33" s="45"/>
      <c r="C33" s="285" t="s">
        <v>21</v>
      </c>
      <c r="D33" s="285" t="s">
        <v>245</v>
      </c>
      <c r="E33" s="18" t="s">
        <v>21</v>
      </c>
      <c r="F33" s="286">
        <v>47.5</v>
      </c>
      <c r="G33" s="39"/>
      <c r="H33" s="45"/>
    </row>
    <row r="34" s="2" customFormat="1" ht="16.8" customHeight="1">
      <c r="A34" s="39"/>
      <c r="B34" s="45"/>
      <c r="C34" s="285" t="s">
        <v>21</v>
      </c>
      <c r="D34" s="285" t="s">
        <v>246</v>
      </c>
      <c r="E34" s="18" t="s">
        <v>21</v>
      </c>
      <c r="F34" s="286">
        <v>42</v>
      </c>
      <c r="G34" s="39"/>
      <c r="H34" s="45"/>
    </row>
    <row r="35" s="2" customFormat="1" ht="16.8" customHeight="1">
      <c r="A35" s="39"/>
      <c r="B35" s="45"/>
      <c r="C35" s="285" t="s">
        <v>21</v>
      </c>
      <c r="D35" s="285" t="s">
        <v>247</v>
      </c>
      <c r="E35" s="18" t="s">
        <v>21</v>
      </c>
      <c r="F35" s="286">
        <v>42</v>
      </c>
      <c r="G35" s="39"/>
      <c r="H35" s="45"/>
    </row>
    <row r="36" s="2" customFormat="1" ht="16.8" customHeight="1">
      <c r="A36" s="39"/>
      <c r="B36" s="45"/>
      <c r="C36" s="285" t="s">
        <v>21</v>
      </c>
      <c r="D36" s="285" t="s">
        <v>248</v>
      </c>
      <c r="E36" s="18" t="s">
        <v>21</v>
      </c>
      <c r="F36" s="286">
        <v>45</v>
      </c>
      <c r="G36" s="39"/>
      <c r="H36" s="45"/>
    </row>
    <row r="37" s="2" customFormat="1" ht="16.8" customHeight="1">
      <c r="A37" s="39"/>
      <c r="B37" s="45"/>
      <c r="C37" s="285" t="s">
        <v>21</v>
      </c>
      <c r="D37" s="285" t="s">
        <v>249</v>
      </c>
      <c r="E37" s="18" t="s">
        <v>21</v>
      </c>
      <c r="F37" s="286">
        <v>60</v>
      </c>
      <c r="G37" s="39"/>
      <c r="H37" s="45"/>
    </row>
    <row r="38" s="2" customFormat="1" ht="16.8" customHeight="1">
      <c r="A38" s="39"/>
      <c r="B38" s="45"/>
      <c r="C38" s="285" t="s">
        <v>21</v>
      </c>
      <c r="D38" s="285" t="s">
        <v>250</v>
      </c>
      <c r="E38" s="18" t="s">
        <v>21</v>
      </c>
      <c r="F38" s="286">
        <v>62.5</v>
      </c>
      <c r="G38" s="39"/>
      <c r="H38" s="45"/>
    </row>
    <row r="39" s="2" customFormat="1" ht="16.8" customHeight="1">
      <c r="A39" s="39"/>
      <c r="B39" s="45"/>
      <c r="C39" s="285" t="s">
        <v>21</v>
      </c>
      <c r="D39" s="285" t="s">
        <v>251</v>
      </c>
      <c r="E39" s="18" t="s">
        <v>21</v>
      </c>
      <c r="F39" s="286">
        <v>49</v>
      </c>
      <c r="G39" s="39"/>
      <c r="H39" s="45"/>
    </row>
    <row r="40" s="2" customFormat="1" ht="16.8" customHeight="1">
      <c r="A40" s="39"/>
      <c r="B40" s="45"/>
      <c r="C40" s="285" t="s">
        <v>21</v>
      </c>
      <c r="D40" s="285" t="s">
        <v>252</v>
      </c>
      <c r="E40" s="18" t="s">
        <v>21</v>
      </c>
      <c r="F40" s="286">
        <v>44</v>
      </c>
      <c r="G40" s="39"/>
      <c r="H40" s="45"/>
    </row>
    <row r="41" s="2" customFormat="1" ht="16.8" customHeight="1">
      <c r="A41" s="39"/>
      <c r="B41" s="45"/>
      <c r="C41" s="285" t="s">
        <v>21</v>
      </c>
      <c r="D41" s="285" t="s">
        <v>253</v>
      </c>
      <c r="E41" s="18" t="s">
        <v>21</v>
      </c>
      <c r="F41" s="286">
        <v>40.5</v>
      </c>
      <c r="G41" s="39"/>
      <c r="H41" s="45"/>
    </row>
    <row r="42" s="2" customFormat="1" ht="16.8" customHeight="1">
      <c r="A42" s="39"/>
      <c r="B42" s="45"/>
      <c r="C42" s="285" t="s">
        <v>21</v>
      </c>
      <c r="D42" s="285" t="s">
        <v>254</v>
      </c>
      <c r="E42" s="18" t="s">
        <v>21</v>
      </c>
      <c r="F42" s="286">
        <v>43</v>
      </c>
      <c r="G42" s="39"/>
      <c r="H42" s="45"/>
    </row>
    <row r="43" s="2" customFormat="1" ht="16.8" customHeight="1">
      <c r="A43" s="39"/>
      <c r="B43" s="45"/>
      <c r="C43" s="285" t="s">
        <v>21</v>
      </c>
      <c r="D43" s="285" t="s">
        <v>255</v>
      </c>
      <c r="E43" s="18" t="s">
        <v>21</v>
      </c>
      <c r="F43" s="286">
        <v>36.5</v>
      </c>
      <c r="G43" s="39"/>
      <c r="H43" s="45"/>
    </row>
    <row r="44" s="2" customFormat="1" ht="16.8" customHeight="1">
      <c r="A44" s="39"/>
      <c r="B44" s="45"/>
      <c r="C44" s="285" t="s">
        <v>21</v>
      </c>
      <c r="D44" s="285" t="s">
        <v>256</v>
      </c>
      <c r="E44" s="18" t="s">
        <v>21</v>
      </c>
      <c r="F44" s="286">
        <v>31</v>
      </c>
      <c r="G44" s="39"/>
      <c r="H44" s="45"/>
    </row>
    <row r="45" s="2" customFormat="1" ht="16.8" customHeight="1">
      <c r="A45" s="39"/>
      <c r="B45" s="45"/>
      <c r="C45" s="285" t="s">
        <v>21</v>
      </c>
      <c r="D45" s="285" t="s">
        <v>257</v>
      </c>
      <c r="E45" s="18" t="s">
        <v>21</v>
      </c>
      <c r="F45" s="286">
        <v>47.5</v>
      </c>
      <c r="G45" s="39"/>
      <c r="H45" s="45"/>
    </row>
    <row r="46" s="2" customFormat="1" ht="16.8" customHeight="1">
      <c r="A46" s="39"/>
      <c r="B46" s="45"/>
      <c r="C46" s="285" t="s">
        <v>21</v>
      </c>
      <c r="D46" s="285" t="s">
        <v>258</v>
      </c>
      <c r="E46" s="18" t="s">
        <v>21</v>
      </c>
      <c r="F46" s="286">
        <v>53</v>
      </c>
      <c r="G46" s="39"/>
      <c r="H46" s="45"/>
    </row>
    <row r="47" s="2" customFormat="1" ht="16.8" customHeight="1">
      <c r="A47" s="39"/>
      <c r="B47" s="45"/>
      <c r="C47" s="285" t="s">
        <v>21</v>
      </c>
      <c r="D47" s="285" t="s">
        <v>259</v>
      </c>
      <c r="E47" s="18" t="s">
        <v>21</v>
      </c>
      <c r="F47" s="286">
        <v>44.5</v>
      </c>
      <c r="G47" s="39"/>
      <c r="H47" s="45"/>
    </row>
    <row r="48" s="2" customFormat="1" ht="16.8" customHeight="1">
      <c r="A48" s="39"/>
      <c r="B48" s="45"/>
      <c r="C48" s="285" t="s">
        <v>21</v>
      </c>
      <c r="D48" s="285" t="s">
        <v>260</v>
      </c>
      <c r="E48" s="18" t="s">
        <v>21</v>
      </c>
      <c r="F48" s="286">
        <v>43</v>
      </c>
      <c r="G48" s="39"/>
      <c r="H48" s="45"/>
    </row>
    <row r="49" s="2" customFormat="1" ht="16.8" customHeight="1">
      <c r="A49" s="39"/>
      <c r="B49" s="45"/>
      <c r="C49" s="285" t="s">
        <v>21</v>
      </c>
      <c r="D49" s="285" t="s">
        <v>261</v>
      </c>
      <c r="E49" s="18" t="s">
        <v>21</v>
      </c>
      <c r="F49" s="286">
        <v>44.5</v>
      </c>
      <c r="G49" s="39"/>
      <c r="H49" s="45"/>
    </row>
    <row r="50" s="2" customFormat="1" ht="16.8" customHeight="1">
      <c r="A50" s="39"/>
      <c r="B50" s="45"/>
      <c r="C50" s="285" t="s">
        <v>21</v>
      </c>
      <c r="D50" s="285" t="s">
        <v>262</v>
      </c>
      <c r="E50" s="18" t="s">
        <v>21</v>
      </c>
      <c r="F50" s="286">
        <v>44</v>
      </c>
      <c r="G50" s="39"/>
      <c r="H50" s="45"/>
    </row>
    <row r="51" s="2" customFormat="1" ht="16.8" customHeight="1">
      <c r="A51" s="39"/>
      <c r="B51" s="45"/>
      <c r="C51" s="285" t="s">
        <v>21</v>
      </c>
      <c r="D51" s="285" t="s">
        <v>263</v>
      </c>
      <c r="E51" s="18" t="s">
        <v>21</v>
      </c>
      <c r="F51" s="286">
        <v>44</v>
      </c>
      <c r="G51" s="39"/>
      <c r="H51" s="45"/>
    </row>
    <row r="52" s="2" customFormat="1" ht="16.8" customHeight="1">
      <c r="A52" s="39"/>
      <c r="B52" s="45"/>
      <c r="C52" s="285" t="s">
        <v>21</v>
      </c>
      <c r="D52" s="285" t="s">
        <v>264</v>
      </c>
      <c r="E52" s="18" t="s">
        <v>21</v>
      </c>
      <c r="F52" s="286">
        <v>43.5</v>
      </c>
      <c r="G52" s="39"/>
      <c r="H52" s="45"/>
    </row>
    <row r="53" s="2" customFormat="1" ht="16.8" customHeight="1">
      <c r="A53" s="39"/>
      <c r="B53" s="45"/>
      <c r="C53" s="285" t="s">
        <v>21</v>
      </c>
      <c r="D53" s="285" t="s">
        <v>265</v>
      </c>
      <c r="E53" s="18" t="s">
        <v>21</v>
      </c>
      <c r="F53" s="286">
        <v>42.5</v>
      </c>
      <c r="G53" s="39"/>
      <c r="H53" s="45"/>
    </row>
    <row r="54" s="2" customFormat="1" ht="16.8" customHeight="1">
      <c r="A54" s="39"/>
      <c r="B54" s="45"/>
      <c r="C54" s="285" t="s">
        <v>21</v>
      </c>
      <c r="D54" s="285" t="s">
        <v>266</v>
      </c>
      <c r="E54" s="18" t="s">
        <v>21</v>
      </c>
      <c r="F54" s="286">
        <v>35.5</v>
      </c>
      <c r="G54" s="39"/>
      <c r="H54" s="45"/>
    </row>
    <row r="55" s="2" customFormat="1" ht="16.8" customHeight="1">
      <c r="A55" s="39"/>
      <c r="B55" s="45"/>
      <c r="C55" s="285" t="s">
        <v>21</v>
      </c>
      <c r="D55" s="285" t="s">
        <v>267</v>
      </c>
      <c r="E55" s="18" t="s">
        <v>21</v>
      </c>
      <c r="F55" s="286">
        <v>33.5</v>
      </c>
      <c r="G55" s="39"/>
      <c r="H55" s="45"/>
    </row>
    <row r="56" s="2" customFormat="1" ht="16.8" customHeight="1">
      <c r="A56" s="39"/>
      <c r="B56" s="45"/>
      <c r="C56" s="285" t="s">
        <v>21</v>
      </c>
      <c r="D56" s="285" t="s">
        <v>268</v>
      </c>
      <c r="E56" s="18" t="s">
        <v>21</v>
      </c>
      <c r="F56" s="286">
        <v>42.5</v>
      </c>
      <c r="G56" s="39"/>
      <c r="H56" s="45"/>
    </row>
    <row r="57" s="2" customFormat="1" ht="16.8" customHeight="1">
      <c r="A57" s="39"/>
      <c r="B57" s="45"/>
      <c r="C57" s="285" t="s">
        <v>21</v>
      </c>
      <c r="D57" s="285" t="s">
        <v>269</v>
      </c>
      <c r="E57" s="18" t="s">
        <v>21</v>
      </c>
      <c r="F57" s="286">
        <v>46</v>
      </c>
      <c r="G57" s="39"/>
      <c r="H57" s="45"/>
    </row>
    <row r="58" s="2" customFormat="1" ht="16.8" customHeight="1">
      <c r="A58" s="39"/>
      <c r="B58" s="45"/>
      <c r="C58" s="285" t="s">
        <v>21</v>
      </c>
      <c r="D58" s="285" t="s">
        <v>270</v>
      </c>
      <c r="E58" s="18" t="s">
        <v>21</v>
      </c>
      <c r="F58" s="286">
        <v>40.5</v>
      </c>
      <c r="G58" s="39"/>
      <c r="H58" s="45"/>
    </row>
    <row r="59" s="2" customFormat="1" ht="16.8" customHeight="1">
      <c r="A59" s="39"/>
      <c r="B59" s="45"/>
      <c r="C59" s="285" t="s">
        <v>21</v>
      </c>
      <c r="D59" s="285" t="s">
        <v>271</v>
      </c>
      <c r="E59" s="18" t="s">
        <v>21</v>
      </c>
      <c r="F59" s="286">
        <v>35</v>
      </c>
      <c r="G59" s="39"/>
      <c r="H59" s="45"/>
    </row>
    <row r="60" s="2" customFormat="1" ht="16.8" customHeight="1">
      <c r="A60" s="39"/>
      <c r="B60" s="45"/>
      <c r="C60" s="285" t="s">
        <v>21</v>
      </c>
      <c r="D60" s="285" t="s">
        <v>272</v>
      </c>
      <c r="E60" s="18" t="s">
        <v>21</v>
      </c>
      <c r="F60" s="286">
        <v>28</v>
      </c>
      <c r="G60" s="39"/>
      <c r="H60" s="45"/>
    </row>
    <row r="61" s="2" customFormat="1" ht="16.8" customHeight="1">
      <c r="A61" s="39"/>
      <c r="B61" s="45"/>
      <c r="C61" s="285" t="s">
        <v>21</v>
      </c>
      <c r="D61" s="285" t="s">
        <v>273</v>
      </c>
      <c r="E61" s="18" t="s">
        <v>21</v>
      </c>
      <c r="F61" s="286">
        <v>19</v>
      </c>
      <c r="G61" s="39"/>
      <c r="H61" s="45"/>
    </row>
    <row r="62" s="2" customFormat="1" ht="16.8" customHeight="1">
      <c r="A62" s="39"/>
      <c r="B62" s="45"/>
      <c r="C62" s="285" t="s">
        <v>21</v>
      </c>
      <c r="D62" s="285" t="s">
        <v>274</v>
      </c>
      <c r="E62" s="18" t="s">
        <v>21</v>
      </c>
      <c r="F62" s="286">
        <v>16</v>
      </c>
      <c r="G62" s="39"/>
      <c r="H62" s="45"/>
    </row>
    <row r="63" s="2" customFormat="1" ht="16.8" customHeight="1">
      <c r="A63" s="39"/>
      <c r="B63" s="45"/>
      <c r="C63" s="285" t="s">
        <v>21</v>
      </c>
      <c r="D63" s="285" t="s">
        <v>275</v>
      </c>
      <c r="E63" s="18" t="s">
        <v>21</v>
      </c>
      <c r="F63" s="286">
        <v>20.5</v>
      </c>
      <c r="G63" s="39"/>
      <c r="H63" s="45"/>
    </row>
    <row r="64" s="2" customFormat="1" ht="16.8" customHeight="1">
      <c r="A64" s="39"/>
      <c r="B64" s="45"/>
      <c r="C64" s="285" t="s">
        <v>21</v>
      </c>
      <c r="D64" s="285" t="s">
        <v>276</v>
      </c>
      <c r="E64" s="18" t="s">
        <v>21</v>
      </c>
      <c r="F64" s="286">
        <v>30.5</v>
      </c>
      <c r="G64" s="39"/>
      <c r="H64" s="45"/>
    </row>
    <row r="65" s="2" customFormat="1" ht="16.8" customHeight="1">
      <c r="A65" s="39"/>
      <c r="B65" s="45"/>
      <c r="C65" s="285" t="s">
        <v>21</v>
      </c>
      <c r="D65" s="285" t="s">
        <v>277</v>
      </c>
      <c r="E65" s="18" t="s">
        <v>21</v>
      </c>
      <c r="F65" s="286">
        <v>39</v>
      </c>
      <c r="G65" s="39"/>
      <c r="H65" s="45"/>
    </row>
    <row r="66" s="2" customFormat="1" ht="16.8" customHeight="1">
      <c r="A66" s="39"/>
      <c r="B66" s="45"/>
      <c r="C66" s="285" t="s">
        <v>21</v>
      </c>
      <c r="D66" s="285" t="s">
        <v>278</v>
      </c>
      <c r="E66" s="18" t="s">
        <v>21</v>
      </c>
      <c r="F66" s="286">
        <v>39.5</v>
      </c>
      <c r="G66" s="39"/>
      <c r="H66" s="45"/>
    </row>
    <row r="67" s="2" customFormat="1" ht="16.8" customHeight="1">
      <c r="A67" s="39"/>
      <c r="B67" s="45"/>
      <c r="C67" s="285" t="s">
        <v>21</v>
      </c>
      <c r="D67" s="285" t="s">
        <v>279</v>
      </c>
      <c r="E67" s="18" t="s">
        <v>21</v>
      </c>
      <c r="F67" s="286">
        <v>39.5</v>
      </c>
      <c r="G67" s="39"/>
      <c r="H67" s="45"/>
    </row>
    <row r="68" s="2" customFormat="1" ht="16.8" customHeight="1">
      <c r="A68" s="39"/>
      <c r="B68" s="45"/>
      <c r="C68" s="285" t="s">
        <v>21</v>
      </c>
      <c r="D68" s="285" t="s">
        <v>280</v>
      </c>
      <c r="E68" s="18" t="s">
        <v>21</v>
      </c>
      <c r="F68" s="286">
        <v>40</v>
      </c>
      <c r="G68" s="39"/>
      <c r="H68" s="45"/>
    </row>
    <row r="69" s="2" customFormat="1" ht="16.8" customHeight="1">
      <c r="A69" s="39"/>
      <c r="B69" s="45"/>
      <c r="C69" s="285" t="s">
        <v>21</v>
      </c>
      <c r="D69" s="285" t="s">
        <v>281</v>
      </c>
      <c r="E69" s="18" t="s">
        <v>21</v>
      </c>
      <c r="F69" s="286">
        <v>38</v>
      </c>
      <c r="G69" s="39"/>
      <c r="H69" s="45"/>
    </row>
    <row r="70" s="2" customFormat="1" ht="16.8" customHeight="1">
      <c r="A70" s="39"/>
      <c r="B70" s="45"/>
      <c r="C70" s="285" t="s">
        <v>21</v>
      </c>
      <c r="D70" s="285" t="s">
        <v>282</v>
      </c>
      <c r="E70" s="18" t="s">
        <v>21</v>
      </c>
      <c r="F70" s="286">
        <v>53.5</v>
      </c>
      <c r="G70" s="39"/>
      <c r="H70" s="45"/>
    </row>
    <row r="71" s="2" customFormat="1" ht="16.8" customHeight="1">
      <c r="A71" s="39"/>
      <c r="B71" s="45"/>
      <c r="C71" s="285" t="s">
        <v>21</v>
      </c>
      <c r="D71" s="285" t="s">
        <v>283</v>
      </c>
      <c r="E71" s="18" t="s">
        <v>21</v>
      </c>
      <c r="F71" s="286">
        <v>56</v>
      </c>
      <c r="G71" s="39"/>
      <c r="H71" s="45"/>
    </row>
    <row r="72" s="2" customFormat="1" ht="16.8" customHeight="1">
      <c r="A72" s="39"/>
      <c r="B72" s="45"/>
      <c r="C72" s="285" t="s">
        <v>21</v>
      </c>
      <c r="D72" s="285" t="s">
        <v>284</v>
      </c>
      <c r="E72" s="18" t="s">
        <v>21</v>
      </c>
      <c r="F72" s="286">
        <v>45.5</v>
      </c>
      <c r="G72" s="39"/>
      <c r="H72" s="45"/>
    </row>
    <row r="73" s="2" customFormat="1" ht="16.8" customHeight="1">
      <c r="A73" s="39"/>
      <c r="B73" s="45"/>
      <c r="C73" s="285" t="s">
        <v>21</v>
      </c>
      <c r="D73" s="285" t="s">
        <v>285</v>
      </c>
      <c r="E73" s="18" t="s">
        <v>21</v>
      </c>
      <c r="F73" s="286">
        <v>48</v>
      </c>
      <c r="G73" s="39"/>
      <c r="H73" s="45"/>
    </row>
    <row r="74" s="2" customFormat="1" ht="16.8" customHeight="1">
      <c r="A74" s="39"/>
      <c r="B74" s="45"/>
      <c r="C74" s="285" t="s">
        <v>21</v>
      </c>
      <c r="D74" s="285" t="s">
        <v>286</v>
      </c>
      <c r="E74" s="18" t="s">
        <v>21</v>
      </c>
      <c r="F74" s="286">
        <v>46</v>
      </c>
      <c r="G74" s="39"/>
      <c r="H74" s="45"/>
    </row>
    <row r="75" s="2" customFormat="1" ht="16.8" customHeight="1">
      <c r="A75" s="39"/>
      <c r="B75" s="45"/>
      <c r="C75" s="285" t="s">
        <v>21</v>
      </c>
      <c r="D75" s="285" t="s">
        <v>287</v>
      </c>
      <c r="E75" s="18" t="s">
        <v>21</v>
      </c>
      <c r="F75" s="286">
        <v>42</v>
      </c>
      <c r="G75" s="39"/>
      <c r="H75" s="45"/>
    </row>
    <row r="76" s="2" customFormat="1" ht="16.8" customHeight="1">
      <c r="A76" s="39"/>
      <c r="B76" s="45"/>
      <c r="C76" s="285" t="s">
        <v>21</v>
      </c>
      <c r="D76" s="285" t="s">
        <v>288</v>
      </c>
      <c r="E76" s="18" t="s">
        <v>21</v>
      </c>
      <c r="F76" s="286">
        <v>38.5</v>
      </c>
      <c r="G76" s="39"/>
      <c r="H76" s="45"/>
    </row>
    <row r="77" s="2" customFormat="1" ht="16.8" customHeight="1">
      <c r="A77" s="39"/>
      <c r="B77" s="45"/>
      <c r="C77" s="285" t="s">
        <v>21</v>
      </c>
      <c r="D77" s="285" t="s">
        <v>289</v>
      </c>
      <c r="E77" s="18" t="s">
        <v>21</v>
      </c>
      <c r="F77" s="286">
        <v>38</v>
      </c>
      <c r="G77" s="39"/>
      <c r="H77" s="45"/>
    </row>
    <row r="78" s="2" customFormat="1" ht="16.8" customHeight="1">
      <c r="A78" s="39"/>
      <c r="B78" s="45"/>
      <c r="C78" s="285" t="s">
        <v>21</v>
      </c>
      <c r="D78" s="285" t="s">
        <v>290</v>
      </c>
      <c r="E78" s="18" t="s">
        <v>21</v>
      </c>
      <c r="F78" s="286">
        <v>42.5</v>
      </c>
      <c r="G78" s="39"/>
      <c r="H78" s="45"/>
    </row>
    <row r="79" s="2" customFormat="1" ht="16.8" customHeight="1">
      <c r="A79" s="39"/>
      <c r="B79" s="45"/>
      <c r="C79" s="285" t="s">
        <v>21</v>
      </c>
      <c r="D79" s="285" t="s">
        <v>291</v>
      </c>
      <c r="E79" s="18" t="s">
        <v>21</v>
      </c>
      <c r="F79" s="286">
        <v>47.5</v>
      </c>
      <c r="G79" s="39"/>
      <c r="H79" s="45"/>
    </row>
    <row r="80" s="2" customFormat="1" ht="16.8" customHeight="1">
      <c r="A80" s="39"/>
      <c r="B80" s="45"/>
      <c r="C80" s="285" t="s">
        <v>21</v>
      </c>
      <c r="D80" s="285" t="s">
        <v>292</v>
      </c>
      <c r="E80" s="18" t="s">
        <v>21</v>
      </c>
      <c r="F80" s="286">
        <v>48</v>
      </c>
      <c r="G80" s="39"/>
      <c r="H80" s="45"/>
    </row>
    <row r="81" s="2" customFormat="1" ht="16.8" customHeight="1">
      <c r="A81" s="39"/>
      <c r="B81" s="45"/>
      <c r="C81" s="285" t="s">
        <v>21</v>
      </c>
      <c r="D81" s="285" t="s">
        <v>293</v>
      </c>
      <c r="E81" s="18" t="s">
        <v>21</v>
      </c>
      <c r="F81" s="286">
        <v>48.5</v>
      </c>
      <c r="G81" s="39"/>
      <c r="H81" s="45"/>
    </row>
    <row r="82" s="2" customFormat="1" ht="16.8" customHeight="1">
      <c r="A82" s="39"/>
      <c r="B82" s="45"/>
      <c r="C82" s="285" t="s">
        <v>21</v>
      </c>
      <c r="D82" s="285" t="s">
        <v>294</v>
      </c>
      <c r="E82" s="18" t="s">
        <v>21</v>
      </c>
      <c r="F82" s="286">
        <v>46.5</v>
      </c>
      <c r="G82" s="39"/>
      <c r="H82" s="45"/>
    </row>
    <row r="83" s="2" customFormat="1" ht="16.8" customHeight="1">
      <c r="A83" s="39"/>
      <c r="B83" s="45"/>
      <c r="C83" s="285" t="s">
        <v>21</v>
      </c>
      <c r="D83" s="285" t="s">
        <v>295</v>
      </c>
      <c r="E83" s="18" t="s">
        <v>21</v>
      </c>
      <c r="F83" s="286">
        <v>41</v>
      </c>
      <c r="G83" s="39"/>
      <c r="H83" s="45"/>
    </row>
    <row r="84" s="2" customFormat="1" ht="16.8" customHeight="1">
      <c r="A84" s="39"/>
      <c r="B84" s="45"/>
      <c r="C84" s="285" t="s">
        <v>21</v>
      </c>
      <c r="D84" s="285" t="s">
        <v>296</v>
      </c>
      <c r="E84" s="18" t="s">
        <v>21</v>
      </c>
      <c r="F84" s="286">
        <v>41.5</v>
      </c>
      <c r="G84" s="39"/>
      <c r="H84" s="45"/>
    </row>
    <row r="85" s="2" customFormat="1" ht="16.8" customHeight="1">
      <c r="A85" s="39"/>
      <c r="B85" s="45"/>
      <c r="C85" s="285" t="s">
        <v>21</v>
      </c>
      <c r="D85" s="285" t="s">
        <v>297</v>
      </c>
      <c r="E85" s="18" t="s">
        <v>21</v>
      </c>
      <c r="F85" s="286">
        <v>45.5</v>
      </c>
      <c r="G85" s="39"/>
      <c r="H85" s="45"/>
    </row>
    <row r="86" s="2" customFormat="1" ht="16.8" customHeight="1">
      <c r="A86" s="39"/>
      <c r="B86" s="45"/>
      <c r="C86" s="285" t="s">
        <v>21</v>
      </c>
      <c r="D86" s="285" t="s">
        <v>298</v>
      </c>
      <c r="E86" s="18" t="s">
        <v>21</v>
      </c>
      <c r="F86" s="286">
        <v>48.5</v>
      </c>
      <c r="G86" s="39"/>
      <c r="H86" s="45"/>
    </row>
    <row r="87" s="2" customFormat="1" ht="16.8" customHeight="1">
      <c r="A87" s="39"/>
      <c r="B87" s="45"/>
      <c r="C87" s="285" t="s">
        <v>21</v>
      </c>
      <c r="D87" s="285" t="s">
        <v>299</v>
      </c>
      <c r="E87" s="18" t="s">
        <v>21</v>
      </c>
      <c r="F87" s="286">
        <v>47.5</v>
      </c>
      <c r="G87" s="39"/>
      <c r="H87" s="45"/>
    </row>
    <row r="88" s="2" customFormat="1" ht="16.8" customHeight="1">
      <c r="A88" s="39"/>
      <c r="B88" s="45"/>
      <c r="C88" s="285" t="s">
        <v>21</v>
      </c>
      <c r="D88" s="285" t="s">
        <v>300</v>
      </c>
      <c r="E88" s="18" t="s">
        <v>21</v>
      </c>
      <c r="F88" s="286">
        <v>47.5</v>
      </c>
      <c r="G88" s="39"/>
      <c r="H88" s="45"/>
    </row>
    <row r="89" s="2" customFormat="1" ht="16.8" customHeight="1">
      <c r="A89" s="39"/>
      <c r="B89" s="45"/>
      <c r="C89" s="285" t="s">
        <v>21</v>
      </c>
      <c r="D89" s="285" t="s">
        <v>301</v>
      </c>
      <c r="E89" s="18" t="s">
        <v>21</v>
      </c>
      <c r="F89" s="286">
        <v>46.5</v>
      </c>
      <c r="G89" s="39"/>
      <c r="H89" s="45"/>
    </row>
    <row r="90" s="2" customFormat="1" ht="16.8" customHeight="1">
      <c r="A90" s="39"/>
      <c r="B90" s="45"/>
      <c r="C90" s="285" t="s">
        <v>21</v>
      </c>
      <c r="D90" s="285" t="s">
        <v>302</v>
      </c>
      <c r="E90" s="18" t="s">
        <v>21</v>
      </c>
      <c r="F90" s="286">
        <v>41.5</v>
      </c>
      <c r="G90" s="39"/>
      <c r="H90" s="45"/>
    </row>
    <row r="91" s="2" customFormat="1" ht="16.8" customHeight="1">
      <c r="A91" s="39"/>
      <c r="B91" s="45"/>
      <c r="C91" s="285" t="s">
        <v>21</v>
      </c>
      <c r="D91" s="285" t="s">
        <v>303</v>
      </c>
      <c r="E91" s="18" t="s">
        <v>21</v>
      </c>
      <c r="F91" s="286">
        <v>42</v>
      </c>
      <c r="G91" s="39"/>
      <c r="H91" s="45"/>
    </row>
    <row r="92" s="2" customFormat="1" ht="16.8" customHeight="1">
      <c r="A92" s="39"/>
      <c r="B92" s="45"/>
      <c r="C92" s="285" t="s">
        <v>21</v>
      </c>
      <c r="D92" s="285" t="s">
        <v>304</v>
      </c>
      <c r="E92" s="18" t="s">
        <v>21</v>
      </c>
      <c r="F92" s="286">
        <v>43</v>
      </c>
      <c r="G92" s="39"/>
      <c r="H92" s="45"/>
    </row>
    <row r="93" s="2" customFormat="1" ht="16.8" customHeight="1">
      <c r="A93" s="39"/>
      <c r="B93" s="45"/>
      <c r="C93" s="285" t="s">
        <v>21</v>
      </c>
      <c r="D93" s="285" t="s">
        <v>305</v>
      </c>
      <c r="E93" s="18" t="s">
        <v>21</v>
      </c>
      <c r="F93" s="286">
        <v>51.5</v>
      </c>
      <c r="G93" s="39"/>
      <c r="H93" s="45"/>
    </row>
    <row r="94" s="2" customFormat="1" ht="16.8" customHeight="1">
      <c r="A94" s="39"/>
      <c r="B94" s="45"/>
      <c r="C94" s="285" t="s">
        <v>21</v>
      </c>
      <c r="D94" s="285" t="s">
        <v>306</v>
      </c>
      <c r="E94" s="18" t="s">
        <v>21</v>
      </c>
      <c r="F94" s="286">
        <v>53.5</v>
      </c>
      <c r="G94" s="39"/>
      <c r="H94" s="45"/>
    </row>
    <row r="95" s="2" customFormat="1" ht="16.8" customHeight="1">
      <c r="A95" s="39"/>
      <c r="B95" s="45"/>
      <c r="C95" s="285" t="s">
        <v>21</v>
      </c>
      <c r="D95" s="285" t="s">
        <v>307</v>
      </c>
      <c r="E95" s="18" t="s">
        <v>21</v>
      </c>
      <c r="F95" s="286">
        <v>42</v>
      </c>
      <c r="G95" s="39"/>
      <c r="H95" s="45"/>
    </row>
    <row r="96" s="2" customFormat="1" ht="16.8" customHeight="1">
      <c r="A96" s="39"/>
      <c r="B96" s="45"/>
      <c r="C96" s="285" t="s">
        <v>21</v>
      </c>
      <c r="D96" s="285" t="s">
        <v>308</v>
      </c>
      <c r="E96" s="18" t="s">
        <v>21</v>
      </c>
      <c r="F96" s="286">
        <v>39</v>
      </c>
      <c r="G96" s="39"/>
      <c r="H96" s="45"/>
    </row>
    <row r="97" s="2" customFormat="1" ht="16.8" customHeight="1">
      <c r="A97" s="39"/>
      <c r="B97" s="45"/>
      <c r="C97" s="285" t="s">
        <v>21</v>
      </c>
      <c r="D97" s="285" t="s">
        <v>309</v>
      </c>
      <c r="E97" s="18" t="s">
        <v>21</v>
      </c>
      <c r="F97" s="286">
        <v>48</v>
      </c>
      <c r="G97" s="39"/>
      <c r="H97" s="45"/>
    </row>
    <row r="98" s="2" customFormat="1" ht="16.8" customHeight="1">
      <c r="A98" s="39"/>
      <c r="B98" s="45"/>
      <c r="C98" s="285" t="s">
        <v>21</v>
      </c>
      <c r="D98" s="285" t="s">
        <v>310</v>
      </c>
      <c r="E98" s="18" t="s">
        <v>21</v>
      </c>
      <c r="F98" s="286">
        <v>55</v>
      </c>
      <c r="G98" s="39"/>
      <c r="H98" s="45"/>
    </row>
    <row r="99" s="2" customFormat="1" ht="16.8" customHeight="1">
      <c r="A99" s="39"/>
      <c r="B99" s="45"/>
      <c r="C99" s="285" t="s">
        <v>21</v>
      </c>
      <c r="D99" s="285" t="s">
        <v>311</v>
      </c>
      <c r="E99" s="18" t="s">
        <v>21</v>
      </c>
      <c r="F99" s="286">
        <v>48.5</v>
      </c>
      <c r="G99" s="39"/>
      <c r="H99" s="45"/>
    </row>
    <row r="100" s="2" customFormat="1" ht="16.8" customHeight="1">
      <c r="A100" s="39"/>
      <c r="B100" s="45"/>
      <c r="C100" s="285" t="s">
        <v>21</v>
      </c>
      <c r="D100" s="285" t="s">
        <v>312</v>
      </c>
      <c r="E100" s="18" t="s">
        <v>21</v>
      </c>
      <c r="F100" s="286">
        <v>43.5</v>
      </c>
      <c r="G100" s="39"/>
      <c r="H100" s="45"/>
    </row>
    <row r="101" s="2" customFormat="1" ht="16.8" customHeight="1">
      <c r="A101" s="39"/>
      <c r="B101" s="45"/>
      <c r="C101" s="285" t="s">
        <v>21</v>
      </c>
      <c r="D101" s="285" t="s">
        <v>313</v>
      </c>
      <c r="E101" s="18" t="s">
        <v>21</v>
      </c>
      <c r="F101" s="286">
        <v>41.5</v>
      </c>
      <c r="G101" s="39"/>
      <c r="H101" s="45"/>
    </row>
    <row r="102" s="2" customFormat="1" ht="16.8" customHeight="1">
      <c r="A102" s="39"/>
      <c r="B102" s="45"/>
      <c r="C102" s="285" t="s">
        <v>21</v>
      </c>
      <c r="D102" s="285" t="s">
        <v>314</v>
      </c>
      <c r="E102" s="18" t="s">
        <v>21</v>
      </c>
      <c r="F102" s="286">
        <v>35</v>
      </c>
      <c r="G102" s="39"/>
      <c r="H102" s="45"/>
    </row>
    <row r="103" s="2" customFormat="1" ht="16.8" customHeight="1">
      <c r="A103" s="39"/>
      <c r="B103" s="45"/>
      <c r="C103" s="285" t="s">
        <v>21</v>
      </c>
      <c r="D103" s="285" t="s">
        <v>315</v>
      </c>
      <c r="E103" s="18" t="s">
        <v>21</v>
      </c>
      <c r="F103" s="286">
        <v>35</v>
      </c>
      <c r="G103" s="39"/>
      <c r="H103" s="45"/>
    </row>
    <row r="104" s="2" customFormat="1" ht="16.8" customHeight="1">
      <c r="A104" s="39"/>
      <c r="B104" s="45"/>
      <c r="C104" s="285" t="s">
        <v>21</v>
      </c>
      <c r="D104" s="285" t="s">
        <v>316</v>
      </c>
      <c r="E104" s="18" t="s">
        <v>21</v>
      </c>
      <c r="F104" s="286">
        <v>38</v>
      </c>
      <c r="G104" s="39"/>
      <c r="H104" s="45"/>
    </row>
    <row r="105" s="2" customFormat="1" ht="16.8" customHeight="1">
      <c r="A105" s="39"/>
      <c r="B105" s="45"/>
      <c r="C105" s="285" t="s">
        <v>21</v>
      </c>
      <c r="D105" s="285" t="s">
        <v>317</v>
      </c>
      <c r="E105" s="18" t="s">
        <v>21</v>
      </c>
      <c r="F105" s="286">
        <v>46</v>
      </c>
      <c r="G105" s="39"/>
      <c r="H105" s="45"/>
    </row>
    <row r="106" s="2" customFormat="1" ht="16.8" customHeight="1">
      <c r="A106" s="39"/>
      <c r="B106" s="45"/>
      <c r="C106" s="285" t="s">
        <v>21</v>
      </c>
      <c r="D106" s="285" t="s">
        <v>318</v>
      </c>
      <c r="E106" s="18" t="s">
        <v>21</v>
      </c>
      <c r="F106" s="286">
        <v>36.049999999999997</v>
      </c>
      <c r="G106" s="39"/>
      <c r="H106" s="45"/>
    </row>
    <row r="107" s="2" customFormat="1" ht="16.8" customHeight="1">
      <c r="A107" s="39"/>
      <c r="B107" s="45"/>
      <c r="C107" s="285" t="s">
        <v>319</v>
      </c>
      <c r="D107" s="285" t="s">
        <v>142</v>
      </c>
      <c r="E107" s="18" t="s">
        <v>21</v>
      </c>
      <c r="F107" s="286">
        <v>3360.5500000000002</v>
      </c>
      <c r="G107" s="39"/>
      <c r="H107" s="45"/>
    </row>
    <row r="108" s="2" customFormat="1" ht="16.8" customHeight="1">
      <c r="A108" s="39"/>
      <c r="B108" s="45"/>
      <c r="C108" s="281" t="s">
        <v>1045</v>
      </c>
      <c r="D108" s="282" t="s">
        <v>21</v>
      </c>
      <c r="E108" s="283" t="s">
        <v>21</v>
      </c>
      <c r="F108" s="284">
        <v>3404.4479999999999</v>
      </c>
      <c r="G108" s="39"/>
      <c r="H108" s="45"/>
    </row>
    <row r="109" s="2" customFormat="1" ht="16.8" customHeight="1">
      <c r="A109" s="39"/>
      <c r="B109" s="45"/>
      <c r="C109" s="285" t="s">
        <v>1045</v>
      </c>
      <c r="D109" s="285" t="s">
        <v>1046</v>
      </c>
      <c r="E109" s="18" t="s">
        <v>21</v>
      </c>
      <c r="F109" s="286">
        <v>3404.4479999999999</v>
      </c>
      <c r="G109" s="39"/>
      <c r="H109" s="45"/>
    </row>
    <row r="110" s="2" customFormat="1" ht="16.8" customHeight="1">
      <c r="A110" s="39"/>
      <c r="B110" s="45"/>
      <c r="C110" s="281" t="s">
        <v>1047</v>
      </c>
      <c r="D110" s="282" t="s">
        <v>21</v>
      </c>
      <c r="E110" s="283" t="s">
        <v>21</v>
      </c>
      <c r="F110" s="284">
        <v>251.69200000000001</v>
      </c>
      <c r="G110" s="39"/>
      <c r="H110" s="45"/>
    </row>
    <row r="111" s="2" customFormat="1" ht="16.8" customHeight="1">
      <c r="A111" s="39"/>
      <c r="B111" s="45"/>
      <c r="C111" s="285" t="s">
        <v>21</v>
      </c>
      <c r="D111" s="285" t="s">
        <v>1048</v>
      </c>
      <c r="E111" s="18" t="s">
        <v>21</v>
      </c>
      <c r="F111" s="286">
        <v>0</v>
      </c>
      <c r="G111" s="39"/>
      <c r="H111" s="45"/>
    </row>
    <row r="112" s="2" customFormat="1" ht="16.8" customHeight="1">
      <c r="A112" s="39"/>
      <c r="B112" s="45"/>
      <c r="C112" s="285" t="s">
        <v>21</v>
      </c>
      <c r="D112" s="285" t="s">
        <v>1049</v>
      </c>
      <c r="E112" s="18" t="s">
        <v>21</v>
      </c>
      <c r="F112" s="286">
        <v>4</v>
      </c>
      <c r="G112" s="39"/>
      <c r="H112" s="45"/>
    </row>
    <row r="113" s="2" customFormat="1" ht="16.8" customHeight="1">
      <c r="A113" s="39"/>
      <c r="B113" s="45"/>
      <c r="C113" s="285" t="s">
        <v>21</v>
      </c>
      <c r="D113" s="285" t="s">
        <v>1050</v>
      </c>
      <c r="E113" s="18" t="s">
        <v>21</v>
      </c>
      <c r="F113" s="286">
        <v>11</v>
      </c>
      <c r="G113" s="39"/>
      <c r="H113" s="45"/>
    </row>
    <row r="114" s="2" customFormat="1" ht="16.8" customHeight="1">
      <c r="A114" s="39"/>
      <c r="B114" s="45"/>
      <c r="C114" s="285" t="s">
        <v>21</v>
      </c>
      <c r="D114" s="285" t="s">
        <v>1051</v>
      </c>
      <c r="E114" s="18" t="s">
        <v>21</v>
      </c>
      <c r="F114" s="286">
        <v>11.5</v>
      </c>
      <c r="G114" s="39"/>
      <c r="H114" s="45"/>
    </row>
    <row r="115" s="2" customFormat="1" ht="16.8" customHeight="1">
      <c r="A115" s="39"/>
      <c r="B115" s="45"/>
      <c r="C115" s="285" t="s">
        <v>21</v>
      </c>
      <c r="D115" s="285" t="s">
        <v>1052</v>
      </c>
      <c r="E115" s="18" t="s">
        <v>21</v>
      </c>
      <c r="F115" s="286">
        <v>8</v>
      </c>
      <c r="G115" s="39"/>
      <c r="H115" s="45"/>
    </row>
    <row r="116" s="2" customFormat="1" ht="16.8" customHeight="1">
      <c r="A116" s="39"/>
      <c r="B116" s="45"/>
      <c r="C116" s="285" t="s">
        <v>21</v>
      </c>
      <c r="D116" s="285" t="s">
        <v>1053</v>
      </c>
      <c r="E116" s="18" t="s">
        <v>21</v>
      </c>
      <c r="F116" s="286">
        <v>8</v>
      </c>
      <c r="G116" s="39"/>
      <c r="H116" s="45"/>
    </row>
    <row r="117" s="2" customFormat="1" ht="16.8" customHeight="1">
      <c r="A117" s="39"/>
      <c r="B117" s="45"/>
      <c r="C117" s="285" t="s">
        <v>21</v>
      </c>
      <c r="D117" s="285" t="s">
        <v>1054</v>
      </c>
      <c r="E117" s="18" t="s">
        <v>21</v>
      </c>
      <c r="F117" s="286">
        <v>11</v>
      </c>
      <c r="G117" s="39"/>
      <c r="H117" s="45"/>
    </row>
    <row r="118" s="2" customFormat="1" ht="16.8" customHeight="1">
      <c r="A118" s="39"/>
      <c r="B118" s="45"/>
      <c r="C118" s="285" t="s">
        <v>21</v>
      </c>
      <c r="D118" s="285" t="s">
        <v>1055</v>
      </c>
      <c r="E118" s="18" t="s">
        <v>21</v>
      </c>
      <c r="F118" s="286">
        <v>13</v>
      </c>
      <c r="G118" s="39"/>
      <c r="H118" s="45"/>
    </row>
    <row r="119" s="2" customFormat="1" ht="16.8" customHeight="1">
      <c r="A119" s="39"/>
      <c r="B119" s="45"/>
      <c r="C119" s="285" t="s">
        <v>21</v>
      </c>
      <c r="D119" s="285" t="s">
        <v>1056</v>
      </c>
      <c r="E119" s="18" t="s">
        <v>21</v>
      </c>
      <c r="F119" s="286">
        <v>11</v>
      </c>
      <c r="G119" s="39"/>
      <c r="H119" s="45"/>
    </row>
    <row r="120" s="2" customFormat="1" ht="16.8" customHeight="1">
      <c r="A120" s="39"/>
      <c r="B120" s="45"/>
      <c r="C120" s="285" t="s">
        <v>21</v>
      </c>
      <c r="D120" s="285" t="s">
        <v>1057</v>
      </c>
      <c r="E120" s="18" t="s">
        <v>21</v>
      </c>
      <c r="F120" s="286">
        <v>13</v>
      </c>
      <c r="G120" s="39"/>
      <c r="H120" s="45"/>
    </row>
    <row r="121" s="2" customFormat="1" ht="16.8" customHeight="1">
      <c r="A121" s="39"/>
      <c r="B121" s="45"/>
      <c r="C121" s="285" t="s">
        <v>21</v>
      </c>
      <c r="D121" s="285" t="s">
        <v>1058</v>
      </c>
      <c r="E121" s="18" t="s">
        <v>21</v>
      </c>
      <c r="F121" s="286">
        <v>11.5</v>
      </c>
      <c r="G121" s="39"/>
      <c r="H121" s="45"/>
    </row>
    <row r="122" s="2" customFormat="1" ht="16.8" customHeight="1">
      <c r="A122" s="39"/>
      <c r="B122" s="45"/>
      <c r="C122" s="285" t="s">
        <v>21</v>
      </c>
      <c r="D122" s="285" t="s">
        <v>1059</v>
      </c>
      <c r="E122" s="18" t="s">
        <v>21</v>
      </c>
      <c r="F122" s="286">
        <v>4.5</v>
      </c>
      <c r="G122" s="39"/>
      <c r="H122" s="45"/>
    </row>
    <row r="123" s="2" customFormat="1" ht="16.8" customHeight="1">
      <c r="A123" s="39"/>
      <c r="B123" s="45"/>
      <c r="C123" s="285" t="s">
        <v>21</v>
      </c>
      <c r="D123" s="285" t="s">
        <v>1060</v>
      </c>
      <c r="E123" s="18" t="s">
        <v>21</v>
      </c>
      <c r="F123" s="286">
        <v>6.5</v>
      </c>
      <c r="G123" s="39"/>
      <c r="H123" s="45"/>
    </row>
    <row r="124" s="2" customFormat="1" ht="16.8" customHeight="1">
      <c r="A124" s="39"/>
      <c r="B124" s="45"/>
      <c r="C124" s="285" t="s">
        <v>21</v>
      </c>
      <c r="D124" s="285" t="s">
        <v>1061</v>
      </c>
      <c r="E124" s="18" t="s">
        <v>21</v>
      </c>
      <c r="F124" s="286">
        <v>8.5</v>
      </c>
      <c r="G124" s="39"/>
      <c r="H124" s="45"/>
    </row>
    <row r="125" s="2" customFormat="1" ht="16.8" customHeight="1">
      <c r="A125" s="39"/>
      <c r="B125" s="45"/>
      <c r="C125" s="285" t="s">
        <v>21</v>
      </c>
      <c r="D125" s="285" t="s">
        <v>1062</v>
      </c>
      <c r="E125" s="18" t="s">
        <v>21</v>
      </c>
      <c r="F125" s="286">
        <v>7</v>
      </c>
      <c r="G125" s="39"/>
      <c r="H125" s="45"/>
    </row>
    <row r="126" s="2" customFormat="1" ht="16.8" customHeight="1">
      <c r="A126" s="39"/>
      <c r="B126" s="45"/>
      <c r="C126" s="285" t="s">
        <v>21</v>
      </c>
      <c r="D126" s="285" t="s">
        <v>1063</v>
      </c>
      <c r="E126" s="18" t="s">
        <v>21</v>
      </c>
      <c r="F126" s="286">
        <v>6.5</v>
      </c>
      <c r="G126" s="39"/>
      <c r="H126" s="45"/>
    </row>
    <row r="127" s="2" customFormat="1" ht="16.8" customHeight="1">
      <c r="A127" s="39"/>
      <c r="B127" s="45"/>
      <c r="C127" s="285" t="s">
        <v>21</v>
      </c>
      <c r="D127" s="285" t="s">
        <v>1064</v>
      </c>
      <c r="E127" s="18" t="s">
        <v>21</v>
      </c>
      <c r="F127" s="286">
        <v>7</v>
      </c>
      <c r="G127" s="39"/>
      <c r="H127" s="45"/>
    </row>
    <row r="128" s="2" customFormat="1" ht="16.8" customHeight="1">
      <c r="A128" s="39"/>
      <c r="B128" s="45"/>
      <c r="C128" s="285" t="s">
        <v>21</v>
      </c>
      <c r="D128" s="285" t="s">
        <v>1065</v>
      </c>
      <c r="E128" s="18" t="s">
        <v>21</v>
      </c>
      <c r="F128" s="286">
        <v>7.5</v>
      </c>
      <c r="G128" s="39"/>
      <c r="H128" s="45"/>
    </row>
    <row r="129" s="2" customFormat="1" ht="16.8" customHeight="1">
      <c r="A129" s="39"/>
      <c r="B129" s="45"/>
      <c r="C129" s="285" t="s">
        <v>21</v>
      </c>
      <c r="D129" s="285" t="s">
        <v>1066</v>
      </c>
      <c r="E129" s="18" t="s">
        <v>21</v>
      </c>
      <c r="F129" s="286">
        <v>7</v>
      </c>
      <c r="G129" s="39"/>
      <c r="H129" s="45"/>
    </row>
    <row r="130" s="2" customFormat="1" ht="16.8" customHeight="1">
      <c r="A130" s="39"/>
      <c r="B130" s="45"/>
      <c r="C130" s="285" t="s">
        <v>21</v>
      </c>
      <c r="D130" s="285" t="s">
        <v>1067</v>
      </c>
      <c r="E130" s="18" t="s">
        <v>21</v>
      </c>
      <c r="F130" s="286">
        <v>7.5</v>
      </c>
      <c r="G130" s="39"/>
      <c r="H130" s="45"/>
    </row>
    <row r="131" s="2" customFormat="1" ht="16.8" customHeight="1">
      <c r="A131" s="39"/>
      <c r="B131" s="45"/>
      <c r="C131" s="285" t="s">
        <v>21</v>
      </c>
      <c r="D131" s="285" t="s">
        <v>1068</v>
      </c>
      <c r="E131" s="18" t="s">
        <v>21</v>
      </c>
      <c r="F131" s="286">
        <v>8</v>
      </c>
      <c r="G131" s="39"/>
      <c r="H131" s="45"/>
    </row>
    <row r="132" s="2" customFormat="1" ht="16.8" customHeight="1">
      <c r="A132" s="39"/>
      <c r="B132" s="45"/>
      <c r="C132" s="285" t="s">
        <v>21</v>
      </c>
      <c r="D132" s="285" t="s">
        <v>1069</v>
      </c>
      <c r="E132" s="18" t="s">
        <v>21</v>
      </c>
      <c r="F132" s="286">
        <v>7.5</v>
      </c>
      <c r="G132" s="39"/>
      <c r="H132" s="45"/>
    </row>
    <row r="133" s="2" customFormat="1" ht="16.8" customHeight="1">
      <c r="A133" s="39"/>
      <c r="B133" s="45"/>
      <c r="C133" s="285" t="s">
        <v>21</v>
      </c>
      <c r="D133" s="285" t="s">
        <v>1070</v>
      </c>
      <c r="E133" s="18" t="s">
        <v>21</v>
      </c>
      <c r="F133" s="286">
        <v>8</v>
      </c>
      <c r="G133" s="39"/>
      <c r="H133" s="45"/>
    </row>
    <row r="134" s="2" customFormat="1" ht="16.8" customHeight="1">
      <c r="A134" s="39"/>
      <c r="B134" s="45"/>
      <c r="C134" s="285" t="s">
        <v>21</v>
      </c>
      <c r="D134" s="285" t="s">
        <v>1071</v>
      </c>
      <c r="E134" s="18" t="s">
        <v>21</v>
      </c>
      <c r="F134" s="286">
        <v>10</v>
      </c>
      <c r="G134" s="39"/>
      <c r="H134" s="45"/>
    </row>
    <row r="135" s="2" customFormat="1" ht="16.8" customHeight="1">
      <c r="A135" s="39"/>
      <c r="B135" s="45"/>
      <c r="C135" s="285" t="s">
        <v>21</v>
      </c>
      <c r="D135" s="285" t="s">
        <v>1072</v>
      </c>
      <c r="E135" s="18" t="s">
        <v>21</v>
      </c>
      <c r="F135" s="286">
        <v>10.5</v>
      </c>
      <c r="G135" s="39"/>
      <c r="H135" s="45"/>
    </row>
    <row r="136" s="2" customFormat="1" ht="16.8" customHeight="1">
      <c r="A136" s="39"/>
      <c r="B136" s="45"/>
      <c r="C136" s="285" t="s">
        <v>21</v>
      </c>
      <c r="D136" s="285" t="s">
        <v>1073</v>
      </c>
      <c r="E136" s="18" t="s">
        <v>21</v>
      </c>
      <c r="F136" s="286">
        <v>9</v>
      </c>
      <c r="G136" s="39"/>
      <c r="H136" s="45"/>
    </row>
    <row r="137" s="2" customFormat="1" ht="16.8" customHeight="1">
      <c r="A137" s="39"/>
      <c r="B137" s="45"/>
      <c r="C137" s="285" t="s">
        <v>21</v>
      </c>
      <c r="D137" s="285" t="s">
        <v>1074</v>
      </c>
      <c r="E137" s="18" t="s">
        <v>21</v>
      </c>
      <c r="F137" s="286">
        <v>7.5</v>
      </c>
      <c r="G137" s="39"/>
      <c r="H137" s="45"/>
    </row>
    <row r="138" s="2" customFormat="1" ht="16.8" customHeight="1">
      <c r="A138" s="39"/>
      <c r="B138" s="45"/>
      <c r="C138" s="285" t="s">
        <v>21</v>
      </c>
      <c r="D138" s="285" t="s">
        <v>1075</v>
      </c>
      <c r="E138" s="18" t="s">
        <v>21</v>
      </c>
      <c r="F138" s="286">
        <v>7</v>
      </c>
      <c r="G138" s="39"/>
      <c r="H138" s="45"/>
    </row>
    <row r="139" s="2" customFormat="1" ht="16.8" customHeight="1">
      <c r="A139" s="39"/>
      <c r="B139" s="45"/>
      <c r="C139" s="285" t="s">
        <v>21</v>
      </c>
      <c r="D139" s="285" t="s">
        <v>1076</v>
      </c>
      <c r="E139" s="18" t="s">
        <v>21</v>
      </c>
      <c r="F139" s="286">
        <v>7.5</v>
      </c>
      <c r="G139" s="39"/>
      <c r="H139" s="45"/>
    </row>
    <row r="140" s="2" customFormat="1" ht="16.8" customHeight="1">
      <c r="A140" s="39"/>
      <c r="B140" s="45"/>
      <c r="C140" s="285" t="s">
        <v>21</v>
      </c>
      <c r="D140" s="285" t="s">
        <v>1077</v>
      </c>
      <c r="E140" s="18" t="s">
        <v>21</v>
      </c>
      <c r="F140" s="286">
        <v>8</v>
      </c>
      <c r="G140" s="39"/>
      <c r="H140" s="45"/>
    </row>
    <row r="141" s="2" customFormat="1" ht="16.8" customHeight="1">
      <c r="A141" s="39"/>
      <c r="B141" s="45"/>
      <c r="C141" s="285" t="s">
        <v>21</v>
      </c>
      <c r="D141" s="285" t="s">
        <v>1078</v>
      </c>
      <c r="E141" s="18" t="s">
        <v>21</v>
      </c>
      <c r="F141" s="286">
        <v>4.6920000000000002</v>
      </c>
      <c r="G141" s="39"/>
      <c r="H141" s="45"/>
    </row>
    <row r="142" s="2" customFormat="1" ht="16.8" customHeight="1">
      <c r="A142" s="39"/>
      <c r="B142" s="45"/>
      <c r="C142" s="285" t="s">
        <v>1047</v>
      </c>
      <c r="D142" s="285" t="s">
        <v>142</v>
      </c>
      <c r="E142" s="18" t="s">
        <v>21</v>
      </c>
      <c r="F142" s="286">
        <v>251.69200000000001</v>
      </c>
      <c r="G142" s="39"/>
      <c r="H142" s="45"/>
    </row>
    <row r="143" s="2" customFormat="1" ht="16.8" customHeight="1">
      <c r="A143" s="39"/>
      <c r="B143" s="45"/>
      <c r="C143" s="281" t="s">
        <v>92</v>
      </c>
      <c r="D143" s="282" t="s">
        <v>21</v>
      </c>
      <c r="E143" s="283" t="s">
        <v>21</v>
      </c>
      <c r="F143" s="284">
        <v>6552.8000000000002</v>
      </c>
      <c r="G143" s="39"/>
      <c r="H143" s="45"/>
    </row>
    <row r="144" s="2" customFormat="1" ht="16.8" customHeight="1">
      <c r="A144" s="39"/>
      <c r="B144" s="45"/>
      <c r="C144" s="285" t="s">
        <v>21</v>
      </c>
      <c r="D144" s="285" t="s">
        <v>761</v>
      </c>
      <c r="E144" s="18" t="s">
        <v>21</v>
      </c>
      <c r="F144" s="286">
        <v>406.39999999999998</v>
      </c>
      <c r="G144" s="39"/>
      <c r="H144" s="45"/>
    </row>
    <row r="145" s="2" customFormat="1" ht="16.8" customHeight="1">
      <c r="A145" s="39"/>
      <c r="B145" s="45"/>
      <c r="C145" s="285" t="s">
        <v>21</v>
      </c>
      <c r="D145" s="285" t="s">
        <v>762</v>
      </c>
      <c r="E145" s="18" t="s">
        <v>21</v>
      </c>
      <c r="F145" s="286">
        <v>0</v>
      </c>
      <c r="G145" s="39"/>
      <c r="H145" s="45"/>
    </row>
    <row r="146" s="2" customFormat="1" ht="16.8" customHeight="1">
      <c r="A146" s="39"/>
      <c r="B146" s="45"/>
      <c r="C146" s="285" t="s">
        <v>21</v>
      </c>
      <c r="D146" s="285" t="s">
        <v>763</v>
      </c>
      <c r="E146" s="18" t="s">
        <v>21</v>
      </c>
      <c r="F146" s="286">
        <v>5512.5</v>
      </c>
      <c r="G146" s="39"/>
      <c r="H146" s="45"/>
    </row>
    <row r="147" s="2" customFormat="1" ht="16.8" customHeight="1">
      <c r="A147" s="39"/>
      <c r="B147" s="45"/>
      <c r="C147" s="285" t="s">
        <v>21</v>
      </c>
      <c r="D147" s="285" t="s">
        <v>764</v>
      </c>
      <c r="E147" s="18" t="s">
        <v>21</v>
      </c>
      <c r="F147" s="286">
        <v>7.9000000000000004</v>
      </c>
      <c r="G147" s="39"/>
      <c r="H147" s="45"/>
    </row>
    <row r="148" s="2" customFormat="1" ht="16.8" customHeight="1">
      <c r="A148" s="39"/>
      <c r="B148" s="45"/>
      <c r="C148" s="285" t="s">
        <v>21</v>
      </c>
      <c r="D148" s="285" t="s">
        <v>765</v>
      </c>
      <c r="E148" s="18" t="s">
        <v>21</v>
      </c>
      <c r="F148" s="286">
        <v>50</v>
      </c>
      <c r="G148" s="39"/>
      <c r="H148" s="45"/>
    </row>
    <row r="149" s="2" customFormat="1" ht="16.8" customHeight="1">
      <c r="A149" s="39"/>
      <c r="B149" s="45"/>
      <c r="C149" s="285" t="s">
        <v>21</v>
      </c>
      <c r="D149" s="285" t="s">
        <v>766</v>
      </c>
      <c r="E149" s="18" t="s">
        <v>21</v>
      </c>
      <c r="F149" s="286">
        <v>86</v>
      </c>
      <c r="G149" s="39"/>
      <c r="H149" s="45"/>
    </row>
    <row r="150" s="2" customFormat="1" ht="16.8" customHeight="1">
      <c r="A150" s="39"/>
      <c r="B150" s="45"/>
      <c r="C150" s="285" t="s">
        <v>21</v>
      </c>
      <c r="D150" s="285" t="s">
        <v>767</v>
      </c>
      <c r="E150" s="18" t="s">
        <v>21</v>
      </c>
      <c r="F150" s="286">
        <v>98</v>
      </c>
      <c r="G150" s="39"/>
      <c r="H150" s="45"/>
    </row>
    <row r="151" s="2" customFormat="1" ht="16.8" customHeight="1">
      <c r="A151" s="39"/>
      <c r="B151" s="45"/>
      <c r="C151" s="285" t="s">
        <v>21</v>
      </c>
      <c r="D151" s="285" t="s">
        <v>768</v>
      </c>
      <c r="E151" s="18" t="s">
        <v>21</v>
      </c>
      <c r="F151" s="286">
        <v>125</v>
      </c>
      <c r="G151" s="39"/>
      <c r="H151" s="45"/>
    </row>
    <row r="152" s="2" customFormat="1" ht="16.8" customHeight="1">
      <c r="A152" s="39"/>
      <c r="B152" s="45"/>
      <c r="C152" s="285" t="s">
        <v>21</v>
      </c>
      <c r="D152" s="285" t="s">
        <v>769</v>
      </c>
      <c r="E152" s="18" t="s">
        <v>21</v>
      </c>
      <c r="F152" s="286">
        <v>112</v>
      </c>
      <c r="G152" s="39"/>
      <c r="H152" s="45"/>
    </row>
    <row r="153" s="2" customFormat="1" ht="16.8" customHeight="1">
      <c r="A153" s="39"/>
      <c r="B153" s="45"/>
      <c r="C153" s="285" t="s">
        <v>21</v>
      </c>
      <c r="D153" s="285" t="s">
        <v>770</v>
      </c>
      <c r="E153" s="18" t="s">
        <v>21</v>
      </c>
      <c r="F153" s="286">
        <v>12</v>
      </c>
      <c r="G153" s="39"/>
      <c r="H153" s="45"/>
    </row>
    <row r="154" s="2" customFormat="1" ht="16.8" customHeight="1">
      <c r="A154" s="39"/>
      <c r="B154" s="45"/>
      <c r="C154" s="285" t="s">
        <v>21</v>
      </c>
      <c r="D154" s="285" t="s">
        <v>771</v>
      </c>
      <c r="E154" s="18" t="s">
        <v>21</v>
      </c>
      <c r="F154" s="286">
        <v>12</v>
      </c>
      <c r="G154" s="39"/>
      <c r="H154" s="45"/>
    </row>
    <row r="155" s="2" customFormat="1" ht="16.8" customHeight="1">
      <c r="A155" s="39"/>
      <c r="B155" s="45"/>
      <c r="C155" s="285" t="s">
        <v>21</v>
      </c>
      <c r="D155" s="285" t="s">
        <v>772</v>
      </c>
      <c r="E155" s="18" t="s">
        <v>21</v>
      </c>
      <c r="F155" s="286">
        <v>12</v>
      </c>
      <c r="G155" s="39"/>
      <c r="H155" s="45"/>
    </row>
    <row r="156" s="2" customFormat="1" ht="16.8" customHeight="1">
      <c r="A156" s="39"/>
      <c r="B156" s="45"/>
      <c r="C156" s="285" t="s">
        <v>21</v>
      </c>
      <c r="D156" s="285" t="s">
        <v>773</v>
      </c>
      <c r="E156" s="18" t="s">
        <v>21</v>
      </c>
      <c r="F156" s="286">
        <v>12</v>
      </c>
      <c r="G156" s="39"/>
      <c r="H156" s="45"/>
    </row>
    <row r="157" s="2" customFormat="1" ht="16.8" customHeight="1">
      <c r="A157" s="39"/>
      <c r="B157" s="45"/>
      <c r="C157" s="285" t="s">
        <v>21</v>
      </c>
      <c r="D157" s="285" t="s">
        <v>774</v>
      </c>
      <c r="E157" s="18" t="s">
        <v>21</v>
      </c>
      <c r="F157" s="286">
        <v>12</v>
      </c>
      <c r="G157" s="39"/>
      <c r="H157" s="45"/>
    </row>
    <row r="158" s="2" customFormat="1" ht="16.8" customHeight="1">
      <c r="A158" s="39"/>
      <c r="B158" s="45"/>
      <c r="C158" s="285" t="s">
        <v>21</v>
      </c>
      <c r="D158" s="285" t="s">
        <v>775</v>
      </c>
      <c r="E158" s="18" t="s">
        <v>21</v>
      </c>
      <c r="F158" s="286">
        <v>83</v>
      </c>
      <c r="G158" s="39"/>
      <c r="H158" s="45"/>
    </row>
    <row r="159" s="2" customFormat="1" ht="16.8" customHeight="1">
      <c r="A159" s="39"/>
      <c r="B159" s="45"/>
      <c r="C159" s="285" t="s">
        <v>21</v>
      </c>
      <c r="D159" s="285" t="s">
        <v>776</v>
      </c>
      <c r="E159" s="18" t="s">
        <v>21</v>
      </c>
      <c r="F159" s="286">
        <v>12</v>
      </c>
      <c r="G159" s="39"/>
      <c r="H159" s="45"/>
    </row>
    <row r="160" s="2" customFormat="1" ht="16.8" customHeight="1">
      <c r="A160" s="39"/>
      <c r="B160" s="45"/>
      <c r="C160" s="285" t="s">
        <v>92</v>
      </c>
      <c r="D160" s="285" t="s">
        <v>142</v>
      </c>
      <c r="E160" s="18" t="s">
        <v>21</v>
      </c>
      <c r="F160" s="286">
        <v>6552.8000000000002</v>
      </c>
      <c r="G160" s="39"/>
      <c r="H160" s="45"/>
    </row>
    <row r="161" s="2" customFormat="1" ht="16.8" customHeight="1">
      <c r="A161" s="39"/>
      <c r="B161" s="45"/>
      <c r="C161" s="287" t="s">
        <v>1043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85" t="s">
        <v>757</v>
      </c>
      <c r="D162" s="285" t="s">
        <v>1044</v>
      </c>
      <c r="E162" s="18" t="s">
        <v>134</v>
      </c>
      <c r="F162" s="286">
        <v>6552.8000000000002</v>
      </c>
      <c r="G162" s="39"/>
      <c r="H162" s="45"/>
    </row>
    <row r="163" s="2" customFormat="1" ht="16.8" customHeight="1">
      <c r="A163" s="39"/>
      <c r="B163" s="45"/>
      <c r="C163" s="285" t="s">
        <v>699</v>
      </c>
      <c r="D163" s="285" t="s">
        <v>1079</v>
      </c>
      <c r="E163" s="18" t="s">
        <v>134</v>
      </c>
      <c r="F163" s="286">
        <v>8191</v>
      </c>
      <c r="G163" s="39"/>
      <c r="H163" s="45"/>
    </row>
    <row r="164" s="2" customFormat="1" ht="16.8" customHeight="1">
      <c r="A164" s="39"/>
      <c r="B164" s="45"/>
      <c r="C164" s="285" t="s">
        <v>705</v>
      </c>
      <c r="D164" s="285" t="s">
        <v>1080</v>
      </c>
      <c r="E164" s="18" t="s">
        <v>134</v>
      </c>
      <c r="F164" s="286">
        <v>7535.7200000000003</v>
      </c>
      <c r="G164" s="39"/>
      <c r="H164" s="45"/>
    </row>
    <row r="165" s="2" customFormat="1" ht="16.8" customHeight="1">
      <c r="A165" s="39"/>
      <c r="B165" s="45"/>
      <c r="C165" s="285" t="s">
        <v>715</v>
      </c>
      <c r="D165" s="285" t="s">
        <v>1081</v>
      </c>
      <c r="E165" s="18" t="s">
        <v>134</v>
      </c>
      <c r="F165" s="286">
        <v>6913.2039999999997</v>
      </c>
      <c r="G165" s="39"/>
      <c r="H165" s="45"/>
    </row>
    <row r="166" s="2" customFormat="1" ht="16.8" customHeight="1">
      <c r="A166" s="39"/>
      <c r="B166" s="45"/>
      <c r="C166" s="285" t="s">
        <v>747</v>
      </c>
      <c r="D166" s="285" t="s">
        <v>1082</v>
      </c>
      <c r="E166" s="18" t="s">
        <v>134</v>
      </c>
      <c r="F166" s="286">
        <v>6913.2039999999997</v>
      </c>
      <c r="G166" s="39"/>
      <c r="H166" s="45"/>
    </row>
    <row r="167" s="2" customFormat="1" ht="16.8" customHeight="1">
      <c r="A167" s="39"/>
      <c r="B167" s="45"/>
      <c r="C167" s="285" t="s">
        <v>752</v>
      </c>
      <c r="D167" s="285" t="s">
        <v>1083</v>
      </c>
      <c r="E167" s="18" t="s">
        <v>134</v>
      </c>
      <c r="F167" s="286">
        <v>6847.6760000000004</v>
      </c>
      <c r="G167" s="39"/>
      <c r="H167" s="45"/>
    </row>
    <row r="168" s="2" customFormat="1" ht="16.8" customHeight="1">
      <c r="A168" s="39"/>
      <c r="B168" s="45"/>
      <c r="C168" s="281" t="s">
        <v>1084</v>
      </c>
      <c r="D168" s="282" t="s">
        <v>21</v>
      </c>
      <c r="E168" s="283" t="s">
        <v>21</v>
      </c>
      <c r="F168" s="284">
        <v>2643</v>
      </c>
      <c r="G168" s="39"/>
      <c r="H168" s="45"/>
    </row>
    <row r="169" s="2" customFormat="1" ht="16.8" customHeight="1">
      <c r="A169" s="39"/>
      <c r="B169" s="45"/>
      <c r="C169" s="281" t="s">
        <v>439</v>
      </c>
      <c r="D169" s="282" t="s">
        <v>21</v>
      </c>
      <c r="E169" s="283" t="s">
        <v>21</v>
      </c>
      <c r="F169" s="284">
        <v>59.75</v>
      </c>
      <c r="G169" s="39"/>
      <c r="H169" s="45"/>
    </row>
    <row r="170" s="2" customFormat="1" ht="16.8" customHeight="1">
      <c r="A170" s="39"/>
      <c r="B170" s="45"/>
      <c r="C170" s="285" t="s">
        <v>439</v>
      </c>
      <c r="D170" s="285" t="s">
        <v>440</v>
      </c>
      <c r="E170" s="18" t="s">
        <v>21</v>
      </c>
      <c r="F170" s="286">
        <v>59.75</v>
      </c>
      <c r="G170" s="39"/>
      <c r="H170" s="45"/>
    </row>
    <row r="171" s="2" customFormat="1" ht="7.44" customHeight="1">
      <c r="A171" s="39"/>
      <c r="B171" s="158"/>
      <c r="C171" s="159"/>
      <c r="D171" s="159"/>
      <c r="E171" s="159"/>
      <c r="F171" s="159"/>
      <c r="G171" s="159"/>
      <c r="H171" s="45"/>
    </row>
    <row r="172" s="2" customFormat="1">
      <c r="A172" s="39"/>
      <c r="B172" s="39"/>
      <c r="C172" s="39"/>
      <c r="D172" s="39"/>
      <c r="E172" s="39"/>
      <c r="F172" s="39"/>
      <c r="G172" s="39"/>
      <c r="H172" s="39"/>
    </row>
  </sheetData>
  <sheetProtection sheet="1" formatColumns="0" formatRows="0" objects="1" scenarios="1" spinCount="100000" saltValue="8aK8sdYXXvxhw0tKGRGvEzwUIJA0/UwjfOy7PUkO6tAEsKf1f/Z12HdyD6gqQtojwSuiMxrVHPBTbtDxKE2HwA==" hashValue="SXBfCBh3MdBIBSJQcxXvvj2FuEwf57JiY2UZhpPE9qF/zwTlAZHEC8wKBQ5ji6XAA0xRKaazaGxfxujW8Cthw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1085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1086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1087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1088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1089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1090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1091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1092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1093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1094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1095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80</v>
      </c>
      <c r="F18" s="299" t="s">
        <v>1096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1097</v>
      </c>
      <c r="F19" s="299" t="s">
        <v>1098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1099</v>
      </c>
      <c r="F20" s="299" t="s">
        <v>1100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84</v>
      </c>
      <c r="F21" s="299" t="s">
        <v>85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1101</v>
      </c>
      <c r="F22" s="299" t="s">
        <v>1102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1103</v>
      </c>
      <c r="F23" s="299" t="s">
        <v>1104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1105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1106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1107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1108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1109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1110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1111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1112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1113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115</v>
      </c>
      <c r="F36" s="299"/>
      <c r="G36" s="299" t="s">
        <v>1114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1115</v>
      </c>
      <c r="F37" s="299"/>
      <c r="G37" s="299" t="s">
        <v>1116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54</v>
      </c>
      <c r="F38" s="299"/>
      <c r="G38" s="299" t="s">
        <v>1117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55</v>
      </c>
      <c r="F39" s="299"/>
      <c r="G39" s="299" t="s">
        <v>1118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116</v>
      </c>
      <c r="F40" s="299"/>
      <c r="G40" s="299" t="s">
        <v>1119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117</v>
      </c>
      <c r="F41" s="299"/>
      <c r="G41" s="299" t="s">
        <v>1120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1121</v>
      </c>
      <c r="F42" s="299"/>
      <c r="G42" s="299" t="s">
        <v>1122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1123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1124</v>
      </c>
      <c r="F44" s="299"/>
      <c r="G44" s="299" t="s">
        <v>1125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119</v>
      </c>
      <c r="F45" s="299"/>
      <c r="G45" s="299" t="s">
        <v>1126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1127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1128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1129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1130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1131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1132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1133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1134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1135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1136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1137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1138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1139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1140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1141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1142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1143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1144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1145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1146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1147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1148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1149</v>
      </c>
      <c r="D76" s="317"/>
      <c r="E76" s="317"/>
      <c r="F76" s="317" t="s">
        <v>1150</v>
      </c>
      <c r="G76" s="318"/>
      <c r="H76" s="317" t="s">
        <v>55</v>
      </c>
      <c r="I76" s="317" t="s">
        <v>58</v>
      </c>
      <c r="J76" s="317" t="s">
        <v>1151</v>
      </c>
      <c r="K76" s="316"/>
    </row>
    <row r="77" s="1" customFormat="1" ht="17.25" customHeight="1">
      <c r="B77" s="314"/>
      <c r="C77" s="319" t="s">
        <v>1152</v>
      </c>
      <c r="D77" s="319"/>
      <c r="E77" s="319"/>
      <c r="F77" s="320" t="s">
        <v>1153</v>
      </c>
      <c r="G77" s="321"/>
      <c r="H77" s="319"/>
      <c r="I77" s="319"/>
      <c r="J77" s="319" t="s">
        <v>1154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54</v>
      </c>
      <c r="D79" s="324"/>
      <c r="E79" s="324"/>
      <c r="F79" s="325" t="s">
        <v>1155</v>
      </c>
      <c r="G79" s="326"/>
      <c r="H79" s="302" t="s">
        <v>1156</v>
      </c>
      <c r="I79" s="302" t="s">
        <v>1157</v>
      </c>
      <c r="J79" s="302">
        <v>20</v>
      </c>
      <c r="K79" s="316"/>
    </row>
    <row r="80" s="1" customFormat="1" ht="15" customHeight="1">
      <c r="B80" s="314"/>
      <c r="C80" s="302" t="s">
        <v>1158</v>
      </c>
      <c r="D80" s="302"/>
      <c r="E80" s="302"/>
      <c r="F80" s="325" t="s">
        <v>1155</v>
      </c>
      <c r="G80" s="326"/>
      <c r="H80" s="302" t="s">
        <v>1159</v>
      </c>
      <c r="I80" s="302" t="s">
        <v>1157</v>
      </c>
      <c r="J80" s="302">
        <v>120</v>
      </c>
      <c r="K80" s="316"/>
    </row>
    <row r="81" s="1" customFormat="1" ht="15" customHeight="1">
      <c r="B81" s="327"/>
      <c r="C81" s="302" t="s">
        <v>1160</v>
      </c>
      <c r="D81" s="302"/>
      <c r="E81" s="302"/>
      <c r="F81" s="325" t="s">
        <v>1161</v>
      </c>
      <c r="G81" s="326"/>
      <c r="H81" s="302" t="s">
        <v>1162</v>
      </c>
      <c r="I81" s="302" t="s">
        <v>1157</v>
      </c>
      <c r="J81" s="302">
        <v>50</v>
      </c>
      <c r="K81" s="316"/>
    </row>
    <row r="82" s="1" customFormat="1" ht="15" customHeight="1">
      <c r="B82" s="327"/>
      <c r="C82" s="302" t="s">
        <v>1163</v>
      </c>
      <c r="D82" s="302"/>
      <c r="E82" s="302"/>
      <c r="F82" s="325" t="s">
        <v>1155</v>
      </c>
      <c r="G82" s="326"/>
      <c r="H82" s="302" t="s">
        <v>1164</v>
      </c>
      <c r="I82" s="302" t="s">
        <v>1165</v>
      </c>
      <c r="J82" s="302"/>
      <c r="K82" s="316"/>
    </row>
    <row r="83" s="1" customFormat="1" ht="15" customHeight="1">
      <c r="B83" s="327"/>
      <c r="C83" s="328" t="s">
        <v>1166</v>
      </c>
      <c r="D83" s="328"/>
      <c r="E83" s="328"/>
      <c r="F83" s="329" t="s">
        <v>1161</v>
      </c>
      <c r="G83" s="328"/>
      <c r="H83" s="328" t="s">
        <v>1167</v>
      </c>
      <c r="I83" s="328" t="s">
        <v>1157</v>
      </c>
      <c r="J83" s="328">
        <v>15</v>
      </c>
      <c r="K83" s="316"/>
    </row>
    <row r="84" s="1" customFormat="1" ht="15" customHeight="1">
      <c r="B84" s="327"/>
      <c r="C84" s="328" t="s">
        <v>1168</v>
      </c>
      <c r="D84" s="328"/>
      <c r="E84" s="328"/>
      <c r="F84" s="329" t="s">
        <v>1161</v>
      </c>
      <c r="G84" s="328"/>
      <c r="H84" s="328" t="s">
        <v>1169</v>
      </c>
      <c r="I84" s="328" t="s">
        <v>1157</v>
      </c>
      <c r="J84" s="328">
        <v>15</v>
      </c>
      <c r="K84" s="316"/>
    </row>
    <row r="85" s="1" customFormat="1" ht="15" customHeight="1">
      <c r="B85" s="327"/>
      <c r="C85" s="328" t="s">
        <v>1170</v>
      </c>
      <c r="D85" s="328"/>
      <c r="E85" s="328"/>
      <c r="F85" s="329" t="s">
        <v>1161</v>
      </c>
      <c r="G85" s="328"/>
      <c r="H85" s="328" t="s">
        <v>1171</v>
      </c>
      <c r="I85" s="328" t="s">
        <v>1157</v>
      </c>
      <c r="J85" s="328">
        <v>20</v>
      </c>
      <c r="K85" s="316"/>
    </row>
    <row r="86" s="1" customFormat="1" ht="15" customHeight="1">
      <c r="B86" s="327"/>
      <c r="C86" s="328" t="s">
        <v>1172</v>
      </c>
      <c r="D86" s="328"/>
      <c r="E86" s="328"/>
      <c r="F86" s="329" t="s">
        <v>1161</v>
      </c>
      <c r="G86" s="328"/>
      <c r="H86" s="328" t="s">
        <v>1173</v>
      </c>
      <c r="I86" s="328" t="s">
        <v>1157</v>
      </c>
      <c r="J86" s="328">
        <v>20</v>
      </c>
      <c r="K86" s="316"/>
    </row>
    <row r="87" s="1" customFormat="1" ht="15" customHeight="1">
      <c r="B87" s="327"/>
      <c r="C87" s="302" t="s">
        <v>1174</v>
      </c>
      <c r="D87" s="302"/>
      <c r="E87" s="302"/>
      <c r="F87" s="325" t="s">
        <v>1161</v>
      </c>
      <c r="G87" s="326"/>
      <c r="H87" s="302" t="s">
        <v>1175</v>
      </c>
      <c r="I87" s="302" t="s">
        <v>1157</v>
      </c>
      <c r="J87" s="302">
        <v>50</v>
      </c>
      <c r="K87" s="316"/>
    </row>
    <row r="88" s="1" customFormat="1" ht="15" customHeight="1">
      <c r="B88" s="327"/>
      <c r="C88" s="302" t="s">
        <v>1176</v>
      </c>
      <c r="D88" s="302"/>
      <c r="E88" s="302"/>
      <c r="F88" s="325" t="s">
        <v>1161</v>
      </c>
      <c r="G88" s="326"/>
      <c r="H88" s="302" t="s">
        <v>1177</v>
      </c>
      <c r="I88" s="302" t="s">
        <v>1157</v>
      </c>
      <c r="J88" s="302">
        <v>20</v>
      </c>
      <c r="K88" s="316"/>
    </row>
    <row r="89" s="1" customFormat="1" ht="15" customHeight="1">
      <c r="B89" s="327"/>
      <c r="C89" s="302" t="s">
        <v>1178</v>
      </c>
      <c r="D89" s="302"/>
      <c r="E89" s="302"/>
      <c r="F89" s="325" t="s">
        <v>1161</v>
      </c>
      <c r="G89" s="326"/>
      <c r="H89" s="302" t="s">
        <v>1179</v>
      </c>
      <c r="I89" s="302" t="s">
        <v>1157</v>
      </c>
      <c r="J89" s="302">
        <v>20</v>
      </c>
      <c r="K89" s="316"/>
    </row>
    <row r="90" s="1" customFormat="1" ht="15" customHeight="1">
      <c r="B90" s="327"/>
      <c r="C90" s="302" t="s">
        <v>1180</v>
      </c>
      <c r="D90" s="302"/>
      <c r="E90" s="302"/>
      <c r="F90" s="325" t="s">
        <v>1161</v>
      </c>
      <c r="G90" s="326"/>
      <c r="H90" s="302" t="s">
        <v>1181</v>
      </c>
      <c r="I90" s="302" t="s">
        <v>1157</v>
      </c>
      <c r="J90" s="302">
        <v>50</v>
      </c>
      <c r="K90" s="316"/>
    </row>
    <row r="91" s="1" customFormat="1" ht="15" customHeight="1">
      <c r="B91" s="327"/>
      <c r="C91" s="302" t="s">
        <v>1182</v>
      </c>
      <c r="D91" s="302"/>
      <c r="E91" s="302"/>
      <c r="F91" s="325" t="s">
        <v>1161</v>
      </c>
      <c r="G91" s="326"/>
      <c r="H91" s="302" t="s">
        <v>1182</v>
      </c>
      <c r="I91" s="302" t="s">
        <v>1157</v>
      </c>
      <c r="J91" s="302">
        <v>50</v>
      </c>
      <c r="K91" s="316"/>
    </row>
    <row r="92" s="1" customFormat="1" ht="15" customHeight="1">
      <c r="B92" s="327"/>
      <c r="C92" s="302" t="s">
        <v>1183</v>
      </c>
      <c r="D92" s="302"/>
      <c r="E92" s="302"/>
      <c r="F92" s="325" t="s">
        <v>1161</v>
      </c>
      <c r="G92" s="326"/>
      <c r="H92" s="302" t="s">
        <v>1184</v>
      </c>
      <c r="I92" s="302" t="s">
        <v>1157</v>
      </c>
      <c r="J92" s="302">
        <v>255</v>
      </c>
      <c r="K92" s="316"/>
    </row>
    <row r="93" s="1" customFormat="1" ht="15" customHeight="1">
      <c r="B93" s="327"/>
      <c r="C93" s="302" t="s">
        <v>1185</v>
      </c>
      <c r="D93" s="302"/>
      <c r="E93" s="302"/>
      <c r="F93" s="325" t="s">
        <v>1155</v>
      </c>
      <c r="G93" s="326"/>
      <c r="H93" s="302" t="s">
        <v>1186</v>
      </c>
      <c r="I93" s="302" t="s">
        <v>1187</v>
      </c>
      <c r="J93" s="302"/>
      <c r="K93" s="316"/>
    </row>
    <row r="94" s="1" customFormat="1" ht="15" customHeight="1">
      <c r="B94" s="327"/>
      <c r="C94" s="302" t="s">
        <v>1188</v>
      </c>
      <c r="D94" s="302"/>
      <c r="E94" s="302"/>
      <c r="F94" s="325" t="s">
        <v>1155</v>
      </c>
      <c r="G94" s="326"/>
      <c r="H94" s="302" t="s">
        <v>1189</v>
      </c>
      <c r="I94" s="302" t="s">
        <v>1190</v>
      </c>
      <c r="J94" s="302"/>
      <c r="K94" s="316"/>
    </row>
    <row r="95" s="1" customFormat="1" ht="15" customHeight="1">
      <c r="B95" s="327"/>
      <c r="C95" s="302" t="s">
        <v>1191</v>
      </c>
      <c r="D95" s="302"/>
      <c r="E95" s="302"/>
      <c r="F95" s="325" t="s">
        <v>1155</v>
      </c>
      <c r="G95" s="326"/>
      <c r="H95" s="302" t="s">
        <v>1191</v>
      </c>
      <c r="I95" s="302" t="s">
        <v>1190</v>
      </c>
      <c r="J95" s="302"/>
      <c r="K95" s="316"/>
    </row>
    <row r="96" s="1" customFormat="1" ht="15" customHeight="1">
      <c r="B96" s="327"/>
      <c r="C96" s="302" t="s">
        <v>39</v>
      </c>
      <c r="D96" s="302"/>
      <c r="E96" s="302"/>
      <c r="F96" s="325" t="s">
        <v>1155</v>
      </c>
      <c r="G96" s="326"/>
      <c r="H96" s="302" t="s">
        <v>1192</v>
      </c>
      <c r="I96" s="302" t="s">
        <v>1190</v>
      </c>
      <c r="J96" s="302"/>
      <c r="K96" s="316"/>
    </row>
    <row r="97" s="1" customFormat="1" ht="15" customHeight="1">
      <c r="B97" s="327"/>
      <c r="C97" s="302" t="s">
        <v>49</v>
      </c>
      <c r="D97" s="302"/>
      <c r="E97" s="302"/>
      <c r="F97" s="325" t="s">
        <v>1155</v>
      </c>
      <c r="G97" s="326"/>
      <c r="H97" s="302" t="s">
        <v>1193</v>
      </c>
      <c r="I97" s="302" t="s">
        <v>1190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1194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1149</v>
      </c>
      <c r="D103" s="317"/>
      <c r="E103" s="317"/>
      <c r="F103" s="317" t="s">
        <v>1150</v>
      </c>
      <c r="G103" s="318"/>
      <c r="H103" s="317" t="s">
        <v>55</v>
      </c>
      <c r="I103" s="317" t="s">
        <v>58</v>
      </c>
      <c r="J103" s="317" t="s">
        <v>1151</v>
      </c>
      <c r="K103" s="316"/>
    </row>
    <row r="104" s="1" customFormat="1" ht="17.25" customHeight="1">
      <c r="B104" s="314"/>
      <c r="C104" s="319" t="s">
        <v>1152</v>
      </c>
      <c r="D104" s="319"/>
      <c r="E104" s="319"/>
      <c r="F104" s="320" t="s">
        <v>1153</v>
      </c>
      <c r="G104" s="321"/>
      <c r="H104" s="319"/>
      <c r="I104" s="319"/>
      <c r="J104" s="319" t="s">
        <v>1154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54</v>
      </c>
      <c r="D106" s="324"/>
      <c r="E106" s="324"/>
      <c r="F106" s="325" t="s">
        <v>1155</v>
      </c>
      <c r="G106" s="302"/>
      <c r="H106" s="302" t="s">
        <v>1195</v>
      </c>
      <c r="I106" s="302" t="s">
        <v>1157</v>
      </c>
      <c r="J106" s="302">
        <v>20</v>
      </c>
      <c r="K106" s="316"/>
    </row>
    <row r="107" s="1" customFormat="1" ht="15" customHeight="1">
      <c r="B107" s="314"/>
      <c r="C107" s="302" t="s">
        <v>1158</v>
      </c>
      <c r="D107" s="302"/>
      <c r="E107" s="302"/>
      <c r="F107" s="325" t="s">
        <v>1155</v>
      </c>
      <c r="G107" s="302"/>
      <c r="H107" s="302" t="s">
        <v>1195</v>
      </c>
      <c r="I107" s="302" t="s">
        <v>1157</v>
      </c>
      <c r="J107" s="302">
        <v>120</v>
      </c>
      <c r="K107" s="316"/>
    </row>
    <row r="108" s="1" customFormat="1" ht="15" customHeight="1">
      <c r="B108" s="327"/>
      <c r="C108" s="302" t="s">
        <v>1160</v>
      </c>
      <c r="D108" s="302"/>
      <c r="E108" s="302"/>
      <c r="F108" s="325" t="s">
        <v>1161</v>
      </c>
      <c r="G108" s="302"/>
      <c r="H108" s="302" t="s">
        <v>1195</v>
      </c>
      <c r="I108" s="302" t="s">
        <v>1157</v>
      </c>
      <c r="J108" s="302">
        <v>50</v>
      </c>
      <c r="K108" s="316"/>
    </row>
    <row r="109" s="1" customFormat="1" ht="15" customHeight="1">
      <c r="B109" s="327"/>
      <c r="C109" s="302" t="s">
        <v>1163</v>
      </c>
      <c r="D109" s="302"/>
      <c r="E109" s="302"/>
      <c r="F109" s="325" t="s">
        <v>1155</v>
      </c>
      <c r="G109" s="302"/>
      <c r="H109" s="302" t="s">
        <v>1195</v>
      </c>
      <c r="I109" s="302" t="s">
        <v>1165</v>
      </c>
      <c r="J109" s="302"/>
      <c r="K109" s="316"/>
    </row>
    <row r="110" s="1" customFormat="1" ht="15" customHeight="1">
      <c r="B110" s="327"/>
      <c r="C110" s="302" t="s">
        <v>1174</v>
      </c>
      <c r="D110" s="302"/>
      <c r="E110" s="302"/>
      <c r="F110" s="325" t="s">
        <v>1161</v>
      </c>
      <c r="G110" s="302"/>
      <c r="H110" s="302" t="s">
        <v>1195</v>
      </c>
      <c r="I110" s="302" t="s">
        <v>1157</v>
      </c>
      <c r="J110" s="302">
        <v>50</v>
      </c>
      <c r="K110" s="316"/>
    </row>
    <row r="111" s="1" customFormat="1" ht="15" customHeight="1">
      <c r="B111" s="327"/>
      <c r="C111" s="302" t="s">
        <v>1182</v>
      </c>
      <c r="D111" s="302"/>
      <c r="E111" s="302"/>
      <c r="F111" s="325" t="s">
        <v>1161</v>
      </c>
      <c r="G111" s="302"/>
      <c r="H111" s="302" t="s">
        <v>1195</v>
      </c>
      <c r="I111" s="302" t="s">
        <v>1157</v>
      </c>
      <c r="J111" s="302">
        <v>50</v>
      </c>
      <c r="K111" s="316"/>
    </row>
    <row r="112" s="1" customFormat="1" ht="15" customHeight="1">
      <c r="B112" s="327"/>
      <c r="C112" s="302" t="s">
        <v>1180</v>
      </c>
      <c r="D112" s="302"/>
      <c r="E112" s="302"/>
      <c r="F112" s="325" t="s">
        <v>1161</v>
      </c>
      <c r="G112" s="302"/>
      <c r="H112" s="302" t="s">
        <v>1195</v>
      </c>
      <c r="I112" s="302" t="s">
        <v>1157</v>
      </c>
      <c r="J112" s="302">
        <v>50</v>
      </c>
      <c r="K112" s="316"/>
    </row>
    <row r="113" s="1" customFormat="1" ht="15" customHeight="1">
      <c r="B113" s="327"/>
      <c r="C113" s="302" t="s">
        <v>54</v>
      </c>
      <c r="D113" s="302"/>
      <c r="E113" s="302"/>
      <c r="F113" s="325" t="s">
        <v>1155</v>
      </c>
      <c r="G113" s="302"/>
      <c r="H113" s="302" t="s">
        <v>1196</v>
      </c>
      <c r="I113" s="302" t="s">
        <v>1157</v>
      </c>
      <c r="J113" s="302">
        <v>20</v>
      </c>
      <c r="K113" s="316"/>
    </row>
    <row r="114" s="1" customFormat="1" ht="15" customHeight="1">
      <c r="B114" s="327"/>
      <c r="C114" s="302" t="s">
        <v>1197</v>
      </c>
      <c r="D114" s="302"/>
      <c r="E114" s="302"/>
      <c r="F114" s="325" t="s">
        <v>1155</v>
      </c>
      <c r="G114" s="302"/>
      <c r="H114" s="302" t="s">
        <v>1198</v>
      </c>
      <c r="I114" s="302" t="s">
        <v>1157</v>
      </c>
      <c r="J114" s="302">
        <v>120</v>
      </c>
      <c r="K114" s="316"/>
    </row>
    <row r="115" s="1" customFormat="1" ht="15" customHeight="1">
      <c r="B115" s="327"/>
      <c r="C115" s="302" t="s">
        <v>39</v>
      </c>
      <c r="D115" s="302"/>
      <c r="E115" s="302"/>
      <c r="F115" s="325" t="s">
        <v>1155</v>
      </c>
      <c r="G115" s="302"/>
      <c r="H115" s="302" t="s">
        <v>1199</v>
      </c>
      <c r="I115" s="302" t="s">
        <v>1190</v>
      </c>
      <c r="J115" s="302"/>
      <c r="K115" s="316"/>
    </row>
    <row r="116" s="1" customFormat="1" ht="15" customHeight="1">
      <c r="B116" s="327"/>
      <c r="C116" s="302" t="s">
        <v>49</v>
      </c>
      <c r="D116" s="302"/>
      <c r="E116" s="302"/>
      <c r="F116" s="325" t="s">
        <v>1155</v>
      </c>
      <c r="G116" s="302"/>
      <c r="H116" s="302" t="s">
        <v>1200</v>
      </c>
      <c r="I116" s="302" t="s">
        <v>1190</v>
      </c>
      <c r="J116" s="302"/>
      <c r="K116" s="316"/>
    </row>
    <row r="117" s="1" customFormat="1" ht="15" customHeight="1">
      <c r="B117" s="327"/>
      <c r="C117" s="302" t="s">
        <v>58</v>
      </c>
      <c r="D117" s="302"/>
      <c r="E117" s="302"/>
      <c r="F117" s="325" t="s">
        <v>1155</v>
      </c>
      <c r="G117" s="302"/>
      <c r="H117" s="302" t="s">
        <v>1201</v>
      </c>
      <c r="I117" s="302" t="s">
        <v>1202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1203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1149</v>
      </c>
      <c r="D123" s="317"/>
      <c r="E123" s="317"/>
      <c r="F123" s="317" t="s">
        <v>1150</v>
      </c>
      <c r="G123" s="318"/>
      <c r="H123" s="317" t="s">
        <v>55</v>
      </c>
      <c r="I123" s="317" t="s">
        <v>58</v>
      </c>
      <c r="J123" s="317" t="s">
        <v>1151</v>
      </c>
      <c r="K123" s="346"/>
    </row>
    <row r="124" s="1" customFormat="1" ht="17.25" customHeight="1">
      <c r="B124" s="345"/>
      <c r="C124" s="319" t="s">
        <v>1152</v>
      </c>
      <c r="D124" s="319"/>
      <c r="E124" s="319"/>
      <c r="F124" s="320" t="s">
        <v>1153</v>
      </c>
      <c r="G124" s="321"/>
      <c r="H124" s="319"/>
      <c r="I124" s="319"/>
      <c r="J124" s="319" t="s">
        <v>1154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1158</v>
      </c>
      <c r="D126" s="324"/>
      <c r="E126" s="324"/>
      <c r="F126" s="325" t="s">
        <v>1155</v>
      </c>
      <c r="G126" s="302"/>
      <c r="H126" s="302" t="s">
        <v>1195</v>
      </c>
      <c r="I126" s="302" t="s">
        <v>1157</v>
      </c>
      <c r="J126" s="302">
        <v>120</v>
      </c>
      <c r="K126" s="350"/>
    </row>
    <row r="127" s="1" customFormat="1" ht="15" customHeight="1">
      <c r="B127" s="347"/>
      <c r="C127" s="302" t="s">
        <v>1204</v>
      </c>
      <c r="D127" s="302"/>
      <c r="E127" s="302"/>
      <c r="F127" s="325" t="s">
        <v>1155</v>
      </c>
      <c r="G127" s="302"/>
      <c r="H127" s="302" t="s">
        <v>1205</v>
      </c>
      <c r="I127" s="302" t="s">
        <v>1157</v>
      </c>
      <c r="J127" s="302" t="s">
        <v>1206</v>
      </c>
      <c r="K127" s="350"/>
    </row>
    <row r="128" s="1" customFormat="1" ht="15" customHeight="1">
      <c r="B128" s="347"/>
      <c r="C128" s="302" t="s">
        <v>1103</v>
      </c>
      <c r="D128" s="302"/>
      <c r="E128" s="302"/>
      <c r="F128" s="325" t="s">
        <v>1155</v>
      </c>
      <c r="G128" s="302"/>
      <c r="H128" s="302" t="s">
        <v>1207</v>
      </c>
      <c r="I128" s="302" t="s">
        <v>1157</v>
      </c>
      <c r="J128" s="302" t="s">
        <v>1206</v>
      </c>
      <c r="K128" s="350"/>
    </row>
    <row r="129" s="1" customFormat="1" ht="15" customHeight="1">
      <c r="B129" s="347"/>
      <c r="C129" s="302" t="s">
        <v>1166</v>
      </c>
      <c r="D129" s="302"/>
      <c r="E129" s="302"/>
      <c r="F129" s="325" t="s">
        <v>1161</v>
      </c>
      <c r="G129" s="302"/>
      <c r="H129" s="302" t="s">
        <v>1167</v>
      </c>
      <c r="I129" s="302" t="s">
        <v>1157</v>
      </c>
      <c r="J129" s="302">
        <v>15</v>
      </c>
      <c r="K129" s="350"/>
    </row>
    <row r="130" s="1" customFormat="1" ht="15" customHeight="1">
      <c r="B130" s="347"/>
      <c r="C130" s="328" t="s">
        <v>1168</v>
      </c>
      <c r="D130" s="328"/>
      <c r="E130" s="328"/>
      <c r="F130" s="329" t="s">
        <v>1161</v>
      </c>
      <c r="G130" s="328"/>
      <c r="H130" s="328" t="s">
        <v>1169</v>
      </c>
      <c r="I130" s="328" t="s">
        <v>1157</v>
      </c>
      <c r="J130" s="328">
        <v>15</v>
      </c>
      <c r="K130" s="350"/>
    </row>
    <row r="131" s="1" customFormat="1" ht="15" customHeight="1">
      <c r="B131" s="347"/>
      <c r="C131" s="328" t="s">
        <v>1170</v>
      </c>
      <c r="D131" s="328"/>
      <c r="E131" s="328"/>
      <c r="F131" s="329" t="s">
        <v>1161</v>
      </c>
      <c r="G131" s="328"/>
      <c r="H131" s="328" t="s">
        <v>1171</v>
      </c>
      <c r="I131" s="328" t="s">
        <v>1157</v>
      </c>
      <c r="J131" s="328">
        <v>20</v>
      </c>
      <c r="K131" s="350"/>
    </row>
    <row r="132" s="1" customFormat="1" ht="15" customHeight="1">
      <c r="B132" s="347"/>
      <c r="C132" s="328" t="s">
        <v>1172</v>
      </c>
      <c r="D132" s="328"/>
      <c r="E132" s="328"/>
      <c r="F132" s="329" t="s">
        <v>1161</v>
      </c>
      <c r="G132" s="328"/>
      <c r="H132" s="328" t="s">
        <v>1173</v>
      </c>
      <c r="I132" s="328" t="s">
        <v>1157</v>
      </c>
      <c r="J132" s="328">
        <v>20</v>
      </c>
      <c r="K132" s="350"/>
    </row>
    <row r="133" s="1" customFormat="1" ht="15" customHeight="1">
      <c r="B133" s="347"/>
      <c r="C133" s="302" t="s">
        <v>1160</v>
      </c>
      <c r="D133" s="302"/>
      <c r="E133" s="302"/>
      <c r="F133" s="325" t="s">
        <v>1161</v>
      </c>
      <c r="G133" s="302"/>
      <c r="H133" s="302" t="s">
        <v>1195</v>
      </c>
      <c r="I133" s="302" t="s">
        <v>1157</v>
      </c>
      <c r="J133" s="302">
        <v>50</v>
      </c>
      <c r="K133" s="350"/>
    </row>
    <row r="134" s="1" customFormat="1" ht="15" customHeight="1">
      <c r="B134" s="347"/>
      <c r="C134" s="302" t="s">
        <v>1174</v>
      </c>
      <c r="D134" s="302"/>
      <c r="E134" s="302"/>
      <c r="F134" s="325" t="s">
        <v>1161</v>
      </c>
      <c r="G134" s="302"/>
      <c r="H134" s="302" t="s">
        <v>1195</v>
      </c>
      <c r="I134" s="302" t="s">
        <v>1157</v>
      </c>
      <c r="J134" s="302">
        <v>50</v>
      </c>
      <c r="K134" s="350"/>
    </row>
    <row r="135" s="1" customFormat="1" ht="15" customHeight="1">
      <c r="B135" s="347"/>
      <c r="C135" s="302" t="s">
        <v>1180</v>
      </c>
      <c r="D135" s="302"/>
      <c r="E135" s="302"/>
      <c r="F135" s="325" t="s">
        <v>1161</v>
      </c>
      <c r="G135" s="302"/>
      <c r="H135" s="302" t="s">
        <v>1195</v>
      </c>
      <c r="I135" s="302" t="s">
        <v>1157</v>
      </c>
      <c r="J135" s="302">
        <v>50</v>
      </c>
      <c r="K135" s="350"/>
    </row>
    <row r="136" s="1" customFormat="1" ht="15" customHeight="1">
      <c r="B136" s="347"/>
      <c r="C136" s="302" t="s">
        <v>1182</v>
      </c>
      <c r="D136" s="302"/>
      <c r="E136" s="302"/>
      <c r="F136" s="325" t="s">
        <v>1161</v>
      </c>
      <c r="G136" s="302"/>
      <c r="H136" s="302" t="s">
        <v>1195</v>
      </c>
      <c r="I136" s="302" t="s">
        <v>1157</v>
      </c>
      <c r="J136" s="302">
        <v>50</v>
      </c>
      <c r="K136" s="350"/>
    </row>
    <row r="137" s="1" customFormat="1" ht="15" customHeight="1">
      <c r="B137" s="347"/>
      <c r="C137" s="302" t="s">
        <v>1183</v>
      </c>
      <c r="D137" s="302"/>
      <c r="E137" s="302"/>
      <c r="F137" s="325" t="s">
        <v>1161</v>
      </c>
      <c r="G137" s="302"/>
      <c r="H137" s="302" t="s">
        <v>1208</v>
      </c>
      <c r="I137" s="302" t="s">
        <v>1157</v>
      </c>
      <c r="J137" s="302">
        <v>255</v>
      </c>
      <c r="K137" s="350"/>
    </row>
    <row r="138" s="1" customFormat="1" ht="15" customHeight="1">
      <c r="B138" s="347"/>
      <c r="C138" s="302" t="s">
        <v>1185</v>
      </c>
      <c r="D138" s="302"/>
      <c r="E138" s="302"/>
      <c r="F138" s="325" t="s">
        <v>1155</v>
      </c>
      <c r="G138" s="302"/>
      <c r="H138" s="302" t="s">
        <v>1209</v>
      </c>
      <c r="I138" s="302" t="s">
        <v>1187</v>
      </c>
      <c r="J138" s="302"/>
      <c r="K138" s="350"/>
    </row>
    <row r="139" s="1" customFormat="1" ht="15" customHeight="1">
      <c r="B139" s="347"/>
      <c r="C139" s="302" t="s">
        <v>1188</v>
      </c>
      <c r="D139" s="302"/>
      <c r="E139" s="302"/>
      <c r="F139" s="325" t="s">
        <v>1155</v>
      </c>
      <c r="G139" s="302"/>
      <c r="H139" s="302" t="s">
        <v>1210</v>
      </c>
      <c r="I139" s="302" t="s">
        <v>1190</v>
      </c>
      <c r="J139" s="302"/>
      <c r="K139" s="350"/>
    </row>
    <row r="140" s="1" customFormat="1" ht="15" customHeight="1">
      <c r="B140" s="347"/>
      <c r="C140" s="302" t="s">
        <v>1191</v>
      </c>
      <c r="D140" s="302"/>
      <c r="E140" s="302"/>
      <c r="F140" s="325" t="s">
        <v>1155</v>
      </c>
      <c r="G140" s="302"/>
      <c r="H140" s="302" t="s">
        <v>1191</v>
      </c>
      <c r="I140" s="302" t="s">
        <v>1190</v>
      </c>
      <c r="J140" s="302"/>
      <c r="K140" s="350"/>
    </row>
    <row r="141" s="1" customFormat="1" ht="15" customHeight="1">
      <c r="B141" s="347"/>
      <c r="C141" s="302" t="s">
        <v>39</v>
      </c>
      <c r="D141" s="302"/>
      <c r="E141" s="302"/>
      <c r="F141" s="325" t="s">
        <v>1155</v>
      </c>
      <c r="G141" s="302"/>
      <c r="H141" s="302" t="s">
        <v>1211</v>
      </c>
      <c r="I141" s="302" t="s">
        <v>1190</v>
      </c>
      <c r="J141" s="302"/>
      <c r="K141" s="350"/>
    </row>
    <row r="142" s="1" customFormat="1" ht="15" customHeight="1">
      <c r="B142" s="347"/>
      <c r="C142" s="302" t="s">
        <v>1212</v>
      </c>
      <c r="D142" s="302"/>
      <c r="E142" s="302"/>
      <c r="F142" s="325" t="s">
        <v>1155</v>
      </c>
      <c r="G142" s="302"/>
      <c r="H142" s="302" t="s">
        <v>1213</v>
      </c>
      <c r="I142" s="302" t="s">
        <v>1190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1214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1149</v>
      </c>
      <c r="D148" s="317"/>
      <c r="E148" s="317"/>
      <c r="F148" s="317" t="s">
        <v>1150</v>
      </c>
      <c r="G148" s="318"/>
      <c r="H148" s="317" t="s">
        <v>55</v>
      </c>
      <c r="I148" s="317" t="s">
        <v>58</v>
      </c>
      <c r="J148" s="317" t="s">
        <v>1151</v>
      </c>
      <c r="K148" s="316"/>
    </row>
    <row r="149" s="1" customFormat="1" ht="17.25" customHeight="1">
      <c r="B149" s="314"/>
      <c r="C149" s="319" t="s">
        <v>1152</v>
      </c>
      <c r="D149" s="319"/>
      <c r="E149" s="319"/>
      <c r="F149" s="320" t="s">
        <v>1153</v>
      </c>
      <c r="G149" s="321"/>
      <c r="H149" s="319"/>
      <c r="I149" s="319"/>
      <c r="J149" s="319" t="s">
        <v>1154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1158</v>
      </c>
      <c r="D151" s="302"/>
      <c r="E151" s="302"/>
      <c r="F151" s="355" t="s">
        <v>1155</v>
      </c>
      <c r="G151" s="302"/>
      <c r="H151" s="354" t="s">
        <v>1195</v>
      </c>
      <c r="I151" s="354" t="s">
        <v>1157</v>
      </c>
      <c r="J151" s="354">
        <v>120</v>
      </c>
      <c r="K151" s="350"/>
    </row>
    <row r="152" s="1" customFormat="1" ht="15" customHeight="1">
      <c r="B152" s="327"/>
      <c r="C152" s="354" t="s">
        <v>1204</v>
      </c>
      <c r="D152" s="302"/>
      <c r="E152" s="302"/>
      <c r="F152" s="355" t="s">
        <v>1155</v>
      </c>
      <c r="G152" s="302"/>
      <c r="H152" s="354" t="s">
        <v>1215</v>
      </c>
      <c r="I152" s="354" t="s">
        <v>1157</v>
      </c>
      <c r="J152" s="354" t="s">
        <v>1206</v>
      </c>
      <c r="K152" s="350"/>
    </row>
    <row r="153" s="1" customFormat="1" ht="15" customHeight="1">
      <c r="B153" s="327"/>
      <c r="C153" s="354" t="s">
        <v>1103</v>
      </c>
      <c r="D153" s="302"/>
      <c r="E153" s="302"/>
      <c r="F153" s="355" t="s">
        <v>1155</v>
      </c>
      <c r="G153" s="302"/>
      <c r="H153" s="354" t="s">
        <v>1216</v>
      </c>
      <c r="I153" s="354" t="s">
        <v>1157</v>
      </c>
      <c r="J153" s="354" t="s">
        <v>1206</v>
      </c>
      <c r="K153" s="350"/>
    </row>
    <row r="154" s="1" customFormat="1" ht="15" customHeight="1">
      <c r="B154" s="327"/>
      <c r="C154" s="354" t="s">
        <v>1160</v>
      </c>
      <c r="D154" s="302"/>
      <c r="E154" s="302"/>
      <c r="F154" s="355" t="s">
        <v>1161</v>
      </c>
      <c r="G154" s="302"/>
      <c r="H154" s="354" t="s">
        <v>1195</v>
      </c>
      <c r="I154" s="354" t="s">
        <v>1157</v>
      </c>
      <c r="J154" s="354">
        <v>50</v>
      </c>
      <c r="K154" s="350"/>
    </row>
    <row r="155" s="1" customFormat="1" ht="15" customHeight="1">
      <c r="B155" s="327"/>
      <c r="C155" s="354" t="s">
        <v>1163</v>
      </c>
      <c r="D155" s="302"/>
      <c r="E155" s="302"/>
      <c r="F155" s="355" t="s">
        <v>1155</v>
      </c>
      <c r="G155" s="302"/>
      <c r="H155" s="354" t="s">
        <v>1195</v>
      </c>
      <c r="I155" s="354" t="s">
        <v>1165</v>
      </c>
      <c r="J155" s="354"/>
      <c r="K155" s="350"/>
    </row>
    <row r="156" s="1" customFormat="1" ht="15" customHeight="1">
      <c r="B156" s="327"/>
      <c r="C156" s="354" t="s">
        <v>1174</v>
      </c>
      <c r="D156" s="302"/>
      <c r="E156" s="302"/>
      <c r="F156" s="355" t="s">
        <v>1161</v>
      </c>
      <c r="G156" s="302"/>
      <c r="H156" s="354" t="s">
        <v>1195</v>
      </c>
      <c r="I156" s="354" t="s">
        <v>1157</v>
      </c>
      <c r="J156" s="354">
        <v>50</v>
      </c>
      <c r="K156" s="350"/>
    </row>
    <row r="157" s="1" customFormat="1" ht="15" customHeight="1">
      <c r="B157" s="327"/>
      <c r="C157" s="354" t="s">
        <v>1182</v>
      </c>
      <c r="D157" s="302"/>
      <c r="E157" s="302"/>
      <c r="F157" s="355" t="s">
        <v>1161</v>
      </c>
      <c r="G157" s="302"/>
      <c r="H157" s="354" t="s">
        <v>1195</v>
      </c>
      <c r="I157" s="354" t="s">
        <v>1157</v>
      </c>
      <c r="J157" s="354">
        <v>50</v>
      </c>
      <c r="K157" s="350"/>
    </row>
    <row r="158" s="1" customFormat="1" ht="15" customHeight="1">
      <c r="B158" s="327"/>
      <c r="C158" s="354" t="s">
        <v>1180</v>
      </c>
      <c r="D158" s="302"/>
      <c r="E158" s="302"/>
      <c r="F158" s="355" t="s">
        <v>1161</v>
      </c>
      <c r="G158" s="302"/>
      <c r="H158" s="354" t="s">
        <v>1195</v>
      </c>
      <c r="I158" s="354" t="s">
        <v>1157</v>
      </c>
      <c r="J158" s="354">
        <v>50</v>
      </c>
      <c r="K158" s="350"/>
    </row>
    <row r="159" s="1" customFormat="1" ht="15" customHeight="1">
      <c r="B159" s="327"/>
      <c r="C159" s="354" t="s">
        <v>98</v>
      </c>
      <c r="D159" s="302"/>
      <c r="E159" s="302"/>
      <c r="F159" s="355" t="s">
        <v>1155</v>
      </c>
      <c r="G159" s="302"/>
      <c r="H159" s="354" t="s">
        <v>1217</v>
      </c>
      <c r="I159" s="354" t="s">
        <v>1157</v>
      </c>
      <c r="J159" s="354" t="s">
        <v>1218</v>
      </c>
      <c r="K159" s="350"/>
    </row>
    <row r="160" s="1" customFormat="1" ht="15" customHeight="1">
      <c r="B160" s="327"/>
      <c r="C160" s="354" t="s">
        <v>1219</v>
      </c>
      <c r="D160" s="302"/>
      <c r="E160" s="302"/>
      <c r="F160" s="355" t="s">
        <v>1155</v>
      </c>
      <c r="G160" s="302"/>
      <c r="H160" s="354" t="s">
        <v>1220</v>
      </c>
      <c r="I160" s="354" t="s">
        <v>1190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1221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1149</v>
      </c>
      <c r="D166" s="317"/>
      <c r="E166" s="317"/>
      <c r="F166" s="317" t="s">
        <v>1150</v>
      </c>
      <c r="G166" s="359"/>
      <c r="H166" s="360" t="s">
        <v>55</v>
      </c>
      <c r="I166" s="360" t="s">
        <v>58</v>
      </c>
      <c r="J166" s="317" t="s">
        <v>1151</v>
      </c>
      <c r="K166" s="294"/>
    </row>
    <row r="167" s="1" customFormat="1" ht="17.25" customHeight="1">
      <c r="B167" s="295"/>
      <c r="C167" s="319" t="s">
        <v>1152</v>
      </c>
      <c r="D167" s="319"/>
      <c r="E167" s="319"/>
      <c r="F167" s="320" t="s">
        <v>1153</v>
      </c>
      <c r="G167" s="361"/>
      <c r="H167" s="362"/>
      <c r="I167" s="362"/>
      <c r="J167" s="319" t="s">
        <v>1154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1158</v>
      </c>
      <c r="D169" s="302"/>
      <c r="E169" s="302"/>
      <c r="F169" s="325" t="s">
        <v>1155</v>
      </c>
      <c r="G169" s="302"/>
      <c r="H169" s="302" t="s">
        <v>1195</v>
      </c>
      <c r="I169" s="302" t="s">
        <v>1157</v>
      </c>
      <c r="J169" s="302">
        <v>120</v>
      </c>
      <c r="K169" s="350"/>
    </row>
    <row r="170" s="1" customFormat="1" ht="15" customHeight="1">
      <c r="B170" s="327"/>
      <c r="C170" s="302" t="s">
        <v>1204</v>
      </c>
      <c r="D170" s="302"/>
      <c r="E170" s="302"/>
      <c r="F170" s="325" t="s">
        <v>1155</v>
      </c>
      <c r="G170" s="302"/>
      <c r="H170" s="302" t="s">
        <v>1205</v>
      </c>
      <c r="I170" s="302" t="s">
        <v>1157</v>
      </c>
      <c r="J170" s="302" t="s">
        <v>1206</v>
      </c>
      <c r="K170" s="350"/>
    </row>
    <row r="171" s="1" customFormat="1" ht="15" customHeight="1">
      <c r="B171" s="327"/>
      <c r="C171" s="302" t="s">
        <v>1103</v>
      </c>
      <c r="D171" s="302"/>
      <c r="E171" s="302"/>
      <c r="F171" s="325" t="s">
        <v>1155</v>
      </c>
      <c r="G171" s="302"/>
      <c r="H171" s="302" t="s">
        <v>1222</v>
      </c>
      <c r="I171" s="302" t="s">
        <v>1157</v>
      </c>
      <c r="J171" s="302" t="s">
        <v>1206</v>
      </c>
      <c r="K171" s="350"/>
    </row>
    <row r="172" s="1" customFormat="1" ht="15" customHeight="1">
      <c r="B172" s="327"/>
      <c r="C172" s="302" t="s">
        <v>1160</v>
      </c>
      <c r="D172" s="302"/>
      <c r="E172" s="302"/>
      <c r="F172" s="325" t="s">
        <v>1161</v>
      </c>
      <c r="G172" s="302"/>
      <c r="H172" s="302" t="s">
        <v>1222</v>
      </c>
      <c r="I172" s="302" t="s">
        <v>1157</v>
      </c>
      <c r="J172" s="302">
        <v>50</v>
      </c>
      <c r="K172" s="350"/>
    </row>
    <row r="173" s="1" customFormat="1" ht="15" customHeight="1">
      <c r="B173" s="327"/>
      <c r="C173" s="302" t="s">
        <v>1163</v>
      </c>
      <c r="D173" s="302"/>
      <c r="E173" s="302"/>
      <c r="F173" s="325" t="s">
        <v>1155</v>
      </c>
      <c r="G173" s="302"/>
      <c r="H173" s="302" t="s">
        <v>1222</v>
      </c>
      <c r="I173" s="302" t="s">
        <v>1165</v>
      </c>
      <c r="J173" s="302"/>
      <c r="K173" s="350"/>
    </row>
    <row r="174" s="1" customFormat="1" ht="15" customHeight="1">
      <c r="B174" s="327"/>
      <c r="C174" s="302" t="s">
        <v>1174</v>
      </c>
      <c r="D174" s="302"/>
      <c r="E174" s="302"/>
      <c r="F174" s="325" t="s">
        <v>1161</v>
      </c>
      <c r="G174" s="302"/>
      <c r="H174" s="302" t="s">
        <v>1222</v>
      </c>
      <c r="I174" s="302" t="s">
        <v>1157</v>
      </c>
      <c r="J174" s="302">
        <v>50</v>
      </c>
      <c r="K174" s="350"/>
    </row>
    <row r="175" s="1" customFormat="1" ht="15" customHeight="1">
      <c r="B175" s="327"/>
      <c r="C175" s="302" t="s">
        <v>1182</v>
      </c>
      <c r="D175" s="302"/>
      <c r="E175" s="302"/>
      <c r="F175" s="325" t="s">
        <v>1161</v>
      </c>
      <c r="G175" s="302"/>
      <c r="H175" s="302" t="s">
        <v>1222</v>
      </c>
      <c r="I175" s="302" t="s">
        <v>1157</v>
      </c>
      <c r="J175" s="302">
        <v>50</v>
      </c>
      <c r="K175" s="350"/>
    </row>
    <row r="176" s="1" customFormat="1" ht="15" customHeight="1">
      <c r="B176" s="327"/>
      <c r="C176" s="302" t="s">
        <v>1180</v>
      </c>
      <c r="D176" s="302"/>
      <c r="E176" s="302"/>
      <c r="F176" s="325" t="s">
        <v>1161</v>
      </c>
      <c r="G176" s="302"/>
      <c r="H176" s="302" t="s">
        <v>1222</v>
      </c>
      <c r="I176" s="302" t="s">
        <v>1157</v>
      </c>
      <c r="J176" s="302">
        <v>50</v>
      </c>
      <c r="K176" s="350"/>
    </row>
    <row r="177" s="1" customFormat="1" ht="15" customHeight="1">
      <c r="B177" s="327"/>
      <c r="C177" s="302" t="s">
        <v>115</v>
      </c>
      <c r="D177" s="302"/>
      <c r="E177" s="302"/>
      <c r="F177" s="325" t="s">
        <v>1155</v>
      </c>
      <c r="G177" s="302"/>
      <c r="H177" s="302" t="s">
        <v>1223</v>
      </c>
      <c r="I177" s="302" t="s">
        <v>1224</v>
      </c>
      <c r="J177" s="302"/>
      <c r="K177" s="350"/>
    </row>
    <row r="178" s="1" customFormat="1" ht="15" customHeight="1">
      <c r="B178" s="327"/>
      <c r="C178" s="302" t="s">
        <v>58</v>
      </c>
      <c r="D178" s="302"/>
      <c r="E178" s="302"/>
      <c r="F178" s="325" t="s">
        <v>1155</v>
      </c>
      <c r="G178" s="302"/>
      <c r="H178" s="302" t="s">
        <v>1225</v>
      </c>
      <c r="I178" s="302" t="s">
        <v>1226</v>
      </c>
      <c r="J178" s="302">
        <v>1</v>
      </c>
      <c r="K178" s="350"/>
    </row>
    <row r="179" s="1" customFormat="1" ht="15" customHeight="1">
      <c r="B179" s="327"/>
      <c r="C179" s="302" t="s">
        <v>54</v>
      </c>
      <c r="D179" s="302"/>
      <c r="E179" s="302"/>
      <c r="F179" s="325" t="s">
        <v>1155</v>
      </c>
      <c r="G179" s="302"/>
      <c r="H179" s="302" t="s">
        <v>1227</v>
      </c>
      <c r="I179" s="302" t="s">
        <v>1157</v>
      </c>
      <c r="J179" s="302">
        <v>20</v>
      </c>
      <c r="K179" s="350"/>
    </row>
    <row r="180" s="1" customFormat="1" ht="15" customHeight="1">
      <c r="B180" s="327"/>
      <c r="C180" s="302" t="s">
        <v>55</v>
      </c>
      <c r="D180" s="302"/>
      <c r="E180" s="302"/>
      <c r="F180" s="325" t="s">
        <v>1155</v>
      </c>
      <c r="G180" s="302"/>
      <c r="H180" s="302" t="s">
        <v>1228</v>
      </c>
      <c r="I180" s="302" t="s">
        <v>1157</v>
      </c>
      <c r="J180" s="302">
        <v>255</v>
      </c>
      <c r="K180" s="350"/>
    </row>
    <row r="181" s="1" customFormat="1" ht="15" customHeight="1">
      <c r="B181" s="327"/>
      <c r="C181" s="302" t="s">
        <v>116</v>
      </c>
      <c r="D181" s="302"/>
      <c r="E181" s="302"/>
      <c r="F181" s="325" t="s">
        <v>1155</v>
      </c>
      <c r="G181" s="302"/>
      <c r="H181" s="302" t="s">
        <v>1119</v>
      </c>
      <c r="I181" s="302" t="s">
        <v>1157</v>
      </c>
      <c r="J181" s="302">
        <v>10</v>
      </c>
      <c r="K181" s="350"/>
    </row>
    <row r="182" s="1" customFormat="1" ht="15" customHeight="1">
      <c r="B182" s="327"/>
      <c r="C182" s="302" t="s">
        <v>117</v>
      </c>
      <c r="D182" s="302"/>
      <c r="E182" s="302"/>
      <c r="F182" s="325" t="s">
        <v>1155</v>
      </c>
      <c r="G182" s="302"/>
      <c r="H182" s="302" t="s">
        <v>1229</v>
      </c>
      <c r="I182" s="302" t="s">
        <v>1190</v>
      </c>
      <c r="J182" s="302"/>
      <c r="K182" s="350"/>
    </row>
    <row r="183" s="1" customFormat="1" ht="15" customHeight="1">
      <c r="B183" s="327"/>
      <c r="C183" s="302" t="s">
        <v>1230</v>
      </c>
      <c r="D183" s="302"/>
      <c r="E183" s="302"/>
      <c r="F183" s="325" t="s">
        <v>1155</v>
      </c>
      <c r="G183" s="302"/>
      <c r="H183" s="302" t="s">
        <v>1231</v>
      </c>
      <c r="I183" s="302" t="s">
        <v>1190</v>
      </c>
      <c r="J183" s="302"/>
      <c r="K183" s="350"/>
    </row>
    <row r="184" s="1" customFormat="1" ht="15" customHeight="1">
      <c r="B184" s="327"/>
      <c r="C184" s="302" t="s">
        <v>1219</v>
      </c>
      <c r="D184" s="302"/>
      <c r="E184" s="302"/>
      <c r="F184" s="325" t="s">
        <v>1155</v>
      </c>
      <c r="G184" s="302"/>
      <c r="H184" s="302" t="s">
        <v>1232</v>
      </c>
      <c r="I184" s="302" t="s">
        <v>1190</v>
      </c>
      <c r="J184" s="302"/>
      <c r="K184" s="350"/>
    </row>
    <row r="185" s="1" customFormat="1" ht="15" customHeight="1">
      <c r="B185" s="327"/>
      <c r="C185" s="302" t="s">
        <v>119</v>
      </c>
      <c r="D185" s="302"/>
      <c r="E185" s="302"/>
      <c r="F185" s="325" t="s">
        <v>1161</v>
      </c>
      <c r="G185" s="302"/>
      <c r="H185" s="302" t="s">
        <v>1233</v>
      </c>
      <c r="I185" s="302" t="s">
        <v>1157</v>
      </c>
      <c r="J185" s="302">
        <v>50</v>
      </c>
      <c r="K185" s="350"/>
    </row>
    <row r="186" s="1" customFormat="1" ht="15" customHeight="1">
      <c r="B186" s="327"/>
      <c r="C186" s="302" t="s">
        <v>1234</v>
      </c>
      <c r="D186" s="302"/>
      <c r="E186" s="302"/>
      <c r="F186" s="325" t="s">
        <v>1161</v>
      </c>
      <c r="G186" s="302"/>
      <c r="H186" s="302" t="s">
        <v>1235</v>
      </c>
      <c r="I186" s="302" t="s">
        <v>1236</v>
      </c>
      <c r="J186" s="302"/>
      <c r="K186" s="350"/>
    </row>
    <row r="187" s="1" customFormat="1" ht="15" customHeight="1">
      <c r="B187" s="327"/>
      <c r="C187" s="302" t="s">
        <v>1237</v>
      </c>
      <c r="D187" s="302"/>
      <c r="E187" s="302"/>
      <c r="F187" s="325" t="s">
        <v>1161</v>
      </c>
      <c r="G187" s="302"/>
      <c r="H187" s="302" t="s">
        <v>1238</v>
      </c>
      <c r="I187" s="302" t="s">
        <v>1236</v>
      </c>
      <c r="J187" s="302"/>
      <c r="K187" s="350"/>
    </row>
    <row r="188" s="1" customFormat="1" ht="15" customHeight="1">
      <c r="B188" s="327"/>
      <c r="C188" s="302" t="s">
        <v>1239</v>
      </c>
      <c r="D188" s="302"/>
      <c r="E188" s="302"/>
      <c r="F188" s="325" t="s">
        <v>1161</v>
      </c>
      <c r="G188" s="302"/>
      <c r="H188" s="302" t="s">
        <v>1240</v>
      </c>
      <c r="I188" s="302" t="s">
        <v>1236</v>
      </c>
      <c r="J188" s="302"/>
      <c r="K188" s="350"/>
    </row>
    <row r="189" s="1" customFormat="1" ht="15" customHeight="1">
      <c r="B189" s="327"/>
      <c r="C189" s="363" t="s">
        <v>1241</v>
      </c>
      <c r="D189" s="302"/>
      <c r="E189" s="302"/>
      <c r="F189" s="325" t="s">
        <v>1161</v>
      </c>
      <c r="G189" s="302"/>
      <c r="H189" s="302" t="s">
        <v>1242</v>
      </c>
      <c r="I189" s="302" t="s">
        <v>1243</v>
      </c>
      <c r="J189" s="364" t="s">
        <v>1244</v>
      </c>
      <c r="K189" s="350"/>
    </row>
    <row r="190" s="1" customFormat="1" ht="15" customHeight="1">
      <c r="B190" s="327"/>
      <c r="C190" s="363" t="s">
        <v>43</v>
      </c>
      <c r="D190" s="302"/>
      <c r="E190" s="302"/>
      <c r="F190" s="325" t="s">
        <v>1155</v>
      </c>
      <c r="G190" s="302"/>
      <c r="H190" s="299" t="s">
        <v>1245</v>
      </c>
      <c r="I190" s="302" t="s">
        <v>1246</v>
      </c>
      <c r="J190" s="302"/>
      <c r="K190" s="350"/>
    </row>
    <row r="191" s="1" customFormat="1" ht="15" customHeight="1">
      <c r="B191" s="327"/>
      <c r="C191" s="363" t="s">
        <v>1247</v>
      </c>
      <c r="D191" s="302"/>
      <c r="E191" s="302"/>
      <c r="F191" s="325" t="s">
        <v>1155</v>
      </c>
      <c r="G191" s="302"/>
      <c r="H191" s="302" t="s">
        <v>1248</v>
      </c>
      <c r="I191" s="302" t="s">
        <v>1190</v>
      </c>
      <c r="J191" s="302"/>
      <c r="K191" s="350"/>
    </row>
    <row r="192" s="1" customFormat="1" ht="15" customHeight="1">
      <c r="B192" s="327"/>
      <c r="C192" s="363" t="s">
        <v>1249</v>
      </c>
      <c r="D192" s="302"/>
      <c r="E192" s="302"/>
      <c r="F192" s="325" t="s">
        <v>1155</v>
      </c>
      <c r="G192" s="302"/>
      <c r="H192" s="302" t="s">
        <v>1250</v>
      </c>
      <c r="I192" s="302" t="s">
        <v>1190</v>
      </c>
      <c r="J192" s="302"/>
      <c r="K192" s="350"/>
    </row>
    <row r="193" s="1" customFormat="1" ht="15" customHeight="1">
      <c r="B193" s="327"/>
      <c r="C193" s="363" t="s">
        <v>1251</v>
      </c>
      <c r="D193" s="302"/>
      <c r="E193" s="302"/>
      <c r="F193" s="325" t="s">
        <v>1161</v>
      </c>
      <c r="G193" s="302"/>
      <c r="H193" s="302" t="s">
        <v>1252</v>
      </c>
      <c r="I193" s="302" t="s">
        <v>1190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1253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1254</v>
      </c>
      <c r="D200" s="366"/>
      <c r="E200" s="366"/>
      <c r="F200" s="366" t="s">
        <v>1255</v>
      </c>
      <c r="G200" s="367"/>
      <c r="H200" s="366" t="s">
        <v>1256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1246</v>
      </c>
      <c r="D202" s="302"/>
      <c r="E202" s="302"/>
      <c r="F202" s="325" t="s">
        <v>44</v>
      </c>
      <c r="G202" s="302"/>
      <c r="H202" s="302" t="s">
        <v>1257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45</v>
      </c>
      <c r="G203" s="302"/>
      <c r="H203" s="302" t="s">
        <v>1258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48</v>
      </c>
      <c r="G204" s="302"/>
      <c r="H204" s="302" t="s">
        <v>1259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46</v>
      </c>
      <c r="G205" s="302"/>
      <c r="H205" s="302" t="s">
        <v>1260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47</v>
      </c>
      <c r="G206" s="302"/>
      <c r="H206" s="302" t="s">
        <v>1261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1202</v>
      </c>
      <c r="D208" s="302"/>
      <c r="E208" s="302"/>
      <c r="F208" s="325" t="s">
        <v>80</v>
      </c>
      <c r="G208" s="302"/>
      <c r="H208" s="302" t="s">
        <v>1262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1099</v>
      </c>
      <c r="G209" s="302"/>
      <c r="H209" s="302" t="s">
        <v>1100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1097</v>
      </c>
      <c r="G210" s="302"/>
      <c r="H210" s="302" t="s">
        <v>1263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84</v>
      </c>
      <c r="G211" s="363"/>
      <c r="H211" s="354" t="s">
        <v>85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1101</v>
      </c>
      <c r="G212" s="363"/>
      <c r="H212" s="354" t="s">
        <v>1264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1226</v>
      </c>
      <c r="D214" s="302"/>
      <c r="E214" s="302"/>
      <c r="F214" s="325">
        <v>1</v>
      </c>
      <c r="G214" s="363"/>
      <c r="H214" s="354" t="s">
        <v>1265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1266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1267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1268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2021-11-04T15:56:52Z</dcterms:created>
  <dcterms:modified xsi:type="dcterms:W3CDTF">2021-11-04T15:57:03Z</dcterms:modified>
</cp:coreProperties>
</file>