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Spádový stupeň 1" sheetId="2" r:id="rId2"/>
    <sheet name="SO 02 - Spádový stupeň 2" sheetId="3" r:id="rId3"/>
    <sheet name="SO 03 - Spádový stupeň 3" sheetId="4" r:id="rId4"/>
    <sheet name="SO 04 - Spádový stupeň 4" sheetId="5" r:id="rId5"/>
    <sheet name="SO 05 - Spádový stupeň 5" sheetId="6" r:id="rId6"/>
    <sheet name="SO 06 - Spádový stupeň 6" sheetId="7" r:id="rId7"/>
    <sheet name="SO 07 - Spádový stupeň 7" sheetId="8" r:id="rId8"/>
    <sheet name="VRN - Vedlejší rozpočtové..." sheetId="9" r:id="rId9"/>
    <sheet name="Pokyny pro vyplnění" sheetId="10" r:id="rId10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 01 - Spádový stupeň 1'!$C$85:$K$277</definedName>
    <definedName name="_xlnm.Print_Area" localSheetId="1">'SO 01 - Spádový stupeň 1'!$C$4:$J$39,'SO 01 - Spádový stupeň 1'!$C$45:$J$67,'SO 01 - Spádový stupeň 1'!$C$73:$K$277</definedName>
    <definedName name="_xlnm.Print_Titles" localSheetId="1">'SO 01 - Spádový stupeň 1'!$85:$85</definedName>
    <definedName name="_xlnm._FilterDatabase" localSheetId="2" hidden="1">'SO 02 - Spádový stupeň 2'!$C$85:$K$315</definedName>
    <definedName name="_xlnm.Print_Area" localSheetId="2">'SO 02 - Spádový stupeň 2'!$C$4:$J$39,'SO 02 - Spádový stupeň 2'!$C$45:$J$67,'SO 02 - Spádový stupeň 2'!$C$73:$K$315</definedName>
    <definedName name="_xlnm.Print_Titles" localSheetId="2">'SO 02 - Spádový stupeň 2'!$85:$85</definedName>
    <definedName name="_xlnm._FilterDatabase" localSheetId="3" hidden="1">'SO 03 - Spádový stupeň 3'!$C$85:$K$295</definedName>
    <definedName name="_xlnm.Print_Area" localSheetId="3">'SO 03 - Spádový stupeň 3'!$C$4:$J$39,'SO 03 - Spádový stupeň 3'!$C$45:$J$67,'SO 03 - Spádový stupeň 3'!$C$73:$K$295</definedName>
    <definedName name="_xlnm.Print_Titles" localSheetId="3">'SO 03 - Spádový stupeň 3'!$85:$85</definedName>
    <definedName name="_xlnm._FilterDatabase" localSheetId="4" hidden="1">'SO 04 - Spádový stupeň 4'!$C$85:$K$295</definedName>
    <definedName name="_xlnm.Print_Area" localSheetId="4">'SO 04 - Spádový stupeň 4'!$C$4:$J$39,'SO 04 - Spádový stupeň 4'!$C$45:$J$67,'SO 04 - Spádový stupeň 4'!$C$73:$K$295</definedName>
    <definedName name="_xlnm.Print_Titles" localSheetId="4">'SO 04 - Spádový stupeň 4'!$85:$85</definedName>
    <definedName name="_xlnm._FilterDatabase" localSheetId="5" hidden="1">'SO 05 - Spádový stupeň 5'!$C$85:$K$315</definedName>
    <definedName name="_xlnm.Print_Area" localSheetId="5">'SO 05 - Spádový stupeň 5'!$C$4:$J$39,'SO 05 - Spádový stupeň 5'!$C$45:$J$67,'SO 05 - Spádový stupeň 5'!$C$73:$K$315</definedName>
    <definedName name="_xlnm.Print_Titles" localSheetId="5">'SO 05 - Spádový stupeň 5'!$85:$85</definedName>
    <definedName name="_xlnm._FilterDatabase" localSheetId="6" hidden="1">'SO 06 - Spádový stupeň 6'!$C$85:$K$275</definedName>
    <definedName name="_xlnm.Print_Area" localSheetId="6">'SO 06 - Spádový stupeň 6'!$C$4:$J$39,'SO 06 - Spádový stupeň 6'!$C$45:$J$67,'SO 06 - Spádový stupeň 6'!$C$73:$K$275</definedName>
    <definedName name="_xlnm.Print_Titles" localSheetId="6">'SO 06 - Spádový stupeň 6'!$85:$85</definedName>
    <definedName name="_xlnm._FilterDatabase" localSheetId="7" hidden="1">'SO 07 - Spádový stupeň 7'!$C$86:$K$310</definedName>
    <definedName name="_xlnm.Print_Area" localSheetId="7">'SO 07 - Spádový stupeň 7'!$C$4:$J$39,'SO 07 - Spádový stupeň 7'!$C$45:$J$68,'SO 07 - Spádový stupeň 7'!$C$74:$K$310</definedName>
    <definedName name="_xlnm.Print_Titles" localSheetId="7">'SO 07 - Spádový stupeň 7'!$86:$86</definedName>
    <definedName name="_xlnm._FilterDatabase" localSheetId="8" hidden="1">'VRN - Vedlejší rozpočtové...'!$C$84:$K$116</definedName>
    <definedName name="_xlnm.Print_Area" localSheetId="8">'VRN - Vedlejší rozpočtové...'!$C$4:$J$39,'VRN - Vedlejší rozpočtové...'!$C$45:$J$66,'VRN - Vedlejší rozpočtové...'!$C$72:$K$116</definedName>
    <definedName name="_xlnm.Print_Titles" localSheetId="8">'VRN - Vedlejší rozpočtové...'!$84:$84</definedName>
    <definedName name="_xlnm.Print_Area" localSheetId="9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9" l="1" r="J37"/>
  <c r="J36"/>
  <c i="1" r="AY62"/>
  <c i="9" r="J35"/>
  <c i="1" r="AX62"/>
  <c i="9" r="BI115"/>
  <c r="BH115"/>
  <c r="BG115"/>
  <c r="BF115"/>
  <c r="T115"/>
  <c r="T114"/>
  <c r="R115"/>
  <c r="R114"/>
  <c r="P115"/>
  <c r="P114"/>
  <c r="BI110"/>
  <c r="BH110"/>
  <c r="BG110"/>
  <c r="BF110"/>
  <c r="T110"/>
  <c r="T109"/>
  <c r="R110"/>
  <c r="R109"/>
  <c r="P110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T101"/>
  <c r="R102"/>
  <c r="R101"/>
  <c r="P102"/>
  <c r="P101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75"/>
  <c i="8" r="J37"/>
  <c r="J36"/>
  <c i="1" r="AY61"/>
  <c i="8" r="J35"/>
  <c i="1" r="AX61"/>
  <c i="8" r="BI309"/>
  <c r="BH309"/>
  <c r="BG309"/>
  <c r="BF309"/>
  <c r="T309"/>
  <c r="T308"/>
  <c r="R309"/>
  <c r="R308"/>
  <c r="P309"/>
  <c r="P308"/>
  <c r="BI303"/>
  <c r="BH303"/>
  <c r="BG303"/>
  <c r="BF303"/>
  <c r="T303"/>
  <c r="T302"/>
  <c r="R303"/>
  <c r="R302"/>
  <c r="P303"/>
  <c r="P302"/>
  <c r="BI296"/>
  <c r="BH296"/>
  <c r="BG296"/>
  <c r="BF296"/>
  <c r="T296"/>
  <c r="T295"/>
  <c r="R296"/>
  <c r="R295"/>
  <c r="P296"/>
  <c r="P295"/>
  <c r="BI290"/>
  <c r="BH290"/>
  <c r="BG290"/>
  <c r="BF290"/>
  <c r="T290"/>
  <c r="R290"/>
  <c r="P290"/>
  <c r="BI285"/>
  <c r="BH285"/>
  <c r="BG285"/>
  <c r="BF285"/>
  <c r="T285"/>
  <c r="R285"/>
  <c r="P285"/>
  <c r="BI279"/>
  <c r="BH279"/>
  <c r="BG279"/>
  <c r="BF279"/>
  <c r="T279"/>
  <c r="R279"/>
  <c r="P279"/>
  <c r="BI274"/>
  <c r="BH274"/>
  <c r="BG274"/>
  <c r="BF274"/>
  <c r="T274"/>
  <c r="R274"/>
  <c r="P274"/>
  <c r="BI269"/>
  <c r="BH269"/>
  <c r="BG269"/>
  <c r="BF269"/>
  <c r="T269"/>
  <c r="R269"/>
  <c r="P269"/>
  <c r="BI264"/>
  <c r="BH264"/>
  <c r="BG264"/>
  <c r="BF264"/>
  <c r="T264"/>
  <c r="R264"/>
  <c r="P264"/>
  <c r="BI259"/>
  <c r="BH259"/>
  <c r="BG259"/>
  <c r="BF259"/>
  <c r="T259"/>
  <c r="R259"/>
  <c r="P259"/>
  <c r="BI254"/>
  <c r="BH254"/>
  <c r="BG254"/>
  <c r="BF254"/>
  <c r="T254"/>
  <c r="R254"/>
  <c r="P254"/>
  <c r="BI249"/>
  <c r="BH249"/>
  <c r="BG249"/>
  <c r="BF249"/>
  <c r="T249"/>
  <c r="R249"/>
  <c r="P249"/>
  <c r="BI241"/>
  <c r="BH241"/>
  <c r="BG241"/>
  <c r="BF241"/>
  <c r="T241"/>
  <c r="R241"/>
  <c r="P241"/>
  <c r="BI234"/>
  <c r="BH234"/>
  <c r="BG234"/>
  <c r="BF234"/>
  <c r="T234"/>
  <c r="R234"/>
  <c r="P234"/>
  <c r="BI229"/>
  <c r="BH229"/>
  <c r="BG229"/>
  <c r="BF229"/>
  <c r="T229"/>
  <c r="R229"/>
  <c r="P229"/>
  <c r="BI222"/>
  <c r="BH222"/>
  <c r="BG222"/>
  <c r="BF222"/>
  <c r="T222"/>
  <c r="R222"/>
  <c r="P222"/>
  <c r="BI217"/>
  <c r="BH217"/>
  <c r="BG217"/>
  <c r="BF217"/>
  <c r="T217"/>
  <c r="R217"/>
  <c r="P217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6"/>
  <c r="BH196"/>
  <c r="BG196"/>
  <c r="BF196"/>
  <c r="T196"/>
  <c r="R196"/>
  <c r="P196"/>
  <c r="BI191"/>
  <c r="BH191"/>
  <c r="BG191"/>
  <c r="BF191"/>
  <c r="T191"/>
  <c r="R191"/>
  <c r="P191"/>
  <c r="BI184"/>
  <c r="BH184"/>
  <c r="BG184"/>
  <c r="BF184"/>
  <c r="T184"/>
  <c r="R184"/>
  <c r="P184"/>
  <c r="BI177"/>
  <c r="BH177"/>
  <c r="BG177"/>
  <c r="BF177"/>
  <c r="T177"/>
  <c r="R177"/>
  <c r="P177"/>
  <c r="BI172"/>
  <c r="BH172"/>
  <c r="BG172"/>
  <c r="BF172"/>
  <c r="T172"/>
  <c r="R172"/>
  <c r="P172"/>
  <c r="BI166"/>
  <c r="BH166"/>
  <c r="BG166"/>
  <c r="BF166"/>
  <c r="T166"/>
  <c r="R166"/>
  <c r="P166"/>
  <c r="BI161"/>
  <c r="BH161"/>
  <c r="BG161"/>
  <c r="BF161"/>
  <c r="T161"/>
  <c r="R161"/>
  <c r="P161"/>
  <c r="BI156"/>
  <c r="BH156"/>
  <c r="BG156"/>
  <c r="BF156"/>
  <c r="T156"/>
  <c r="R156"/>
  <c r="P156"/>
  <c r="BI151"/>
  <c r="BH151"/>
  <c r="BG151"/>
  <c r="BF151"/>
  <c r="T151"/>
  <c r="R151"/>
  <c r="P151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BI120"/>
  <c r="BH120"/>
  <c r="BG120"/>
  <c r="BF120"/>
  <c r="T120"/>
  <c r="R120"/>
  <c r="P120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81"/>
  <c r="E7"/>
  <c r="E77"/>
  <c i="7" r="J37"/>
  <c r="J36"/>
  <c i="1" r="AY60"/>
  <c i="7" r="J35"/>
  <c i="1" r="AX60"/>
  <c i="7" r="BI274"/>
  <c r="BH274"/>
  <c r="BG274"/>
  <c r="BF274"/>
  <c r="T274"/>
  <c r="T273"/>
  <c r="R274"/>
  <c r="R273"/>
  <c r="P274"/>
  <c r="P273"/>
  <c r="BI267"/>
  <c r="BH267"/>
  <c r="BG267"/>
  <c r="BF267"/>
  <c r="T267"/>
  <c r="T266"/>
  <c r="R267"/>
  <c r="R266"/>
  <c r="P267"/>
  <c r="P266"/>
  <c r="BI261"/>
  <c r="BH261"/>
  <c r="BG261"/>
  <c r="BF261"/>
  <c r="T261"/>
  <c r="T255"/>
  <c r="R261"/>
  <c r="R255"/>
  <c r="P261"/>
  <c r="P255"/>
  <c r="BI256"/>
  <c r="BH256"/>
  <c r="BG256"/>
  <c r="BF256"/>
  <c r="T256"/>
  <c r="R256"/>
  <c r="P256"/>
  <c r="BI250"/>
  <c r="BH250"/>
  <c r="BG250"/>
  <c r="BF250"/>
  <c r="T250"/>
  <c r="R250"/>
  <c r="P250"/>
  <c r="BI245"/>
  <c r="BH245"/>
  <c r="BG245"/>
  <c r="BF245"/>
  <c r="T245"/>
  <c r="R245"/>
  <c r="P245"/>
  <c r="BI240"/>
  <c r="BH240"/>
  <c r="BG240"/>
  <c r="BF240"/>
  <c r="T240"/>
  <c r="R240"/>
  <c r="P240"/>
  <c r="BI235"/>
  <c r="BH235"/>
  <c r="BG235"/>
  <c r="BF235"/>
  <c r="T235"/>
  <c r="R235"/>
  <c r="P235"/>
  <c r="BI230"/>
  <c r="BH230"/>
  <c r="BG230"/>
  <c r="BF230"/>
  <c r="T230"/>
  <c r="R230"/>
  <c r="P230"/>
  <c r="BI225"/>
  <c r="BH225"/>
  <c r="BG225"/>
  <c r="BF225"/>
  <c r="T225"/>
  <c r="R225"/>
  <c r="P225"/>
  <c r="BI220"/>
  <c r="BH220"/>
  <c r="BG220"/>
  <c r="BF220"/>
  <c r="T220"/>
  <c r="R220"/>
  <c r="P220"/>
  <c r="BI212"/>
  <c r="BH212"/>
  <c r="BG212"/>
  <c r="BF212"/>
  <c r="T212"/>
  <c r="R212"/>
  <c r="P212"/>
  <c r="BI205"/>
  <c r="BH205"/>
  <c r="BG205"/>
  <c r="BF205"/>
  <c r="T205"/>
  <c r="R205"/>
  <c r="P205"/>
  <c r="BI200"/>
  <c r="BH200"/>
  <c r="BG200"/>
  <c r="BF200"/>
  <c r="T200"/>
  <c r="R200"/>
  <c r="P200"/>
  <c r="BI193"/>
  <c r="BH193"/>
  <c r="BG193"/>
  <c r="BF193"/>
  <c r="T193"/>
  <c r="R193"/>
  <c r="P193"/>
  <c r="BI188"/>
  <c r="BH188"/>
  <c r="BG188"/>
  <c r="BF188"/>
  <c r="T188"/>
  <c r="R188"/>
  <c r="P188"/>
  <c r="BI186"/>
  <c r="BH186"/>
  <c r="BG186"/>
  <c r="BF186"/>
  <c r="T186"/>
  <c r="R186"/>
  <c r="P186"/>
  <c r="BI181"/>
  <c r="BH181"/>
  <c r="BG181"/>
  <c r="BF181"/>
  <c r="T181"/>
  <c r="R181"/>
  <c r="P181"/>
  <c r="BI176"/>
  <c r="BH176"/>
  <c r="BG176"/>
  <c r="BF176"/>
  <c r="T176"/>
  <c r="R176"/>
  <c r="P176"/>
  <c r="BI171"/>
  <c r="BH171"/>
  <c r="BG171"/>
  <c r="BF171"/>
  <c r="T171"/>
  <c r="R171"/>
  <c r="P171"/>
  <c r="BI167"/>
  <c r="BH167"/>
  <c r="BG167"/>
  <c r="BF167"/>
  <c r="T167"/>
  <c r="R167"/>
  <c r="P167"/>
  <c r="BI161"/>
  <c r="BH161"/>
  <c r="BG161"/>
  <c r="BF161"/>
  <c r="T161"/>
  <c r="R161"/>
  <c r="P161"/>
  <c r="BI154"/>
  <c r="BH154"/>
  <c r="BG154"/>
  <c r="BF154"/>
  <c r="T154"/>
  <c r="R154"/>
  <c r="P154"/>
  <c r="BI147"/>
  <c r="BH147"/>
  <c r="BG147"/>
  <c r="BF147"/>
  <c r="T147"/>
  <c r="R147"/>
  <c r="P147"/>
  <c r="BI141"/>
  <c r="BH141"/>
  <c r="BG141"/>
  <c r="BF141"/>
  <c r="T141"/>
  <c r="R141"/>
  <c r="P141"/>
  <c r="BI135"/>
  <c r="BH135"/>
  <c r="BG135"/>
  <c r="BF135"/>
  <c r="T135"/>
  <c r="R135"/>
  <c r="P135"/>
  <c r="BI130"/>
  <c r="BH130"/>
  <c r="BG130"/>
  <c r="BF130"/>
  <c r="T130"/>
  <c r="R130"/>
  <c r="P130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52"/>
  <c r="E7"/>
  <c r="E48"/>
  <c i="6" r="J37"/>
  <c r="J36"/>
  <c i="1" r="AY59"/>
  <c i="6" r="J35"/>
  <c i="1" r="AX59"/>
  <c i="6" r="BI314"/>
  <c r="BH314"/>
  <c r="BG314"/>
  <c r="BF314"/>
  <c r="T314"/>
  <c r="T313"/>
  <c r="R314"/>
  <c r="R313"/>
  <c r="P314"/>
  <c r="P313"/>
  <c r="BI307"/>
  <c r="BH307"/>
  <c r="BG307"/>
  <c r="BF307"/>
  <c r="T307"/>
  <c r="T306"/>
  <c r="R307"/>
  <c r="R306"/>
  <c r="P307"/>
  <c r="P306"/>
  <c r="BI301"/>
  <c r="BH301"/>
  <c r="BG301"/>
  <c r="BF301"/>
  <c r="T301"/>
  <c r="R301"/>
  <c r="P301"/>
  <c r="BI296"/>
  <c r="BH296"/>
  <c r="BG296"/>
  <c r="BF296"/>
  <c r="T296"/>
  <c r="R296"/>
  <c r="P296"/>
  <c r="BI290"/>
  <c r="BH290"/>
  <c r="BG290"/>
  <c r="BF290"/>
  <c r="T290"/>
  <c r="R290"/>
  <c r="P290"/>
  <c r="BI285"/>
  <c r="BH285"/>
  <c r="BG285"/>
  <c r="BF285"/>
  <c r="T285"/>
  <c r="R285"/>
  <c r="P285"/>
  <c r="BI280"/>
  <c r="BH280"/>
  <c r="BG280"/>
  <c r="BF280"/>
  <c r="T280"/>
  <c r="R280"/>
  <c r="P280"/>
  <c r="BI275"/>
  <c r="BH275"/>
  <c r="BG275"/>
  <c r="BF275"/>
  <c r="T275"/>
  <c r="R275"/>
  <c r="P275"/>
  <c r="BI270"/>
  <c r="BH270"/>
  <c r="BG270"/>
  <c r="BF270"/>
  <c r="T270"/>
  <c r="R270"/>
  <c r="P270"/>
  <c r="BI265"/>
  <c r="BH265"/>
  <c r="BG265"/>
  <c r="BF265"/>
  <c r="T265"/>
  <c r="R265"/>
  <c r="P265"/>
  <c r="BI260"/>
  <c r="BH260"/>
  <c r="BG260"/>
  <c r="BF260"/>
  <c r="T260"/>
  <c r="R260"/>
  <c r="P260"/>
  <c r="BI252"/>
  <c r="BH252"/>
  <c r="BG252"/>
  <c r="BF252"/>
  <c r="T252"/>
  <c r="R252"/>
  <c r="P252"/>
  <c r="BI245"/>
  <c r="BH245"/>
  <c r="BG245"/>
  <c r="BF245"/>
  <c r="T245"/>
  <c r="R245"/>
  <c r="P245"/>
  <c r="BI240"/>
  <c r="BH240"/>
  <c r="BG240"/>
  <c r="BF240"/>
  <c r="T240"/>
  <c r="R240"/>
  <c r="P240"/>
  <c r="BI233"/>
  <c r="BH233"/>
  <c r="BG233"/>
  <c r="BF233"/>
  <c r="T233"/>
  <c r="R233"/>
  <c r="P233"/>
  <c r="BI228"/>
  <c r="BH228"/>
  <c r="BG228"/>
  <c r="BF228"/>
  <c r="T228"/>
  <c r="R228"/>
  <c r="P228"/>
  <c r="BI226"/>
  <c r="BH226"/>
  <c r="BG226"/>
  <c r="BF226"/>
  <c r="T226"/>
  <c r="R226"/>
  <c r="P226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207"/>
  <c r="BH207"/>
  <c r="BG207"/>
  <c r="BF207"/>
  <c r="T207"/>
  <c r="R207"/>
  <c r="P207"/>
  <c r="BI200"/>
  <c r="BH200"/>
  <c r="BG200"/>
  <c r="BF200"/>
  <c r="T200"/>
  <c r="R200"/>
  <c r="P200"/>
  <c r="BI193"/>
  <c r="BH193"/>
  <c r="BG193"/>
  <c r="BF193"/>
  <c r="T193"/>
  <c r="R193"/>
  <c r="P193"/>
  <c r="BI187"/>
  <c r="BH187"/>
  <c r="BG187"/>
  <c r="BF187"/>
  <c r="T187"/>
  <c r="R187"/>
  <c r="P187"/>
  <c r="BI181"/>
  <c r="BH181"/>
  <c r="BG181"/>
  <c r="BF181"/>
  <c r="T181"/>
  <c r="R181"/>
  <c r="P181"/>
  <c r="BI175"/>
  <c r="BH175"/>
  <c r="BG175"/>
  <c r="BF175"/>
  <c r="T175"/>
  <c r="R175"/>
  <c r="P175"/>
  <c r="BI170"/>
  <c r="BH170"/>
  <c r="BG170"/>
  <c r="BF170"/>
  <c r="T170"/>
  <c r="R170"/>
  <c r="P170"/>
  <c r="BI159"/>
  <c r="BH159"/>
  <c r="BG159"/>
  <c r="BF159"/>
  <c r="T159"/>
  <c r="R159"/>
  <c r="P159"/>
  <c r="BI154"/>
  <c r="BH154"/>
  <c r="BG154"/>
  <c r="BF154"/>
  <c r="T154"/>
  <c r="R154"/>
  <c r="P154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76"/>
  <c i="5" r="J37"/>
  <c r="J36"/>
  <c i="1" r="AY58"/>
  <c i="5" r="J35"/>
  <c i="1" r="AX58"/>
  <c i="5" r="BI294"/>
  <c r="BH294"/>
  <c r="BG294"/>
  <c r="BF294"/>
  <c r="T294"/>
  <c r="T293"/>
  <c r="R294"/>
  <c r="R293"/>
  <c r="P294"/>
  <c r="P293"/>
  <c r="BI287"/>
  <c r="BH287"/>
  <c r="BG287"/>
  <c r="BF287"/>
  <c r="T287"/>
  <c r="T286"/>
  <c r="R287"/>
  <c r="R286"/>
  <c r="P287"/>
  <c r="P286"/>
  <c r="BI281"/>
  <c r="BH281"/>
  <c r="BG281"/>
  <c r="BF281"/>
  <c r="T281"/>
  <c r="R281"/>
  <c r="P281"/>
  <c r="BI276"/>
  <c r="BH276"/>
  <c r="BG276"/>
  <c r="BF276"/>
  <c r="T276"/>
  <c r="R276"/>
  <c r="P276"/>
  <c r="BI270"/>
  <c r="BH270"/>
  <c r="BG270"/>
  <c r="BF270"/>
  <c r="T270"/>
  <c r="R270"/>
  <c r="P270"/>
  <c r="BI265"/>
  <c r="BH265"/>
  <c r="BG265"/>
  <c r="BF265"/>
  <c r="T265"/>
  <c r="R265"/>
  <c r="P265"/>
  <c r="BI260"/>
  <c r="BH260"/>
  <c r="BG260"/>
  <c r="BF260"/>
  <c r="T260"/>
  <c r="R260"/>
  <c r="P260"/>
  <c r="BI255"/>
  <c r="BH255"/>
  <c r="BG255"/>
  <c r="BF255"/>
  <c r="T255"/>
  <c r="R255"/>
  <c r="P255"/>
  <c r="BI250"/>
  <c r="BH250"/>
  <c r="BG250"/>
  <c r="BF250"/>
  <c r="T250"/>
  <c r="R250"/>
  <c r="P250"/>
  <c r="BI245"/>
  <c r="BH245"/>
  <c r="BG245"/>
  <c r="BF245"/>
  <c r="T245"/>
  <c r="R245"/>
  <c r="P245"/>
  <c r="BI240"/>
  <c r="BH240"/>
  <c r="BG240"/>
  <c r="BF240"/>
  <c r="T240"/>
  <c r="R240"/>
  <c r="P240"/>
  <c r="BI232"/>
  <c r="BH232"/>
  <c r="BG232"/>
  <c r="BF232"/>
  <c r="T232"/>
  <c r="R232"/>
  <c r="P232"/>
  <c r="BI225"/>
  <c r="BH225"/>
  <c r="BG225"/>
  <c r="BF225"/>
  <c r="T225"/>
  <c r="R225"/>
  <c r="P225"/>
  <c r="BI220"/>
  <c r="BH220"/>
  <c r="BG220"/>
  <c r="BF220"/>
  <c r="T220"/>
  <c r="R220"/>
  <c r="P220"/>
  <c r="BI213"/>
  <c r="BH213"/>
  <c r="BG213"/>
  <c r="BF213"/>
  <c r="T213"/>
  <c r="R213"/>
  <c r="P213"/>
  <c r="BI208"/>
  <c r="BH208"/>
  <c r="BG208"/>
  <c r="BF208"/>
  <c r="T208"/>
  <c r="R208"/>
  <c r="P208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7"/>
  <c r="BH187"/>
  <c r="BG187"/>
  <c r="BF187"/>
  <c r="T187"/>
  <c r="R187"/>
  <c r="P187"/>
  <c r="BI180"/>
  <c r="BH180"/>
  <c r="BG180"/>
  <c r="BF180"/>
  <c r="T180"/>
  <c r="R180"/>
  <c r="P180"/>
  <c r="BI173"/>
  <c r="BH173"/>
  <c r="BG173"/>
  <c r="BF173"/>
  <c r="T173"/>
  <c r="R173"/>
  <c r="P173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50"/>
  <c r="BH150"/>
  <c r="BG150"/>
  <c r="BF150"/>
  <c r="T150"/>
  <c r="R150"/>
  <c r="P150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48"/>
  <c i="4" r="J37"/>
  <c r="J36"/>
  <c i="1" r="AY57"/>
  <c i="4" r="J35"/>
  <c i="1" r="AX57"/>
  <c i="4" r="BI294"/>
  <c r="BH294"/>
  <c r="BG294"/>
  <c r="BF294"/>
  <c r="T294"/>
  <c r="T293"/>
  <c r="R294"/>
  <c r="R293"/>
  <c r="P294"/>
  <c r="P293"/>
  <c r="BI287"/>
  <c r="BH287"/>
  <c r="BG287"/>
  <c r="BF287"/>
  <c r="T287"/>
  <c r="T286"/>
  <c r="R287"/>
  <c r="R286"/>
  <c r="P287"/>
  <c r="P286"/>
  <c r="BI281"/>
  <c r="BH281"/>
  <c r="BG281"/>
  <c r="BF281"/>
  <c r="T281"/>
  <c r="R281"/>
  <c r="P281"/>
  <c r="BI276"/>
  <c r="BH276"/>
  <c r="BG276"/>
  <c r="BF276"/>
  <c r="T276"/>
  <c r="R276"/>
  <c r="P276"/>
  <c r="BI270"/>
  <c r="BH270"/>
  <c r="BG270"/>
  <c r="BF270"/>
  <c r="T270"/>
  <c r="R270"/>
  <c r="P270"/>
  <c r="BI265"/>
  <c r="BH265"/>
  <c r="BG265"/>
  <c r="BF265"/>
  <c r="T265"/>
  <c r="R265"/>
  <c r="P265"/>
  <c r="BI260"/>
  <c r="BH260"/>
  <c r="BG260"/>
  <c r="BF260"/>
  <c r="T260"/>
  <c r="R260"/>
  <c r="P260"/>
  <c r="BI255"/>
  <c r="BH255"/>
  <c r="BG255"/>
  <c r="BF255"/>
  <c r="T255"/>
  <c r="R255"/>
  <c r="P255"/>
  <c r="BI250"/>
  <c r="BH250"/>
  <c r="BG250"/>
  <c r="BF250"/>
  <c r="T250"/>
  <c r="R250"/>
  <c r="P250"/>
  <c r="BI245"/>
  <c r="BH245"/>
  <c r="BG245"/>
  <c r="BF245"/>
  <c r="T245"/>
  <c r="R245"/>
  <c r="P245"/>
  <c r="BI240"/>
  <c r="BH240"/>
  <c r="BG240"/>
  <c r="BF240"/>
  <c r="T240"/>
  <c r="R240"/>
  <c r="P240"/>
  <c r="BI232"/>
  <c r="BH232"/>
  <c r="BG232"/>
  <c r="BF232"/>
  <c r="T232"/>
  <c r="R232"/>
  <c r="P232"/>
  <c r="BI225"/>
  <c r="BH225"/>
  <c r="BG225"/>
  <c r="BF225"/>
  <c r="T225"/>
  <c r="R225"/>
  <c r="P225"/>
  <c r="BI220"/>
  <c r="BH220"/>
  <c r="BG220"/>
  <c r="BF220"/>
  <c r="T220"/>
  <c r="R220"/>
  <c r="P220"/>
  <c r="BI213"/>
  <c r="BH213"/>
  <c r="BG213"/>
  <c r="BF213"/>
  <c r="T213"/>
  <c r="R213"/>
  <c r="P213"/>
  <c r="BI208"/>
  <c r="BH208"/>
  <c r="BG208"/>
  <c r="BF208"/>
  <c r="T208"/>
  <c r="R208"/>
  <c r="P208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7"/>
  <c r="BH187"/>
  <c r="BG187"/>
  <c r="BF187"/>
  <c r="T187"/>
  <c r="R187"/>
  <c r="P187"/>
  <c r="BI180"/>
  <c r="BH180"/>
  <c r="BG180"/>
  <c r="BF180"/>
  <c r="T180"/>
  <c r="R180"/>
  <c r="P180"/>
  <c r="BI174"/>
  <c r="BH174"/>
  <c r="BG174"/>
  <c r="BF174"/>
  <c r="T174"/>
  <c r="R174"/>
  <c r="P174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50"/>
  <c r="BH150"/>
  <c r="BG150"/>
  <c r="BF150"/>
  <c r="T150"/>
  <c r="R150"/>
  <c r="P150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76"/>
  <c i="3" r="J37"/>
  <c r="J36"/>
  <c i="1" r="AY56"/>
  <c i="3" r="J35"/>
  <c i="1" r="AX56"/>
  <c i="3" r="BI314"/>
  <c r="BH314"/>
  <c r="BG314"/>
  <c r="BF314"/>
  <c r="T314"/>
  <c r="T313"/>
  <c r="R314"/>
  <c r="R313"/>
  <c r="P314"/>
  <c r="P313"/>
  <c r="BI307"/>
  <c r="BH307"/>
  <c r="BG307"/>
  <c r="BF307"/>
  <c r="T307"/>
  <c r="T306"/>
  <c r="R307"/>
  <c r="R306"/>
  <c r="P307"/>
  <c r="P306"/>
  <c r="BI301"/>
  <c r="BH301"/>
  <c r="BG301"/>
  <c r="BF301"/>
  <c r="T301"/>
  <c r="R301"/>
  <c r="R295"/>
  <c r="P301"/>
  <c r="P295"/>
  <c r="BI296"/>
  <c r="BH296"/>
  <c r="BG296"/>
  <c r="BF296"/>
  <c r="T296"/>
  <c r="R296"/>
  <c r="P296"/>
  <c r="BI290"/>
  <c r="BH290"/>
  <c r="BG290"/>
  <c r="BF290"/>
  <c r="T290"/>
  <c r="R290"/>
  <c r="P290"/>
  <c r="BI285"/>
  <c r="BH285"/>
  <c r="BG285"/>
  <c r="BF285"/>
  <c r="T285"/>
  <c r="R285"/>
  <c r="P285"/>
  <c r="BI280"/>
  <c r="BH280"/>
  <c r="BG280"/>
  <c r="BF280"/>
  <c r="T280"/>
  <c r="R280"/>
  <c r="P280"/>
  <c r="BI275"/>
  <c r="BH275"/>
  <c r="BG275"/>
  <c r="BF275"/>
  <c r="T275"/>
  <c r="R275"/>
  <c r="P275"/>
  <c r="BI270"/>
  <c r="BH270"/>
  <c r="BG270"/>
  <c r="BF270"/>
  <c r="T270"/>
  <c r="R270"/>
  <c r="P270"/>
  <c r="BI265"/>
  <c r="BH265"/>
  <c r="BG265"/>
  <c r="BF265"/>
  <c r="T265"/>
  <c r="R265"/>
  <c r="P265"/>
  <c r="BI260"/>
  <c r="BH260"/>
  <c r="BG260"/>
  <c r="BF260"/>
  <c r="T260"/>
  <c r="R260"/>
  <c r="P260"/>
  <c r="BI252"/>
  <c r="BH252"/>
  <c r="BG252"/>
  <c r="BF252"/>
  <c r="T252"/>
  <c r="R252"/>
  <c r="P252"/>
  <c r="BI245"/>
  <c r="BH245"/>
  <c r="BG245"/>
  <c r="BF245"/>
  <c r="T245"/>
  <c r="R245"/>
  <c r="P245"/>
  <c r="BI240"/>
  <c r="BH240"/>
  <c r="BG240"/>
  <c r="BF240"/>
  <c r="T240"/>
  <c r="R240"/>
  <c r="P240"/>
  <c r="BI233"/>
  <c r="BH233"/>
  <c r="BG233"/>
  <c r="BF233"/>
  <c r="T233"/>
  <c r="R233"/>
  <c r="P233"/>
  <c r="BI228"/>
  <c r="BH228"/>
  <c r="BG228"/>
  <c r="BF228"/>
  <c r="T228"/>
  <c r="R228"/>
  <c r="P228"/>
  <c r="BI226"/>
  <c r="BH226"/>
  <c r="BG226"/>
  <c r="BF226"/>
  <c r="T226"/>
  <c r="R226"/>
  <c r="P226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207"/>
  <c r="BH207"/>
  <c r="BG207"/>
  <c r="BF207"/>
  <c r="T207"/>
  <c r="R207"/>
  <c r="P207"/>
  <c r="BI200"/>
  <c r="BH200"/>
  <c r="BG200"/>
  <c r="BF200"/>
  <c r="T200"/>
  <c r="R200"/>
  <c r="P200"/>
  <c r="BI194"/>
  <c r="BH194"/>
  <c r="BG194"/>
  <c r="BF194"/>
  <c r="T194"/>
  <c r="R194"/>
  <c r="P194"/>
  <c r="BI187"/>
  <c r="BH187"/>
  <c r="BG187"/>
  <c r="BF187"/>
  <c r="T187"/>
  <c r="R187"/>
  <c r="P187"/>
  <c r="BI181"/>
  <c r="BH181"/>
  <c r="BG181"/>
  <c r="BF181"/>
  <c r="T181"/>
  <c r="R181"/>
  <c r="P181"/>
  <c r="BI175"/>
  <c r="BH175"/>
  <c r="BG175"/>
  <c r="BF175"/>
  <c r="T175"/>
  <c r="R175"/>
  <c r="P175"/>
  <c r="BI170"/>
  <c r="BH170"/>
  <c r="BG170"/>
  <c r="BF170"/>
  <c r="T170"/>
  <c r="R170"/>
  <c r="P170"/>
  <c r="BI159"/>
  <c r="BH159"/>
  <c r="BG159"/>
  <c r="BF159"/>
  <c r="T159"/>
  <c r="R159"/>
  <c r="P159"/>
  <c r="BI154"/>
  <c r="BH154"/>
  <c r="BG154"/>
  <c r="BF154"/>
  <c r="T154"/>
  <c r="R154"/>
  <c r="P154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76"/>
  <c i="2" r="J37"/>
  <c r="J36"/>
  <c i="1" r="AY55"/>
  <c i="2" r="J35"/>
  <c i="1" r="AX55"/>
  <c i="2" r="BI276"/>
  <c r="BH276"/>
  <c r="BG276"/>
  <c r="BF276"/>
  <c r="T276"/>
  <c r="T275"/>
  <c r="R276"/>
  <c r="R275"/>
  <c r="P276"/>
  <c r="P275"/>
  <c r="BI269"/>
  <c r="BH269"/>
  <c r="BG269"/>
  <c r="BF269"/>
  <c r="T269"/>
  <c r="T268"/>
  <c r="R269"/>
  <c r="R268"/>
  <c r="P269"/>
  <c r="P268"/>
  <c r="BI263"/>
  <c r="BH263"/>
  <c r="BG263"/>
  <c r="BF263"/>
  <c r="T263"/>
  <c r="R263"/>
  <c r="P263"/>
  <c r="BI258"/>
  <c r="BH258"/>
  <c r="BG258"/>
  <c r="BF258"/>
  <c r="T258"/>
  <c r="R258"/>
  <c r="P258"/>
  <c r="BI252"/>
  <c r="BH252"/>
  <c r="BG252"/>
  <c r="BF252"/>
  <c r="T252"/>
  <c r="R252"/>
  <c r="P252"/>
  <c r="BI247"/>
  <c r="BH247"/>
  <c r="BG247"/>
  <c r="BF247"/>
  <c r="T247"/>
  <c r="R247"/>
  <c r="P247"/>
  <c r="BI242"/>
  <c r="BH242"/>
  <c r="BG242"/>
  <c r="BF242"/>
  <c r="T242"/>
  <c r="R242"/>
  <c r="P242"/>
  <c r="BI237"/>
  <c r="BH237"/>
  <c r="BG237"/>
  <c r="BF237"/>
  <c r="T237"/>
  <c r="R237"/>
  <c r="P237"/>
  <c r="BI232"/>
  <c r="BH232"/>
  <c r="BG232"/>
  <c r="BF232"/>
  <c r="T232"/>
  <c r="R232"/>
  <c r="P232"/>
  <c r="BI227"/>
  <c r="BH227"/>
  <c r="BG227"/>
  <c r="BF227"/>
  <c r="T227"/>
  <c r="R227"/>
  <c r="P227"/>
  <c r="BI222"/>
  <c r="BH222"/>
  <c r="BG222"/>
  <c r="BF222"/>
  <c r="T222"/>
  <c r="R222"/>
  <c r="P222"/>
  <c r="BI214"/>
  <c r="BH214"/>
  <c r="BG214"/>
  <c r="BF214"/>
  <c r="T214"/>
  <c r="R214"/>
  <c r="P214"/>
  <c r="BI207"/>
  <c r="BH207"/>
  <c r="BG207"/>
  <c r="BF207"/>
  <c r="T207"/>
  <c r="R207"/>
  <c r="P207"/>
  <c r="BI202"/>
  <c r="BH202"/>
  <c r="BG202"/>
  <c r="BF202"/>
  <c r="T202"/>
  <c r="R202"/>
  <c r="P202"/>
  <c r="BI195"/>
  <c r="BH195"/>
  <c r="BG195"/>
  <c r="BF195"/>
  <c r="T195"/>
  <c r="R195"/>
  <c r="P195"/>
  <c r="BI190"/>
  <c r="BH190"/>
  <c r="BG190"/>
  <c r="BF190"/>
  <c r="T190"/>
  <c r="R190"/>
  <c r="P190"/>
  <c r="BI188"/>
  <c r="BH188"/>
  <c r="BG188"/>
  <c r="BF188"/>
  <c r="T188"/>
  <c r="R188"/>
  <c r="P188"/>
  <c r="BI183"/>
  <c r="BH183"/>
  <c r="BG183"/>
  <c r="BF183"/>
  <c r="T183"/>
  <c r="R183"/>
  <c r="P183"/>
  <c r="BI178"/>
  <c r="BH178"/>
  <c r="BG178"/>
  <c r="BF178"/>
  <c r="T178"/>
  <c r="R178"/>
  <c r="P178"/>
  <c r="BI171"/>
  <c r="BH171"/>
  <c r="BG171"/>
  <c r="BF171"/>
  <c r="T171"/>
  <c r="R171"/>
  <c r="P171"/>
  <c r="BI166"/>
  <c r="BH166"/>
  <c r="BG166"/>
  <c r="BF166"/>
  <c r="T166"/>
  <c r="R166"/>
  <c r="P166"/>
  <c r="BI162"/>
  <c r="BH162"/>
  <c r="BG162"/>
  <c r="BF162"/>
  <c r="T162"/>
  <c r="R162"/>
  <c r="P162"/>
  <c r="BI155"/>
  <c r="BH155"/>
  <c r="BG155"/>
  <c r="BF155"/>
  <c r="T155"/>
  <c r="R155"/>
  <c r="P155"/>
  <c r="BI150"/>
  <c r="BH150"/>
  <c r="BG150"/>
  <c r="BF150"/>
  <c r="T150"/>
  <c r="R150"/>
  <c r="P150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1" r="L50"/>
  <c r="AM50"/>
  <c r="AM49"/>
  <c r="L49"/>
  <c r="AM47"/>
  <c r="L47"/>
  <c r="L45"/>
  <c r="L44"/>
  <c i="2" r="BK252"/>
  <c r="BK139"/>
  <c r="J34"/>
  <c i="4" r="J191"/>
  <c r="BK109"/>
  <c i="5" r="J109"/>
  <c r="BK114"/>
  <c i="6" r="BK240"/>
  <c i="7" r="BK193"/>
  <c r="J130"/>
  <c i="8" r="J274"/>
  <c r="J205"/>
  <c i="9" r="BK102"/>
  <c i="2" r="BK214"/>
  <c r="J155"/>
  <c i="3" r="BK194"/>
  <c i="4" r="J208"/>
  <c r="J265"/>
  <c i="5" r="BK250"/>
  <c i="6" r="BK314"/>
  <c r="BK285"/>
  <c i="7" r="J119"/>
  <c r="BK141"/>
  <c i="8" r="J115"/>
  <c r="BK135"/>
  <c r="J130"/>
  <c i="2" r="BK227"/>
  <c r="BK129"/>
  <c i="3" r="J104"/>
  <c r="J119"/>
  <c i="4" r="J104"/>
  <c r="J187"/>
  <c i="5" r="J260"/>
  <c r="J129"/>
  <c i="6" r="J104"/>
  <c r="J240"/>
  <c i="7" r="BK171"/>
  <c r="BK104"/>
  <c i="8" r="BK105"/>
  <c r="J290"/>
  <c i="9" r="J105"/>
  <c i="2" r="BK263"/>
  <c r="J162"/>
  <c i="3" r="BK226"/>
  <c i="4" r="BK180"/>
  <c r="J276"/>
  <c i="5" r="BK232"/>
  <c r="J213"/>
  <c i="6" r="J296"/>
  <c r="J193"/>
  <c r="BK228"/>
  <c i="7" r="BK205"/>
  <c r="BK176"/>
  <c i="8" r="J234"/>
  <c r="BK184"/>
  <c i="9" r="J99"/>
  <c i="3" r="J89"/>
  <c r="J228"/>
  <c r="BK124"/>
  <c r="BK275"/>
  <c i="4" r="J245"/>
  <c r="BK104"/>
  <c i="5" r="J220"/>
  <c r="J99"/>
  <c r="BK206"/>
  <c i="6" r="BK301"/>
  <c r="J99"/>
  <c i="7" r="BK230"/>
  <c r="J171"/>
  <c i="8" r="J222"/>
  <c r="BK177"/>
  <c i="2" r="BK258"/>
  <c r="BK188"/>
  <c r="J104"/>
  <c i="3" r="J200"/>
  <c i="4" r="BK208"/>
  <c r="J119"/>
  <c i="5" r="BK191"/>
  <c r="BK245"/>
  <c r="BK265"/>
  <c i="6" r="J149"/>
  <c r="BK154"/>
  <c i="7" r="BK225"/>
  <c r="J212"/>
  <c i="8" r="J125"/>
  <c r="J309"/>
  <c i="9" r="BK90"/>
  <c i="2" r="BK190"/>
  <c r="BK104"/>
  <c i="3" r="BK104"/>
  <c r="J275"/>
  <c r="BK216"/>
  <c i="4" r="BK294"/>
  <c r="J180"/>
  <c i="5" r="J232"/>
  <c i="6" r="BK280"/>
  <c r="J290"/>
  <c r="J226"/>
  <c i="7" r="J147"/>
  <c r="J225"/>
  <c i="8" r="J285"/>
  <c r="BK229"/>
  <c i="2" r="J258"/>
  <c r="J190"/>
  <c r="BK94"/>
  <c i="3" r="J211"/>
  <c i="4" r="J139"/>
  <c r="J201"/>
  <c i="5" r="BK220"/>
  <c r="BK134"/>
  <c i="6" r="J181"/>
  <c r="J285"/>
  <c i="7" r="J188"/>
  <c r="J167"/>
  <c i="8" r="J279"/>
  <c r="J254"/>
  <c i="9" r="BK88"/>
  <c i="2" r="J214"/>
  <c r="BK89"/>
  <c i="3" r="J187"/>
  <c i="4" r="BK196"/>
  <c r="BK89"/>
  <c r="J174"/>
  <c i="5" r="BK94"/>
  <c i="6" r="J228"/>
  <c r="BK265"/>
  <c r="BK119"/>
  <c i="7" r="BK212"/>
  <c r="J256"/>
  <c i="8" r="BK259"/>
  <c r="J200"/>
  <c i="2" r="J222"/>
  <c r="J99"/>
  <c i="3" r="J194"/>
  <c r="BK129"/>
  <c i="4" r="BK213"/>
  <c r="BK167"/>
  <c i="5" r="BK129"/>
  <c r="BK287"/>
  <c i="6" r="J109"/>
  <c r="J307"/>
  <c i="7" r="BK256"/>
  <c r="J186"/>
  <c i="8" r="BK303"/>
  <c r="J249"/>
  <c i="3" r="J314"/>
  <c r="J216"/>
  <c r="J99"/>
  <c r="BK139"/>
  <c r="J285"/>
  <c r="BK94"/>
  <c i="4" r="J134"/>
  <c r="BK201"/>
  <c i="2" r="J202"/>
  <c r="BK109"/>
  <c i="3" r="BK307"/>
  <c r="BK114"/>
  <c i="4" r="J89"/>
  <c r="J213"/>
  <c i="5" r="J161"/>
  <c r="J94"/>
  <c i="6" r="BK275"/>
  <c r="J154"/>
  <c i="7" r="J99"/>
  <c r="J94"/>
  <c i="8" r="J296"/>
  <c r="BK110"/>
  <c r="BK115"/>
  <c i="3" r="BK252"/>
  <c r="BK285"/>
  <c r="J159"/>
  <c r="BK280"/>
  <c r="J175"/>
  <c i="4" r="J250"/>
  <c r="J99"/>
  <c i="5" r="J180"/>
  <c r="J155"/>
  <c i="6" r="J260"/>
  <c r="BK290"/>
  <c i="7" r="BK109"/>
  <c r="BK130"/>
  <c i="8" r="J196"/>
  <c r="BK254"/>
  <c i="9" r="J115"/>
  <c i="2" r="J207"/>
  <c r="J124"/>
  <c i="3" r="J170"/>
  <c i="4" r="BK245"/>
  <c r="BK287"/>
  <c r="BK134"/>
  <c i="5" r="BK281"/>
  <c r="BK196"/>
  <c i="6" r="BK233"/>
  <c r="BK307"/>
  <c r="BK252"/>
  <c i="7" r="J230"/>
  <c r="J104"/>
  <c i="8" r="BK95"/>
  <c r="BK125"/>
  <c r="BK279"/>
  <c i="2" r="J232"/>
  <c r="BK155"/>
  <c i="3" r="BK187"/>
  <c r="J307"/>
  <c r="J270"/>
  <c r="BK200"/>
  <c i="4" r="J270"/>
  <c r="BK240"/>
  <c i="5" r="BK89"/>
  <c r="J187"/>
  <c i="6" r="J129"/>
  <c r="J119"/>
  <c i="7" r="J274"/>
  <c r="J181"/>
  <c i="8" r="BK264"/>
  <c r="J135"/>
  <c i="2" r="J227"/>
  <c r="J109"/>
  <c i="3" r="BK270"/>
  <c i="4" r="BK276"/>
  <c r="J206"/>
  <c i="5" r="J150"/>
  <c r="J191"/>
  <c i="6" r="J280"/>
  <c r="BK129"/>
  <c i="7" r="BK250"/>
  <c r="BK267"/>
  <c i="8" r="BK140"/>
  <c r="J215"/>
  <c i="9" r="J95"/>
  <c i="2" r="J195"/>
  <c r="BK99"/>
  <c i="3" r="J207"/>
  <c r="J134"/>
  <c i="4" r="J167"/>
  <c r="J220"/>
  <c i="5" r="J265"/>
  <c r="BK180"/>
  <c i="6" r="J175"/>
  <c r="J139"/>
  <c r="BK187"/>
  <c i="7" r="BK135"/>
  <c r="BK274"/>
  <c i="8" r="J90"/>
  <c i="9" r="BK105"/>
  <c i="2" r="J171"/>
  <c i="3" r="BK240"/>
  <c r="J114"/>
  <c i="4" r="BK155"/>
  <c r="BK174"/>
  <c i="5" r="BK213"/>
  <c i="6" r="J275"/>
  <c r="J245"/>
  <c r="BK159"/>
  <c i="7" r="BK89"/>
  <c r="J89"/>
  <c i="8" r="J100"/>
  <c r="BK215"/>
  <c i="3" r="J265"/>
  <c r="BK290"/>
  <c r="BK181"/>
  <c r="J109"/>
  <c r="BK260"/>
  <c i="4" r="J281"/>
  <c r="J225"/>
  <c i="5" r="BK270"/>
  <c r="J124"/>
  <c i="6" r="J211"/>
  <c r="BK181"/>
  <c r="J200"/>
  <c i="7" r="J250"/>
  <c r="BK188"/>
  <c i="8" r="J269"/>
  <c r="BK296"/>
  <c i="9" r="BK99"/>
  <c i="2" r="J247"/>
  <c r="J178"/>
  <c r="J94"/>
  <c i="3" r="BK301"/>
  <c i="4" r="BK206"/>
  <c r="BK255"/>
  <c r="BK129"/>
  <c i="5" r="J294"/>
  <c r="BK150"/>
  <c r="BK109"/>
  <c i="6" r="J187"/>
  <c r="J207"/>
  <c r="BK89"/>
  <c i="7" r="J114"/>
  <c r="BK94"/>
  <c i="8" r="BK196"/>
  <c r="BK234"/>
  <c r="J177"/>
  <c i="9" r="J107"/>
  <c i="2" r="BK202"/>
  <c r="BK114"/>
  <c i="3" r="J252"/>
  <c r="J296"/>
  <c r="BK265"/>
  <c r="BK149"/>
  <c i="4" r="J109"/>
  <c r="BK94"/>
  <c i="5" r="J139"/>
  <c r="BK139"/>
  <c i="6" r="J144"/>
  <c i="7" r="BK200"/>
  <c r="J240"/>
  <c i="8" r="J184"/>
  <c r="J140"/>
  <c r="J156"/>
  <c i="2" r="BK242"/>
  <c r="BK134"/>
  <c i="3" r="BK211"/>
  <c r="J129"/>
  <c i="4" r="BK99"/>
  <c r="J94"/>
  <c i="5" r="J173"/>
  <c r="BK161"/>
  <c i="6" r="J314"/>
  <c r="BK207"/>
  <c i="7" r="BK186"/>
  <c r="BK245"/>
  <c i="8" r="J191"/>
  <c r="BK120"/>
  <c i="2" r="BK269"/>
  <c r="BK183"/>
  <c r="J114"/>
  <c i="3" r="J154"/>
  <c i="4" r="J287"/>
  <c r="J150"/>
  <c i="5" r="J104"/>
  <c r="J250"/>
  <c i="6" r="J301"/>
  <c r="J216"/>
  <c r="J252"/>
  <c i="7" r="J205"/>
  <c r="J135"/>
  <c i="8" r="J264"/>
  <c r="BK274"/>
  <c i="9" r="BK115"/>
  <c i="2" r="J188"/>
  <c i="1" r="AS54"/>
  <c i="4" r="J255"/>
  <c i="5" r="J287"/>
  <c r="BK104"/>
  <c r="J201"/>
  <c i="6" r="J170"/>
  <c r="BK139"/>
  <c i="7" r="BK161"/>
  <c i="8" r="BK269"/>
  <c r="BK205"/>
  <c r="BK290"/>
  <c i="9" r="J88"/>
  <c i="3" r="J245"/>
  <c r="J149"/>
  <c r="BK296"/>
  <c r="BK233"/>
  <c i="4" r="BK265"/>
  <c r="J114"/>
  <c i="5" r="BK124"/>
  <c i="6" r="BK296"/>
  <c r="J114"/>
  <c r="BK99"/>
  <c i="7" r="J235"/>
  <c r="J261"/>
  <c i="8" r="J166"/>
  <c r="BK156"/>
  <c i="9" r="J110"/>
  <c i="2" r="J166"/>
  <c r="F36"/>
  <c i="7" r="BK235"/>
  <c i="8" r="BK241"/>
  <c r="J259"/>
  <c i="9" r="BK107"/>
  <c i="2" r="BK222"/>
  <c r="BK124"/>
  <c i="3" r="J221"/>
  <c r="BK99"/>
  <c r="BK245"/>
  <c r="BK175"/>
  <c i="4" r="BK232"/>
  <c r="BK139"/>
  <c i="5" r="J119"/>
  <c r="J225"/>
  <c i="6" r="BK94"/>
  <c r="J124"/>
  <c i="7" r="BK114"/>
  <c i="8" r="BK130"/>
  <c i="9" r="J90"/>
  <c i="2" r="BK178"/>
  <c r="F35"/>
  <c i="9" r="BK110"/>
  <c i="2" r="J242"/>
  <c r="BK162"/>
  <c i="3" r="J260"/>
  <c i="4" r="BK225"/>
  <c r="BK220"/>
  <c i="5" r="BK167"/>
  <c r="J206"/>
  <c r="BK173"/>
  <c i="6" r="BK216"/>
  <c r="BK114"/>
  <c i="7" r="BK99"/>
  <c r="BK119"/>
  <c i="8" r="J151"/>
  <c r="J161"/>
  <c r="J120"/>
  <c i="2" r="BK232"/>
  <c r="J150"/>
  <c r="F34"/>
  <c i="3" r="BK109"/>
  <c r="BK154"/>
  <c r="J290"/>
  <c i="4" r="BK124"/>
  <c r="BK270"/>
  <c i="5" r="J134"/>
  <c r="BK201"/>
  <c i="6" r="J134"/>
  <c r="BK260"/>
  <c i="7" r="J193"/>
  <c r="J245"/>
  <c i="8" r="BK151"/>
  <c r="J217"/>
  <c r="BK90"/>
  <c i="2" r="BK237"/>
  <c r="BK150"/>
  <c i="3" r="J124"/>
  <c r="BK89"/>
  <c i="4" r="BK114"/>
  <c r="J260"/>
  <c i="5" r="J240"/>
  <c r="J245"/>
  <c r="BK155"/>
  <c i="6" r="J265"/>
  <c r="BK104"/>
  <c r="BK124"/>
  <c i="7" r="BK181"/>
  <c r="BK167"/>
  <c i="8" r="BK100"/>
  <c r="BK166"/>
  <c r="J95"/>
  <c i="2" r="BK207"/>
  <c r="BK119"/>
  <c i="3" r="J181"/>
  <c r="J280"/>
  <c r="BK221"/>
  <c r="BK228"/>
  <c i="4" r="J161"/>
  <c i="5" r="J255"/>
  <c r="BK255"/>
  <c i="6" r="BK193"/>
  <c r="BK175"/>
  <c i="2" r="J276"/>
  <c r="BK166"/>
  <c r="J89"/>
  <c i="3" r="J139"/>
  <c i="4" r="J155"/>
  <c r="J294"/>
  <c i="5" r="BK225"/>
  <c r="J89"/>
  <c i="6" r="BK270"/>
  <c r="BK221"/>
  <c r="J89"/>
  <c i="7" r="J154"/>
  <c i="8" r="BK172"/>
  <c r="J303"/>
  <c i="2" r="BK247"/>
  <c r="BK171"/>
  <c r="F37"/>
  <c i="8" r="J229"/>
  <c i="2" r="J252"/>
  <c r="J134"/>
  <c i="3" r="BK159"/>
  <c i="4" r="J232"/>
  <c r="J124"/>
  <c r="BK161"/>
  <c i="5" r="J276"/>
  <c r="J167"/>
  <c i="6" r="BK200"/>
  <c r="BK134"/>
  <c i="7" r="BK147"/>
  <c r="J200"/>
  <c i="8" r="BK200"/>
  <c r="J105"/>
  <c i="9" r="BK95"/>
  <c i="3" r="J94"/>
  <c r="J226"/>
  <c r="BK144"/>
  <c r="BK314"/>
  <c r="J144"/>
  <c i="4" r="J196"/>
  <c i="5" r="BK260"/>
  <c r="J270"/>
  <c i="6" r="BK226"/>
  <c r="BK211"/>
  <c i="7" r="J267"/>
  <c r="J176"/>
  <c i="8" r="J241"/>
  <c r="J110"/>
  <c r="BK191"/>
  <c i="2" r="BK276"/>
  <c r="BK195"/>
  <c r="J119"/>
  <c i="3" r="BK134"/>
  <c i="4" r="J129"/>
  <c r="BK119"/>
  <c r="BK191"/>
  <c i="5" r="BK99"/>
  <c r="J114"/>
  <c r="BK240"/>
  <c i="6" r="BK109"/>
  <c r="J221"/>
  <c r="J233"/>
  <c i="7" r="J161"/>
  <c r="J141"/>
  <c i="8" r="J172"/>
  <c r="BK210"/>
  <c i="2" r="J269"/>
  <c r="J183"/>
  <c i="3" r="BK207"/>
  <c r="J301"/>
  <c r="J240"/>
  <c r="BK170"/>
  <c i="4" r="BK260"/>
  <c r="BK281"/>
  <c i="5" r="BK208"/>
  <c r="J208"/>
  <c i="6" r="BK149"/>
  <c r="BK245"/>
  <c r="J94"/>
  <c i="7" r="J220"/>
  <c r="J109"/>
  <c i="8" r="J210"/>
  <c r="BK285"/>
  <c i="9" r="J102"/>
  <c i="2" r="J237"/>
  <c r="J129"/>
  <c i="3" r="BK119"/>
  <c i="4" r="BK250"/>
  <c r="BK150"/>
  <c i="5" r="J281"/>
  <c r="BK119"/>
  <c r="BK276"/>
  <c i="6" r="J270"/>
  <c r="BK170"/>
  <c i="7" r="BK240"/>
  <c r="BK154"/>
  <c i="8" r="BK249"/>
  <c r="BK217"/>
  <c i="2" r="J263"/>
  <c r="J139"/>
  <c i="3" r="J233"/>
  <c i="4" r="J240"/>
  <c r="BK187"/>
  <c i="5" r="BK294"/>
  <c r="BK187"/>
  <c r="J196"/>
  <c i="6" r="BK144"/>
  <c r="J159"/>
  <c i="7" r="BK261"/>
  <c r="BK220"/>
  <c i="8" r="BK222"/>
  <c r="BK161"/>
  <c r="BK309"/>
  <c i="2" l="1" r="R201"/>
  <c r="P201"/>
  <c i="6" r="R295"/>
  <c i="3" r="T295"/>
  <c i="6" r="T295"/>
  <c i="2" r="T201"/>
  <c i="6" r="P295"/>
  <c i="2" r="T88"/>
  <c r="R221"/>
  <c r="P257"/>
  <c r="T257"/>
  <c i="3" r="P239"/>
  <c i="4" r="R88"/>
  <c r="P219"/>
  <c r="BK275"/>
  <c r="J275"/>
  <c r="J64"/>
  <c i="5" r="BK239"/>
  <c r="J239"/>
  <c r="J63"/>
  <c i="6" r="R239"/>
  <c i="7" r="T88"/>
  <c r="P219"/>
  <c i="8" r="P248"/>
  <c i="3" r="T88"/>
  <c r="R259"/>
  <c i="4" r="P239"/>
  <c r="T275"/>
  <c i="5" r="T88"/>
  <c r="T219"/>
  <c r="BK275"/>
  <c r="J275"/>
  <c r="J64"/>
  <c i="6" r="P88"/>
  <c r="R259"/>
  <c i="7" r="P88"/>
  <c r="R219"/>
  <c i="8" r="P89"/>
  <c r="BK248"/>
  <c r="J248"/>
  <c r="J63"/>
  <c i="3" r="R239"/>
  <c i="4" r="BK88"/>
  <c r="R219"/>
  <c r="R275"/>
  <c i="5" r="R239"/>
  <c i="6" r="T239"/>
  <c i="7" r="BK199"/>
  <c r="J199"/>
  <c r="J62"/>
  <c r="T219"/>
  <c i="8" r="P228"/>
  <c r="T284"/>
  <c i="2" r="P88"/>
  <c r="P87"/>
  <c r="P86"/>
  <c i="1" r="AU55"/>
  <c i="2" r="P221"/>
  <c r="BK257"/>
  <c r="J257"/>
  <c r="J64"/>
  <c i="3" r="BK88"/>
  <c r="J88"/>
  <c r="J61"/>
  <c r="T239"/>
  <c i="4" r="P88"/>
  <c r="BK219"/>
  <c r="J219"/>
  <c r="J62"/>
  <c i="5" r="BK219"/>
  <c r="J219"/>
  <c r="J62"/>
  <c r="R275"/>
  <c i="6" r="BK88"/>
  <c r="J88"/>
  <c r="J61"/>
  <c r="BK259"/>
  <c r="J259"/>
  <c r="J63"/>
  <c i="7" r="BK88"/>
  <c r="J88"/>
  <c r="J61"/>
  <c r="R199"/>
  <c i="8" r="R248"/>
  <c i="9" r="P87"/>
  <c i="3" r="R88"/>
  <c r="P259"/>
  <c i="4" r="BK239"/>
  <c r="J239"/>
  <c r="J63"/>
  <c r="P275"/>
  <c i="5" r="P88"/>
  <c r="P219"/>
  <c i="6" r="P239"/>
  <c i="8" r="BK89"/>
  <c r="J89"/>
  <c r="J61"/>
  <c r="BK228"/>
  <c r="J228"/>
  <c r="J62"/>
  <c r="BK284"/>
  <c r="J284"/>
  <c r="J64"/>
  <c i="9" r="R87"/>
  <c i="2" r="R88"/>
  <c r="R87"/>
  <c r="R86"/>
  <c r="T221"/>
  <c r="R257"/>
  <c i="3" r="BK239"/>
  <c r="J239"/>
  <c r="J62"/>
  <c r="T259"/>
  <c i="4" r="R239"/>
  <c i="5" r="P239"/>
  <c r="T275"/>
  <c i="6" r="T88"/>
  <c r="T87"/>
  <c r="T86"/>
  <c r="T259"/>
  <c i="7" r="P199"/>
  <c i="8" r="T248"/>
  <c i="4" r="T239"/>
  <c i="5" r="BK88"/>
  <c r="J88"/>
  <c r="J61"/>
  <c r="T239"/>
  <c i="6" r="R88"/>
  <c r="R87"/>
  <c r="R86"/>
  <c r="P259"/>
  <c i="7" r="BK219"/>
  <c r="J219"/>
  <c r="J63"/>
  <c i="8" r="T89"/>
  <c r="T88"/>
  <c r="T87"/>
  <c r="T228"/>
  <c r="R284"/>
  <c i="9" r="BK87"/>
  <c r="J87"/>
  <c r="J61"/>
  <c r="BK104"/>
  <c r="J104"/>
  <c r="J63"/>
  <c r="R104"/>
  <c i="2" r="BK88"/>
  <c r="J88"/>
  <c r="J61"/>
  <c r="BK221"/>
  <c r="J221"/>
  <c r="J63"/>
  <c i="3" r="P88"/>
  <c r="P87"/>
  <c r="P86"/>
  <c i="1" r="AU56"/>
  <c i="3" r="BK259"/>
  <c r="J259"/>
  <c r="J63"/>
  <c i="4" r="T88"/>
  <c r="T87"/>
  <c r="T86"/>
  <c r="T219"/>
  <c i="5" r="R88"/>
  <c r="R87"/>
  <c r="R86"/>
  <c r="R219"/>
  <c r="P275"/>
  <c i="6" r="BK239"/>
  <c r="J239"/>
  <c r="J62"/>
  <c i="7" r="R88"/>
  <c r="R87"/>
  <c r="R86"/>
  <c r="T199"/>
  <c i="8" r="R89"/>
  <c r="R88"/>
  <c r="R87"/>
  <c r="R228"/>
  <c r="P284"/>
  <c i="9" r="T87"/>
  <c r="P104"/>
  <c r="T104"/>
  <c i="3" r="BK295"/>
  <c r="J295"/>
  <c r="J64"/>
  <c i="7" r="BK266"/>
  <c r="J266"/>
  <c r="J65"/>
  <c i="8" r="BK295"/>
  <c r="J295"/>
  <c r="J65"/>
  <c r="BK308"/>
  <c r="J308"/>
  <c r="J67"/>
  <c i="3" r="BK306"/>
  <c r="J306"/>
  <c r="J65"/>
  <c i="5" r="BK293"/>
  <c r="J293"/>
  <c r="J66"/>
  <c i="6" r="BK306"/>
  <c r="J306"/>
  <c r="J65"/>
  <c i="5" r="BK286"/>
  <c r="J286"/>
  <c r="J65"/>
  <c i="2" r="BK268"/>
  <c r="J268"/>
  <c r="J65"/>
  <c r="BK275"/>
  <c r="J275"/>
  <c r="J66"/>
  <c i="3" r="BK313"/>
  <c r="J313"/>
  <c r="J66"/>
  <c i="7" r="BK273"/>
  <c r="J273"/>
  <c r="J66"/>
  <c i="9" r="BK109"/>
  <c r="J109"/>
  <c r="J64"/>
  <c i="4" r="BK293"/>
  <c r="J293"/>
  <c r="J66"/>
  <c i="6" r="BK295"/>
  <c r="J295"/>
  <c r="J64"/>
  <c i="4" r="BK286"/>
  <c r="J286"/>
  <c r="J65"/>
  <c i="6" r="BK313"/>
  <c r="J313"/>
  <c r="J66"/>
  <c i="7" r="BK255"/>
  <c r="J255"/>
  <c r="J64"/>
  <c i="8" r="BK302"/>
  <c r="J302"/>
  <c r="J66"/>
  <c i="9" r="BK101"/>
  <c r="J101"/>
  <c r="J62"/>
  <c i="2" r="BK201"/>
  <c r="J201"/>
  <c r="J62"/>
  <c i="9" r="BK114"/>
  <c r="J114"/>
  <c r="J65"/>
  <c r="E48"/>
  <c r="J79"/>
  <c r="F55"/>
  <c r="BE88"/>
  <c r="BE102"/>
  <c r="BE107"/>
  <c r="BE115"/>
  <c i="8" r="BK88"/>
  <c r="J88"/>
  <c r="J60"/>
  <c i="9" r="BE90"/>
  <c r="BE95"/>
  <c r="BE105"/>
  <c r="BE110"/>
  <c r="BE99"/>
  <c i="8" r="BE140"/>
  <c r="BE205"/>
  <c r="BE241"/>
  <c r="BE249"/>
  <c r="BE274"/>
  <c r="BE285"/>
  <c r="E48"/>
  <c r="BE161"/>
  <c r="BE166"/>
  <c r="BE254"/>
  <c r="BE279"/>
  <c r="BE290"/>
  <c i="7" r="BK87"/>
  <c r="J87"/>
  <c r="J60"/>
  <c i="8" r="BE90"/>
  <c r="BE125"/>
  <c r="BE130"/>
  <c r="BE135"/>
  <c r="BE172"/>
  <c r="BE177"/>
  <c r="BE184"/>
  <c r="BE191"/>
  <c r="BE196"/>
  <c r="BE200"/>
  <c r="BE269"/>
  <c r="BE303"/>
  <c r="BE309"/>
  <c r="J52"/>
  <c r="BE151"/>
  <c r="BE115"/>
  <c r="BE120"/>
  <c r="BE156"/>
  <c r="BE215"/>
  <c r="BE217"/>
  <c r="BE222"/>
  <c r="BE229"/>
  <c r="BE259"/>
  <c r="BE296"/>
  <c r="F84"/>
  <c r="BE95"/>
  <c r="BE105"/>
  <c r="BE110"/>
  <c r="BE234"/>
  <c r="BE264"/>
  <c r="BE100"/>
  <c r="BE210"/>
  <c i="6" r="BK87"/>
  <c r="J87"/>
  <c r="J60"/>
  <c i="7" r="E76"/>
  <c r="BE99"/>
  <c r="BE104"/>
  <c r="BE109"/>
  <c r="BE147"/>
  <c r="J80"/>
  <c r="BE119"/>
  <c r="BE176"/>
  <c r="BE181"/>
  <c r="BE205"/>
  <c r="BE212"/>
  <c r="BE256"/>
  <c r="BE261"/>
  <c r="BE114"/>
  <c r="BE130"/>
  <c r="BE135"/>
  <c r="BE167"/>
  <c r="BE188"/>
  <c r="BE193"/>
  <c r="BE89"/>
  <c r="BE200"/>
  <c r="BE225"/>
  <c r="BE230"/>
  <c r="BE267"/>
  <c r="BE274"/>
  <c r="BE154"/>
  <c r="F83"/>
  <c r="BE94"/>
  <c r="BE171"/>
  <c r="BE186"/>
  <c r="BE141"/>
  <c r="BE161"/>
  <c r="BE220"/>
  <c r="BE235"/>
  <c r="BE240"/>
  <c r="BE245"/>
  <c r="BE250"/>
  <c i="5" r="BK87"/>
  <c r="BK86"/>
  <c r="J86"/>
  <c i="6" r="E48"/>
  <c r="BE144"/>
  <c r="J52"/>
  <c r="BE129"/>
  <c r="BE139"/>
  <c r="BE170"/>
  <c r="BE175"/>
  <c r="BE301"/>
  <c r="BE99"/>
  <c r="BE211"/>
  <c r="BE240"/>
  <c r="BE260"/>
  <c r="BE280"/>
  <c r="F83"/>
  <c r="BE119"/>
  <c r="BE134"/>
  <c r="BE149"/>
  <c r="BE207"/>
  <c r="BE226"/>
  <c r="BE245"/>
  <c r="BE94"/>
  <c r="BE104"/>
  <c r="BE109"/>
  <c r="BE124"/>
  <c r="BE216"/>
  <c r="BE233"/>
  <c r="BE265"/>
  <c r="BE270"/>
  <c r="BE275"/>
  <c r="BE154"/>
  <c r="BE159"/>
  <c r="BE187"/>
  <c r="BE193"/>
  <c r="BE200"/>
  <c r="BE252"/>
  <c r="BE285"/>
  <c r="BE296"/>
  <c r="BE314"/>
  <c r="BE89"/>
  <c r="BE221"/>
  <c r="BE228"/>
  <c r="BE114"/>
  <c r="BE181"/>
  <c r="BE290"/>
  <c r="BE307"/>
  <c i="4" r="J88"/>
  <c r="J61"/>
  <c i="5" r="BE150"/>
  <c r="BE180"/>
  <c r="BE220"/>
  <c r="BE196"/>
  <c r="BE213"/>
  <c r="BE265"/>
  <c r="E76"/>
  <c r="BE109"/>
  <c r="BE119"/>
  <c r="BE134"/>
  <c r="BE99"/>
  <c r="BE208"/>
  <c r="BE225"/>
  <c r="BE232"/>
  <c r="BE276"/>
  <c r="J52"/>
  <c r="F55"/>
  <c r="BE89"/>
  <c r="BE129"/>
  <c r="BE139"/>
  <c r="BE155"/>
  <c r="BE161"/>
  <c r="BE167"/>
  <c r="BE191"/>
  <c r="BE206"/>
  <c r="BE255"/>
  <c r="BE260"/>
  <c r="BE124"/>
  <c r="BE250"/>
  <c r="BE94"/>
  <c r="BE104"/>
  <c r="BE114"/>
  <c r="BE173"/>
  <c r="BE187"/>
  <c r="BE201"/>
  <c r="BE240"/>
  <c r="BE245"/>
  <c r="BE270"/>
  <c r="BE281"/>
  <c r="BE287"/>
  <c r="BE294"/>
  <c i="4" r="J80"/>
  <c r="BE89"/>
  <c r="BE109"/>
  <c r="BE114"/>
  <c r="BE155"/>
  <c r="BE104"/>
  <c r="BE124"/>
  <c r="BE161"/>
  <c r="BE167"/>
  <c r="BE206"/>
  <c r="BE208"/>
  <c r="BE134"/>
  <c r="BE225"/>
  <c r="BE240"/>
  <c r="BE250"/>
  <c r="BE265"/>
  <c i="3" r="BK87"/>
  <c r="J87"/>
  <c r="J60"/>
  <c i="4" r="E48"/>
  <c r="BE94"/>
  <c r="BE139"/>
  <c r="BE174"/>
  <c r="BE180"/>
  <c r="BE213"/>
  <c r="F55"/>
  <c r="BE191"/>
  <c r="BE196"/>
  <c r="BE201"/>
  <c r="BE220"/>
  <c r="BE232"/>
  <c r="BE281"/>
  <c r="BE287"/>
  <c r="BE294"/>
  <c r="BE150"/>
  <c r="BE245"/>
  <c r="BE260"/>
  <c r="BE99"/>
  <c r="BE119"/>
  <c r="BE129"/>
  <c r="BE187"/>
  <c r="BE255"/>
  <c r="BE270"/>
  <c r="BE276"/>
  <c i="3" r="J80"/>
  <c r="BE109"/>
  <c r="BE207"/>
  <c r="BE270"/>
  <c r="BE99"/>
  <c r="BE104"/>
  <c r="BE129"/>
  <c r="BE154"/>
  <c r="BE216"/>
  <c r="BE252"/>
  <c r="BE285"/>
  <c r="F55"/>
  <c r="BE94"/>
  <c r="BE119"/>
  <c r="BE124"/>
  <c r="BE149"/>
  <c r="BE194"/>
  <c r="BE200"/>
  <c r="BE226"/>
  <c r="BE240"/>
  <c r="BE280"/>
  <c r="BE296"/>
  <c r="BE307"/>
  <c r="BE301"/>
  <c r="E48"/>
  <c r="BE89"/>
  <c r="BE170"/>
  <c r="BE211"/>
  <c r="BE228"/>
  <c r="BE233"/>
  <c r="BE245"/>
  <c r="BE265"/>
  <c r="BE275"/>
  <c r="BE314"/>
  <c r="BE114"/>
  <c r="BE139"/>
  <c r="BE144"/>
  <c r="BE181"/>
  <c r="BE260"/>
  <c r="BE134"/>
  <c r="BE159"/>
  <c r="BE175"/>
  <c r="BE187"/>
  <c r="BE221"/>
  <c r="BE290"/>
  <c i="1" r="AW55"/>
  <c r="BC55"/>
  <c r="BB55"/>
  <c i="2" r="E48"/>
  <c r="J52"/>
  <c r="F55"/>
  <c r="BE89"/>
  <c r="BE94"/>
  <c r="BE99"/>
  <c r="BE104"/>
  <c r="BE109"/>
  <c r="BE114"/>
  <c r="BE119"/>
  <c r="BE124"/>
  <c r="BE129"/>
  <c r="BE134"/>
  <c r="BE139"/>
  <c r="BE150"/>
  <c r="BE155"/>
  <c r="BE162"/>
  <c r="BE166"/>
  <c r="BE171"/>
  <c r="BE178"/>
  <c r="BE183"/>
  <c r="BE188"/>
  <c r="BE190"/>
  <c r="BE195"/>
  <c r="BE202"/>
  <c r="BE207"/>
  <c r="BE214"/>
  <c r="BE222"/>
  <c r="BE227"/>
  <c r="BE232"/>
  <c r="BE237"/>
  <c r="BE242"/>
  <c r="BE247"/>
  <c r="BE252"/>
  <c r="BE258"/>
  <c r="BE263"/>
  <c r="BE269"/>
  <c r="BE276"/>
  <c i="1" r="BA55"/>
  <c r="BD55"/>
  <c i="9" r="F34"/>
  <c i="1" r="BA62"/>
  <c i="4" r="F34"/>
  <c i="1" r="BA57"/>
  <c i="6" r="F34"/>
  <c i="1" r="BA59"/>
  <c i="5" r="F37"/>
  <c i="1" r="BD58"/>
  <c i="8" r="F36"/>
  <c i="1" r="BC61"/>
  <c i="9" r="F37"/>
  <c i="1" r="BD62"/>
  <c i="4" r="F37"/>
  <c i="1" r="BD57"/>
  <c i="7" r="J34"/>
  <c i="1" r="AW60"/>
  <c i="5" r="J30"/>
  <c i="4" r="F35"/>
  <c i="1" r="BB57"/>
  <c i="5" r="F35"/>
  <c i="1" r="BB58"/>
  <c i="6" r="J34"/>
  <c i="1" r="AW59"/>
  <c i="8" r="F37"/>
  <c i="1" r="BD61"/>
  <c i="6" r="F35"/>
  <c i="1" r="BB59"/>
  <c i="5" r="F34"/>
  <c i="1" r="BA58"/>
  <c i="4" r="J34"/>
  <c i="1" r="AW57"/>
  <c i="5" r="J34"/>
  <c i="1" r="AW58"/>
  <c i="8" r="F35"/>
  <c i="1" r="BB61"/>
  <c i="7" r="F36"/>
  <c i="1" r="BC60"/>
  <c i="6" r="F36"/>
  <c i="1" r="BC59"/>
  <c i="3" r="F36"/>
  <c i="1" r="BC56"/>
  <c i="8" r="F34"/>
  <c i="1" r="BA61"/>
  <c i="7" r="F37"/>
  <c i="1" r="BD60"/>
  <c i="3" r="F34"/>
  <c i="1" r="BA56"/>
  <c i="6" r="F37"/>
  <c i="1" r="BD59"/>
  <c i="3" r="F35"/>
  <c i="1" r="BB56"/>
  <c i="8" r="J34"/>
  <c i="1" r="AW61"/>
  <c i="9" r="F35"/>
  <c i="1" r="BB62"/>
  <c i="3" r="J34"/>
  <c i="1" r="AW56"/>
  <c i="5" r="F36"/>
  <c i="1" r="BC58"/>
  <c i="3" r="F37"/>
  <c i="1" r="BD56"/>
  <c i="4" r="F36"/>
  <c i="1" r="BC57"/>
  <c i="9" r="J34"/>
  <c i="1" r="AW62"/>
  <c i="9" r="F36"/>
  <c i="1" r="BC62"/>
  <c i="7" r="F34"/>
  <c i="1" r="BA60"/>
  <c i="7" r="F35"/>
  <c i="1" r="BB60"/>
  <c i="9" l="1" r="P86"/>
  <c r="P85"/>
  <c i="1" r="AU62"/>
  <c i="8" r="P88"/>
  <c r="P87"/>
  <c i="1" r="AU61"/>
  <c i="7" r="T87"/>
  <c r="T86"/>
  <c i="3" r="R87"/>
  <c r="R86"/>
  <c i="7" r="P87"/>
  <c r="P86"/>
  <c i="1" r="AU60"/>
  <c i="9" r="T86"/>
  <c r="T85"/>
  <c i="4" r="BK87"/>
  <c r="J87"/>
  <c r="J60"/>
  <c r="P87"/>
  <c r="P86"/>
  <c i="1" r="AU57"/>
  <c i="5" r="T87"/>
  <c r="T86"/>
  <c r="P87"/>
  <c r="P86"/>
  <c i="1" r="AU58"/>
  <c i="3" r="T87"/>
  <c r="T86"/>
  <c i="6" r="P87"/>
  <c r="P86"/>
  <c i="1" r="AU59"/>
  <c i="4" r="R87"/>
  <c r="R86"/>
  <c i="9" r="R86"/>
  <c r="R85"/>
  <c i="2" r="T87"/>
  <c r="T86"/>
  <c i="9" r="BK86"/>
  <c r="J86"/>
  <c r="J60"/>
  <c i="2" r="BK87"/>
  <c r="J87"/>
  <c r="J60"/>
  <c i="8" r="BK87"/>
  <c r="J87"/>
  <c i="7" r="BK86"/>
  <c r="J86"/>
  <c i="6" r="BK86"/>
  <c r="J86"/>
  <c r="J59"/>
  <c i="1" r="AG58"/>
  <c i="5" r="J59"/>
  <c r="J87"/>
  <c r="J60"/>
  <c i="3" r="BK86"/>
  <c r="J86"/>
  <c r="F33"/>
  <c i="1" r="AZ56"/>
  <c i="7" r="J30"/>
  <c i="1" r="AG60"/>
  <c i="4" r="F33"/>
  <c i="1" r="AZ57"/>
  <c r="BB54"/>
  <c r="W31"/>
  <c i="3" r="J33"/>
  <c i="1" r="AV56"/>
  <c r="AT56"/>
  <c i="8" r="J33"/>
  <c i="1" r="AV61"/>
  <c r="AT61"/>
  <c i="9" r="J33"/>
  <c i="1" r="AV62"/>
  <c r="AT62"/>
  <c i="4" r="J33"/>
  <c i="1" r="AV57"/>
  <c r="AT57"/>
  <c i="6" r="F33"/>
  <c i="1" r="AZ59"/>
  <c i="8" r="J30"/>
  <c i="1" r="AG61"/>
  <c i="9" r="F33"/>
  <c i="1" r="AZ62"/>
  <c r="BA54"/>
  <c r="W30"/>
  <c i="7" r="J33"/>
  <c i="1" r="AV60"/>
  <c r="AT60"/>
  <c r="BC54"/>
  <c r="W32"/>
  <c i="3" r="J30"/>
  <c i="1" r="AG56"/>
  <c i="8" r="F33"/>
  <c i="1" r="AZ61"/>
  <c i="7" r="F33"/>
  <c i="1" r="AZ60"/>
  <c i="6" r="J33"/>
  <c i="1" r="AV59"/>
  <c r="AT59"/>
  <c i="5" r="J33"/>
  <c i="1" r="AV58"/>
  <c r="AT58"/>
  <c r="AN58"/>
  <c i="2" r="F33"/>
  <c i="1" r="AZ55"/>
  <c i="2" r="J33"/>
  <c i="1" r="AV55"/>
  <c r="AT55"/>
  <c i="5" r="F33"/>
  <c i="1" r="AZ58"/>
  <c r="BD54"/>
  <c r="W33"/>
  <c i="2" l="1" r="BK86"/>
  <c r="J86"/>
  <c i="4" r="BK86"/>
  <c r="J86"/>
  <c r="J59"/>
  <c i="9" r="BK85"/>
  <c r="J85"/>
  <c r="J59"/>
  <c i="1" r="AN61"/>
  <c i="8" r="J59"/>
  <c i="1" r="AN60"/>
  <c i="7" r="J59"/>
  <c i="8" r="J39"/>
  <c i="7" r="J39"/>
  <c i="5" r="J39"/>
  <c i="1" r="AN56"/>
  <c i="3" r="J59"/>
  <c r="J39"/>
  <c i="2" r="J30"/>
  <c i="1" r="AG55"/>
  <c r="AY54"/>
  <c i="6" r="J30"/>
  <c i="1" r="AG59"/>
  <c r="AN59"/>
  <c r="AW54"/>
  <c r="AK30"/>
  <c r="AU54"/>
  <c r="AX54"/>
  <c r="AZ54"/>
  <c r="W29"/>
  <c i="2" l="1" r="J39"/>
  <c r="J59"/>
  <c i="6" r="J39"/>
  <c i="1" r="AN55"/>
  <c i="4" r="J30"/>
  <c i="1" r="AG57"/>
  <c r="AN57"/>
  <c i="9" r="J30"/>
  <c i="1" r="AG62"/>
  <c r="AV54"/>
  <c r="AK29"/>
  <c i="9" l="1" r="J39"/>
  <c i="4" r="J39"/>
  <c i="1" r="AN62"/>
  <c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<sst xmlns="http://schemas.openxmlformats.org/spreadsheetml/2006/main">
  <si>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</si>
  <si>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</si>
  <si>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</si>
  <si>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</si>
  <si>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</si>
  <si>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{f8769c21-2d5d-439d-a49b-4ff3c87639e9}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</si>
  <si>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</si>
  <si>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</si>
  <si>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</si>
  <si>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</si>
  <si>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</si>
  <si>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</si>
  <si>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</si>
  <si>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</si>
  <si>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2022-06-MN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</si>
  <si>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</si>
  <si>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</si>
  <si>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Stabilizace strže, k.ú. Košín</t>
  </si>
  <si>
    <t>KSO:</t>
  </si>
  <si>
    <t>832</t>
  </si>
  <si>
    <t>CC-CZ:</t>
  </si>
  <si>
    <t>242</t>
  </si>
  <si>
    <t>Místo:</t>
  </si>
  <si>
    <t>Košín</t>
  </si>
  <si>
    <t>Datum:</t>
  </si>
  <si>
    <t>7. 9. 2022</t>
  </si>
  <si>
    <t>CZ-CPV:</t>
  </si>
  <si>
    <t>44000000-0</t>
  </si>
  <si>
    <t>CZ-CPA:</t>
  </si>
  <si>
    <t>42.91</t>
  </si>
  <si>
    <t>Zadavatel:</t>
  </si>
  <si>
    <t>IČ:</t>
  </si>
  <si>
    <t/>
  </si>
  <si>
    <t>Projekce rybníky</t>
  </si>
  <si>
    <t>DIČ:</t>
  </si>
  <si>
    <t>Uchazeč:</t>
  </si>
  <si>
    <t>Vyplň údaj</t>
  </si>
  <si>
    <t>Projektant:</t>
  </si>
  <si>
    <t>Bc. Michal Novotný</t>
  </si>
  <si>
    <t>True</t>
  </si>
  <si>
    <t>Zpracovatel:</t>
  </si>
  <si>
    <t>Ing. Michaela Přenosilová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</si>
  <si>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</si>
  <si>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</si>
  <si>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</si>
  <si>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</si>
  <si>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</si>
  <si>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</si>
  <si>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</si>
  <si>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</si>
  <si>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</si>
  <si>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</si>
  <si>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</si>
  <si>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</si>
  <si>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</si>
  <si>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</si>
  <si>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</si>
  <si>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</si>
  <si>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</si>
  <si>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</si>
  <si>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</si>
  <si>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</si>
  <si>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</si>
  <si>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</si>
  <si>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</si>
  <si>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</si>
  <si>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</si>
  <si>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</si>
  <si>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</si>
  <si>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</si>
  <si>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</si>
  <si>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</si>
  <si>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</si>
  <si>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</si>
  <si>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</si>
  <si>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</si>
  <si>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</si>
  <si>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</si>
  <si>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</si>
  <si>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</si>
  <si>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</si>
  <si>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</si>
  <si>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</si>
  <si>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</si>
  <si>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Spádový stupeň 1</t>
  </si>
  <si>
    <t>STA</t>
  </si>
  <si>
    <t>1</t>
  </si>
  <si>
    <t>{8f7b6872-7429-4074-b71f-eb882fc1d422}</t>
  </si>
  <si>
    <t>2</t>
  </si>
  <si>
    <t>SO 02</t>
  </si>
  <si>
    <t>Spádový stupeň 2</t>
  </si>
  <si>
    <t>{73234486-7f49-4a20-a94f-0607f7774bad}</t>
  </si>
  <si>
    <t>SO 03</t>
  </si>
  <si>
    <t>Spádový stupeň 3</t>
  </si>
  <si>
    <t>{a588c360-36d3-4b00-b812-195f15774e98}</t>
  </si>
  <si>
    <t>SO 04</t>
  </si>
  <si>
    <t>Spádový stupeň 4</t>
  </si>
  <si>
    <t>{8bbac0a9-454a-47fe-aa7d-005cfbc44ebe}</t>
  </si>
  <si>
    <t>SO 05</t>
  </si>
  <si>
    <t>Spádový stupeň 5</t>
  </si>
  <si>
    <t>{ae1fe469-621f-49cb-8b8d-1df4dddbe555}</t>
  </si>
  <si>
    <t>SO 06</t>
  </si>
  <si>
    <t>Spádový stupeň 6</t>
  </si>
  <si>
    <t>{a3a63528-d33c-4ea7-b8bd-be041336ecc9}</t>
  </si>
  <si>
    <t>SO 07</t>
  </si>
  <si>
    <t>Spádový stupeň 7</t>
  </si>
  <si>
    <t>{41c03082-5a85-4668-8978-203b0994a49f}</t>
  </si>
  <si>
    <t>VRN</t>
  </si>
  <si>
    <t>Vedlejší rozpočtové náklady</t>
  </si>
  <si>
    <t>{4d0ac8b9-886c-4808-96ca-c3f18ec18631}</t>
  </si>
  <si>
    <t>KRYCÍ LIST SOUPISU PRACÍ</t>
  </si>
  <si>
    <t>Objekt:</t>
  </si>
  <si>
    <t>SO 01 - Spádový stupeň 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</si>
  <si>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</si>
  <si>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</si>
  <si>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</si>
  <si>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</si>
  <si>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</si>
  <si>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</si>
  <si>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</si>
  <si>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</si>
  <si>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</si>
  <si>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</si>
  <si>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</si>
  <si>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</si>
  <si>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</si>
  <si>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</si>
  <si>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</si>
  <si>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</si>
  <si>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</si>
  <si>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</si>
  <si>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</si>
  <si>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</si>
  <si>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</si>
  <si>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</si>
  <si>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</si>
  <si>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</si>
  <si>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</si>
  <si>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</si>
  <si>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</si>
  <si>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</si>
  <si>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</si>
  <si>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111151101</t>
  </si>
  <si>
    <t>Odstranění travin a rákosu strojně travin, při celkové ploše do 100 m2</t>
  </si>
  <si>
    <t>m2</t>
  </si>
  <si>
    <t>CS ÚRS 2022 02</t>
  </si>
  <si>
    <t>4</t>
  </si>
  <si>
    <t>1168346328</t>
  </si>
  <si>
    <t>Online PSC</t>
  </si>
  <si>
    <t>https://podminky.urs.cz/item/CS_URS_2022_02/111151101</t>
  </si>
  <si>
    <t>VV</t>
  </si>
  <si>
    <t>"příprava území stavby, plocha odečtená planimetrováním = 53,7 m2</t>
  </si>
  <si>
    <t>53,7</t>
  </si>
  <si>
    <t>Součet</t>
  </si>
  <si>
    <t>111251201</t>
  </si>
  <si>
    <t>Odstranění křovin a stromů s odstraněním kořenů strojně průměru kmene do 100 mm v rovině nebo ve svahu sklonu terénu přes 1:5, při celkové ploše do 100 m2</t>
  </si>
  <si>
    <t>-1406928235</t>
  </si>
  <si>
    <t>https://podminky.urs.cz/item/CS_URS_2022_02/111251201</t>
  </si>
  <si>
    <t>3</t>
  </si>
  <si>
    <t>112101101</t>
  </si>
  <si>
    <t>Odstranění stromů s odřezáním kmene a s odvětvením listnatých, průměru kmene přes 100 do 300 mm</t>
  </si>
  <si>
    <t>kus</t>
  </si>
  <si>
    <t>-1088030879</t>
  </si>
  <si>
    <t>https://podminky.urs.cz/item/CS_URS_2022_02/112101101</t>
  </si>
  <si>
    <t>"kácení stromu č.1, půměr 200 mm</t>
  </si>
  <si>
    <t>111211241</t>
  </si>
  <si>
    <t>Snesení větví stromů na hromady nebo naložení na dopravní prostředek listnatých v rovině nebo ve svahu přes 1:3, průměru kmene do 30 cm</t>
  </si>
  <si>
    <t>-682498907</t>
  </si>
  <si>
    <t>https://podminky.urs.cz/item/CS_URS_2022_02/111211241</t>
  </si>
  <si>
    <t>"kácení stromu č. 1</t>
  </si>
  <si>
    <t>5</t>
  </si>
  <si>
    <t>112251101</t>
  </si>
  <si>
    <t>Odstranění pařezů strojně s jejich vykopáním nebo vytrháním průměru přes 100 do 300 mm</t>
  </si>
  <si>
    <t>1402918409</t>
  </si>
  <si>
    <t>https://podminky.urs.cz/item/CS_URS_2022_02/112251101</t>
  </si>
  <si>
    <t>6</t>
  </si>
  <si>
    <t>121151103</t>
  </si>
  <si>
    <t>Sejmutí ornice strojně při souvislé ploše do 100 m2, tl. vrstvy do 200 mm</t>
  </si>
  <si>
    <t>129424653</t>
  </si>
  <si>
    <t>https://podminky.urs.cz/item/CS_URS_2022_02/121151103</t>
  </si>
  <si>
    <t>"plocha dle PD, dle bilance</t>
  </si>
  <si>
    <t>7</t>
  </si>
  <si>
    <t>124153100</t>
  </si>
  <si>
    <t>Vykopávky pro koryta vodotečí strojně v hornině třídy těžitelnosti I skupiny 1 a 2 do 100 m3</t>
  </si>
  <si>
    <t>m3</t>
  </si>
  <si>
    <t>-2120071162</t>
  </si>
  <si>
    <t>https://podminky.urs.cz/item/CS_URS_2022_02/124153100</t>
  </si>
  <si>
    <t>"Výkopy pro SO 01 dle bilance PD</t>
  </si>
  <si>
    <t>6,11</t>
  </si>
  <si>
    <t>8</t>
  </si>
  <si>
    <t>124153109</t>
  </si>
  <si>
    <t>Vykopávky pro koryta vodotečí strojně Příplatek k cenám za vykopávky pro koryta vodotečí v tekoucí vodě při LTM v hornině třídy těžitelnosti I skupiny 1 a 2</t>
  </si>
  <si>
    <t>-586260604</t>
  </si>
  <si>
    <t>https://podminky.urs.cz/item/CS_URS_2022_02/124153109</t>
  </si>
  <si>
    <t>9</t>
  </si>
  <si>
    <t>124353100</t>
  </si>
  <si>
    <t>Vykopávky pro koryta vodotečí strojně v hornině třídy těžitelnosti II skupiny 4 do 100 m3</t>
  </si>
  <si>
    <t>1193229436</t>
  </si>
  <si>
    <t>https://podminky.urs.cz/item/CS_URS_2022_02/124353100</t>
  </si>
  <si>
    <t>"Výkopy pro SO 01 dle bilance PD, náhodně nalezené balvany, 1/4 objemu</t>
  </si>
  <si>
    <t>6,11*0,25</t>
  </si>
  <si>
    <t>10</t>
  </si>
  <si>
    <t>162201401</t>
  </si>
  <si>
    <t>Vodorovné přemístění větví, kmenů nebo pařezů s naložením, složením a dopravou do 1000 m větví stromů listnatých, průměru kmene přes 100 do 300 mm</t>
  </si>
  <si>
    <t>1812670878</t>
  </si>
  <si>
    <t>https://podminky.urs.cz/item/CS_URS_2022_02/162201401</t>
  </si>
  <si>
    <t>11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</si>
  <si>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</si>
  <si>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</si>
  <si>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-973139974</t>
  </si>
  <si>
    <t>https://podminky.urs.cz/item/CS_URS_2022_02/162251102</t>
  </si>
  <si>
    <t>"výkopek pro SO 01 dle bilance PD</t>
  </si>
  <si>
    <t>"ornice, plocha dle PD, dle bilance, tloušťka vrstvy 0,15 m</t>
  </si>
  <si>
    <t>53,7*0,15</t>
  </si>
  <si>
    <t>"zemina pro násypy, dle bilance</t>
  </si>
  <si>
    <t>20,25</t>
  </si>
  <si>
    <t>"ornice pro ohumusování</t>
  </si>
  <si>
    <t>8,06</t>
  </si>
  <si>
    <t>12</t>
  </si>
  <si>
    <t>162251121</t>
  </si>
  <si>
    <t>Vodorovné přemístění výkopku nebo sypaniny po suchu na obvyklém dopravním prostředku, bez naložení výkopku, avšak se složením bez rozhrnutí z horniny třídy těžitelnosti II skupiny 4 a 5 na vzdálenost do 20 m</t>
  </si>
  <si>
    <t>-637468469</t>
  </si>
  <si>
    <t>https://podminky.urs.cz/item/CS_URS_2022_02/162251121</t>
  </si>
  <si>
    <t>"Výkopek pro SO 01 dle bilance PD, náhodně nalezené balvany, 1/4 objemu</t>
  </si>
  <si>
    <t>13</t>
  </si>
  <si>
    <t>167151101</t>
  </si>
  <si>
    <t>Nakládání, skládání a překládání neulehlého výkopku nebo sypaniny strojně nakládání, množství do 100 m3, z horniny třídy těžitelnosti I, skupiny 1 až 3</t>
  </si>
  <si>
    <t>1037962800</t>
  </si>
  <si>
    <t>https://podminky.urs.cz/item/CS_URS_2022_02/167151101</t>
  </si>
  <si>
    <t>14</t>
  </si>
  <si>
    <t>171151101</t>
  </si>
  <si>
    <t>Hutnění boků násypů z hornin soudržných a sypkých pro jakýkoliv sklon, délku a míru zhutnění svahu</t>
  </si>
  <si>
    <t>CS ÚRS 2020 02</t>
  </si>
  <si>
    <t>2088343642</t>
  </si>
  <si>
    <t>"svahy pod dlažbou, plocha zjištěná planimetrováním</t>
  </si>
  <si>
    <t>0,33+0,36+5,89+5,70+0,32+0,37+0,7</t>
  </si>
  <si>
    <t>181951112</t>
  </si>
  <si>
    <t>Úprava pláně vyrovnáním výškových rozdílů strojně v hornině třídy těžitelnosti I, skupiny 1 až 3 se zhutněním</t>
  </si>
  <si>
    <t>1524495086</t>
  </si>
  <si>
    <t>https://podminky.urs.cz/item/CS_URS_2022_02/181951112</t>
  </si>
  <si>
    <t>"podloží pod stupněm, podloží pod prahy, podloží pod dlažbou (cca vodorovná část), plocha zjištěná planimetrováním</t>
  </si>
  <si>
    <t>15,55</t>
  </si>
  <si>
    <t>16</t>
  </si>
  <si>
    <t>171251201</t>
  </si>
  <si>
    <t>Uložení sypaniny na skládky nebo meziskládky bez hutnění s upravením uložené sypaniny do předepsaného tvaru</t>
  </si>
  <si>
    <t>-180342530</t>
  </si>
  <si>
    <t>https://podminky.urs.cz/item/CS_URS_2022_02/171251201</t>
  </si>
  <si>
    <t>17</t>
  </si>
  <si>
    <t>182351023</t>
  </si>
  <si>
    <t>Rozprostření a urovnání ornice ve svahu sklonu přes 1:5 strojně při souvislé ploše do 100 m2, tl. vrstvy do 200 mm</t>
  </si>
  <si>
    <t>-546333333</t>
  </si>
  <si>
    <t>https://podminky.urs.cz/item/CS_URS_2022_02/182351023</t>
  </si>
  <si>
    <t>"vegetační úpravy, ohumusování, dle PD, tloušťka ornice 0,15 m</t>
  </si>
  <si>
    <t>53,73</t>
  </si>
  <si>
    <t>18</t>
  </si>
  <si>
    <t>181411122</t>
  </si>
  <si>
    <t>Založení trávníku na půdě předem připravené plochy do 1000 m2 výsevem včetně utažení lučního na svahu přes 1:5 do 1:2</t>
  </si>
  <si>
    <t>1957968081</t>
  </si>
  <si>
    <t>https://podminky.urs.cz/item/CS_URS_2022_02/181411122</t>
  </si>
  <si>
    <t>"vegetační úpravy, ohumusování a osetí, dle PD</t>
  </si>
  <si>
    <t>19</t>
  </si>
  <si>
    <t>M</t>
  </si>
  <si>
    <t>00572474</t>
  </si>
  <si>
    <t>osivo směs travní krajinná-svahová</t>
  </si>
  <si>
    <t>kg</t>
  </si>
  <si>
    <t>1145529904</t>
  </si>
  <si>
    <t>53,73*0,015 'Přepočtené koeficientem množství</t>
  </si>
  <si>
    <t>20</t>
  </si>
  <si>
    <t>R115001-1</t>
  </si>
  <si>
    <t>Převedení vody pomocí potrubí, včetně zřízení hrázek, přeložení a demontáže převodu vody, úklidu hrázek a čerpání po celou dobu stavby, včetně všech souvisejících činností</t>
  </si>
  <si>
    <t>soubor</t>
  </si>
  <si>
    <t>R-položka</t>
  </si>
  <si>
    <t>-1802609814</t>
  </si>
  <si>
    <t>P</t>
  </si>
  <si>
    <t>Poznámka k položce:_x000d_
Poznámka k položce:_x000d_
Min. světlost potrubí dle PD je DN 600, délka min 42 m_x000d_
_x000d_
1. V ceně jsou započteny i náklady na zřízení hrázek z vhodných zemin nebo pytlů plněných pískem. Lze použít kombinaci konstrukce hrázky._x000d_
2. V ceně jsou započteny i náklady na materiály zemních nebo pytlovaných hrázek._x000d_
3. V ceně jsou započteny i náklady na těsnící vrstvy v případě použití plně pytlované hrázky._x000d_
4. V ceně jsou započteny i náklady na likvidaci hrázek a jejich úklid._x000d_
5. V ceně jsou započteny i náklady na:_x000d_
a) montáž, přeložení a demontáž potrubí nebo žlabu a těsnění po dobu provozu	b) opotřebení hmot, c) podpůrné konstrukce (např. podpěry)._x000d_
5. Potrubí (žlaby) bude ve vlastnictví (nájmu) zhotovitele._x000d_
6. Čerpání je uvažováno ve dne, v noci, v pracovní dny i ve dnech pracovního klidu._x000d_
7. V cenách jsou započteny i náklady na odpadní potrubí v délce do 20 m, na lešení pod čerpadla a pod odpadní potrubí, apod._x000d_
8. V cenách jsou započteny i náklady na zřízení a odstranění čerpacích jímek včetně vystrojení jímky a potřebný materiál._x000d_
9. Doba, po kterou nejsou čerpadla v činnosti, se neoceňuje. Výjimkou je přerušení čerpání vody na dobu do 15 minut jednotlivě; toto přerušení se od doby čerpání neodečítá._x000d_
10. Čerpání je uvažováno na dopravní výšku do 10 m._x000d_
11. Dopravní výškou vody se rozumí svislá vzdálenost mezi hladinou vody v jímce sníženou čerpáním a vodorovnou rovinou proloženou osou nejvyššího bodu výtlačného potrubí. _x000d_
12. V ceně jsou započteny i náklady na přítomnost pohotovostní soupravy._x000d_
13. V ceně jsou započteny i náklady na veškeré provozní hmoty a média._x000d_
14. Položka je uvažována, včetně všech souvisejících činností (např. přesuny hmot, plnění pytlů, dočerpávání pohonných hmot, manipulace s materiálem apod.).</t>
  </si>
  <si>
    <t>"délka potrubí 15 m</t>
  </si>
  <si>
    <t>R162301-1</t>
  </si>
  <si>
    <t>Kompletní likvidace veškeré nezneužitkovatelné dřevní hmoty v souladu s platnou legislativou, způsobem dle technologických možností zhotovitele a předložení dokladu o likvidaci</t>
  </si>
  <si>
    <t>-943507461</t>
  </si>
  <si>
    <t>Poznámka k položce:_x000d_
Poznámka k položce:_x000d_
- např. řízená skládka ................. (vzd. ....... km)_x000d_
- likvidace pařezů, nehroubí a nezneužitkovatelné dřevní hmoty_x000d_
_x000d_
1. V ceně jsou započteny i náhrady za jízdu loženého vozidla v terénu, ve výkopišti nebo na násypišti._x000d_
2. V ceně jsou započteny i náklady na vodorovné přemístění odpadu z místa stavby na uvažované místo likvidace._x000d_
3. V ceně jsou započteny i náklady na svislé a vodorovné přemístění odpadu z místa kácení/mýcení/vyzvednutí na obvyklý dopravní prostředek._x000d_
4. V ceně jsou započteny i náklady na složení dřevní hmoty z dopravního prostředku do hrání/hromad na vykázaném místě._x000d_
5. V ceně je započten i poplatek za uložení dřevní hmoty na uvažované řízené skládce._x000d_
6. Bude-li zhotovitelem zvolen jiný způsob likvidace než uvažuje PD, bude v ceně započtena dopravní vzdálenost až na místo likvidace, včetně všech souvisejících činností, poplatků, projednání apod._x000d_
7. Zhotovitel předloží objednateli doklad o likvidaci dřevní hmoty._x000d_
8. Položka je uvažována, včetně všech souvisejících činností.</t>
  </si>
  <si>
    <t>"odstranění křovin a travin</t>
  </si>
  <si>
    <t>Zakládání</t>
  </si>
  <si>
    <t>22</t>
  </si>
  <si>
    <t>275315223</t>
  </si>
  <si>
    <t>Základové konstrukce z betonu bloky prostého bez zvýšených nároků na prostředí tř. C 12/15</t>
  </si>
  <si>
    <t>860162722</t>
  </si>
  <si>
    <t>https://podminky.urs.cz/item/CS_URS_2022_02/275315223</t>
  </si>
  <si>
    <t>"podkladový beton pod základ stupně, šířka * délka * tloušťka</t>
  </si>
  <si>
    <t>1,0*2,2*0,1</t>
  </si>
  <si>
    <t>23</t>
  </si>
  <si>
    <t>275315412</t>
  </si>
  <si>
    <t>Základové konstrukce z betonu bloky prostého se zvýšenými nároky na prostředí tř. C 25/30</t>
  </si>
  <si>
    <t>-197711094</t>
  </si>
  <si>
    <t>https://podminky.urs.cz/item/CS_URS_2022_02/275315412</t>
  </si>
  <si>
    <t>"první práh stupně, plocha * tloušťka</t>
  </si>
  <si>
    <t>4,32*0,40</t>
  </si>
  <si>
    <t>"závěrná práh stupně, plocha * tlouťka</t>
  </si>
  <si>
    <t>4,36*0,40</t>
  </si>
  <si>
    <t>24</t>
  </si>
  <si>
    <t>275351111</t>
  </si>
  <si>
    <t>Bednění základových konstrukcí bloků tradiční oboustranné</t>
  </si>
  <si>
    <t>2014398686</t>
  </si>
  <si>
    <t>https://podminky.urs.cz/item/CS_URS_2022_02/275351111</t>
  </si>
  <si>
    <t xml:space="preserve">"první práh stupně, plocha </t>
  </si>
  <si>
    <t>4,32</t>
  </si>
  <si>
    <t>"závěrná práh stupně, plocha</t>
  </si>
  <si>
    <t>4,36</t>
  </si>
  <si>
    <t>Svislé a kompletní konstrukce</t>
  </si>
  <si>
    <t>25</t>
  </si>
  <si>
    <t>321311115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</si>
  <si>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</si>
  <si>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-1911320644</t>
  </si>
  <si>
    <t>https://podminky.urs.cz/item/CS_URS_2022_02/321311115</t>
  </si>
  <si>
    <t>"lože pro dlažbu, plocha dle bilance, tloušťka 0,25 m</t>
  </si>
  <si>
    <t>17,9*0,25</t>
  </si>
  <si>
    <t>26</t>
  </si>
  <si>
    <t>321321115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</si>
  <si>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25/30</t>
  </si>
  <si>
    <t>-899043522</t>
  </si>
  <si>
    <t>https://podminky.urs.cz/item/CS_URS_2022_02/321321115</t>
  </si>
  <si>
    <t>"konstrukce stupně, dle bilance</t>
  </si>
  <si>
    <t>1,8</t>
  </si>
  <si>
    <t>27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</si>
  <si>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</si>
  <si>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</si>
  <si>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240984558</t>
  </si>
  <si>
    <t>https://podminky.urs.cz/item/CS_URS_2022_02/321351010</t>
  </si>
  <si>
    <t>"konstrukce stupně</t>
  </si>
  <si>
    <t>2*6,47"čelní a zadní plocha</t>
  </si>
  <si>
    <t>28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</si>
  <si>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</si>
  <si>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</si>
  <si>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7457364</t>
  </si>
  <si>
    <t>https://podminky.urs.cz/item/CS_URS_2022_02/321352010</t>
  </si>
  <si>
    <t>29</t>
  </si>
  <si>
    <t>321366112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</si>
  <si>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</si>
  <si>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t</t>
  </si>
  <si>
    <t>-334437214</t>
  </si>
  <si>
    <t>https://podminky.urs.cz/item/CS_URS_2022_02/321366112</t>
  </si>
  <si>
    <t>"kostrukce stupně, hmotnost dle bilance (kari síť 8*8*10)</t>
  </si>
  <si>
    <t>0,116</t>
  </si>
  <si>
    <t>30</t>
  </si>
  <si>
    <t>326215222</t>
  </si>
  <si>
    <t>Zdivo hradících konstrukcí z lomového kamene štípaného nebo ručně vybíraného na maltu včetně spárování z pravidelných kamenů objemu 1 kusu kamene přes 0,02 m3</t>
  </si>
  <si>
    <t>-34368580</t>
  </si>
  <si>
    <t>https://podminky.urs.cz/item/CS_URS_2022_02/326215222</t>
  </si>
  <si>
    <t>"konstrukce stupně, objem dle bilance</t>
  </si>
  <si>
    <t>2,052</t>
  </si>
  <si>
    <t>31</t>
  </si>
  <si>
    <t>326215911</t>
  </si>
  <si>
    <t>Zdivo hradících konstrukcí z lomového kamene štípaného nebo ručně vybíraného na maltu včetně spárování Příplatek k cenám za lícování zdiva jednostranné</t>
  </si>
  <si>
    <t>1823103459</t>
  </si>
  <si>
    <t>https://podminky.urs.cz/item/CS_URS_2022_02/326215911</t>
  </si>
  <si>
    <t>Vodorovné konstrukce</t>
  </si>
  <si>
    <t>32</t>
  </si>
  <si>
    <t>462512370</t>
  </si>
  <si>
    <t>Zához z lomového kamene neupraveného záhozového s proštěrkováním z terénu, hmotnosti jednotlivých kamenů přes 200 do 500 kg</t>
  </si>
  <si>
    <t>1546898495</t>
  </si>
  <si>
    <t>https://podminky.urs.cz/item/CS_URS_2022_02/462512370</t>
  </si>
  <si>
    <t>"objem záhozu dle bilance PD</t>
  </si>
  <si>
    <t>2,495</t>
  </si>
  <si>
    <t>33</t>
  </si>
  <si>
    <t>465513328</t>
  </si>
  <si>
    <t>Dlažba z lomového kamene lomařsky upraveného vodorovná nebo ve sklonu na cementovou maltu ze 400 kg cementu na m3 malty, s vyspárováním cementovou maltou MCs tl. 300 mm</t>
  </si>
  <si>
    <t>89660718</t>
  </si>
  <si>
    <t>https://podminky.urs.cz/item/CS_URS_2022_02/465513328</t>
  </si>
  <si>
    <t>"plocha dlažby dle bilance PD</t>
  </si>
  <si>
    <t>17,9</t>
  </si>
  <si>
    <t>Úpravy povrchů, podlahy a osazování výplní</t>
  </si>
  <si>
    <t>34</t>
  </si>
  <si>
    <t>628634112</t>
  </si>
  <si>
    <t>Spárování zdiva hradících konstrukcí lesnickotechnických meliorací z lomového kamene aktivovanou maltou hloubky do 40 mm délka spáry na 1 m2 upravované plochy přes 6 do 12 m</t>
  </si>
  <si>
    <t>449444586</t>
  </si>
  <si>
    <t>https://podminky.urs.cz/item/CS_URS_2022_02/628634112</t>
  </si>
  <si>
    <t>"kostrukce stupně</t>
  </si>
  <si>
    <t>6,47+1,56"čelní plocha</t>
  </si>
  <si>
    <t>0,6*5,19"horní přelivná plocha, šířka * délka</t>
  </si>
  <si>
    <t>998</t>
  </si>
  <si>
    <t>Přesun hmot</t>
  </si>
  <si>
    <t>35</t>
  </si>
  <si>
    <t>998312011</t>
  </si>
  <si>
    <t>Přesun hmot pro sanace území, hrazení a úpravy bystřin jakéhokoliv rozsahu pro dopravní vzdálenost 50 m</t>
  </si>
  <si>
    <t>-52194229</t>
  </si>
  <si>
    <t>https://podminky.urs.cz/item/CS_URS_2022_02/998312011</t>
  </si>
  <si>
    <t>SO 02 - Spádový stupeň 2</t>
  </si>
  <si>
    <t>1472599530</t>
  </si>
  <si>
    <t>"příprava území stavby, plocha odečtená planimetrováním = 82,7 m2</t>
  </si>
  <si>
    <t>82,7</t>
  </si>
  <si>
    <t>1370023005</t>
  </si>
  <si>
    <t>198383179</t>
  </si>
  <si>
    <t>"kácení stromu č.3, půměr 150 mm</t>
  </si>
  <si>
    <t>112101103</t>
  </si>
  <si>
    <t>Odstranění stromů s odřezáním kmene a s odvětvením listnatých, průměru kmene přes 500 do 700 mm</t>
  </si>
  <si>
    <t>613695288</t>
  </si>
  <si>
    <t>https://podminky.urs.cz/item/CS_URS_2022_02/112101103</t>
  </si>
  <si>
    <t>"kácení stromu č.2, půměr 600 mm</t>
  </si>
  <si>
    <t>1844450770</t>
  </si>
  <si>
    <t>"kácení stromu č.3</t>
  </si>
  <si>
    <t>111211242</t>
  </si>
  <si>
    <t>Snesení větví stromů na hromady nebo naložení na dopravní prostředek listnatých v rovině nebo ve svahu přes 1:3, průměru kmene přes 30 cm</t>
  </si>
  <si>
    <t>-1068911438</t>
  </si>
  <si>
    <t>https://podminky.urs.cz/item/CS_URS_2022_02/111211242</t>
  </si>
  <si>
    <t>-821548269</t>
  </si>
  <si>
    <t>112251103</t>
  </si>
  <si>
    <t>Odstranění pařezů strojně s jejich vykopáním nebo vytrháním průměru přes 500 do 700 mm</t>
  </si>
  <si>
    <t>977967060</t>
  </si>
  <si>
    <t>https://podminky.urs.cz/item/CS_URS_2022_02/112251103</t>
  </si>
  <si>
    <t>525671897</t>
  </si>
  <si>
    <t>424780630</t>
  </si>
  <si>
    <t>"Výkopy pro SO 02 dle bilance PD</t>
  </si>
  <si>
    <t>24,30</t>
  </si>
  <si>
    <t>993783817</t>
  </si>
  <si>
    <t>-1805320906</t>
  </si>
  <si>
    <t>"Výkopy pro SO 02 dle bilance PD, náhodně nalezené balvany, 1/4 objemu</t>
  </si>
  <si>
    <t>24,30*0,25</t>
  </si>
  <si>
    <t>714698199</t>
  </si>
  <si>
    <t>162201403</t>
  </si>
  <si>
    <t>Vodorovné přemístění větví, kmenů nebo pařezů s naložením, složením a dopravou do 1000 m větví stromů listnatých, průměru kmene přes 500 do 700 mm</t>
  </si>
  <si>
    <t>1099750477</t>
  </si>
  <si>
    <t>https://podminky.urs.cz/item/CS_URS_2022_02/162201403</t>
  </si>
  <si>
    <t>820052523</t>
  </si>
  <si>
    <t>"výkopek pro SO 02 dle bilance PD</t>
  </si>
  <si>
    <t>82,7*0,15</t>
  </si>
  <si>
    <t>9,20</t>
  </si>
  <si>
    <t>11,80</t>
  </si>
  <si>
    <t>-704447824</t>
  </si>
  <si>
    <t>"Výkopek pro SO 02 dle bilance PD, náhodně nalezené balvany, 1/4 objemu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</si>
  <si>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</si>
  <si>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</si>
  <si>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-66333863</t>
  </si>
  <si>
    <t>https://podminky.urs.cz/item/CS_URS_2022_02/162751117</t>
  </si>
  <si>
    <t>"odvezení přebytečné zeminy a ornice na skládku, dle bilance, vzdálenost skládky 20 km</t>
  </si>
  <si>
    <t>15,10-7,08"zemina, odečtený nedostatek zeminy pro násypy SO 01</t>
  </si>
  <si>
    <t>0,60-0,01"ornice, odečtený nedostatek ornice pro násypy SO 01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</si>
  <si>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</si>
  <si>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</si>
  <si>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2019037253</t>
  </si>
  <si>
    <t>https://podminky.urs.cz/item/CS_URS_2022_02/162751119</t>
  </si>
  <si>
    <t>(15,10-7,08)*10"zemina, odečtený nedostatek zeminy pro násypy SO 01</t>
  </si>
  <si>
    <t>(0,60-0,01)*10"ornice, odečtený nedostatek ornice pro násypy SO 01</t>
  </si>
  <si>
    <t>2057025098</t>
  </si>
  <si>
    <t>171201221</t>
  </si>
  <si>
    <t>Poplatek za uložení stavebního odpadu na skládce (skládkovné) zeminy a kamení zatříděného do Katalogu odpadů pod kódem 17 05 04</t>
  </si>
  <si>
    <t>-2128156806</t>
  </si>
  <si>
    <t>https://podminky.urs.cz/item/CS_URS_2022_02/171201221</t>
  </si>
  <si>
    <t>"uložení přebytečné zeminy a ornice na skládku, dle bilance, vzdálenost skládky 20 km</t>
  </si>
  <si>
    <t>-2021771928</t>
  </si>
  <si>
    <t>2070364434</t>
  </si>
  <si>
    <t>0,41+0,30+0,33+0,3++6,26+5,06+0,38+0,32</t>
  </si>
  <si>
    <t>1863603467</t>
  </si>
  <si>
    <t>15,50</t>
  </si>
  <si>
    <t>-180174643</t>
  </si>
  <si>
    <t>78,67</t>
  </si>
  <si>
    <t>239663617</t>
  </si>
  <si>
    <t>209698934</t>
  </si>
  <si>
    <t>78,67*0,015 'Přepočtené koeficientem množství</t>
  </si>
  <si>
    <t>-2056470426</t>
  </si>
  <si>
    <t>-1136177419</t>
  </si>
  <si>
    <t>"kácení stromu č. 2 a 3</t>
  </si>
  <si>
    <t>1392282555</t>
  </si>
  <si>
    <t>842747906</t>
  </si>
  <si>
    <t>"závěrný práh stupně, plocha * tlouťka</t>
  </si>
  <si>
    <t>-292944820</t>
  </si>
  <si>
    <t>"závěrný práh stupně, plocha</t>
  </si>
  <si>
    <t>-2067502523</t>
  </si>
  <si>
    <t>17,54*0,25</t>
  </si>
  <si>
    <t>1572206514</t>
  </si>
  <si>
    <t>1,80</t>
  </si>
  <si>
    <t>2081408626</t>
  </si>
  <si>
    <t>721675764</t>
  </si>
  <si>
    <t>36</t>
  </si>
  <si>
    <t>-355732989</t>
  </si>
  <si>
    <t>37</t>
  </si>
  <si>
    <t>1759375376</t>
  </si>
  <si>
    <t>38</t>
  </si>
  <si>
    <t>1708912395</t>
  </si>
  <si>
    <t>39</t>
  </si>
  <si>
    <t>786632569</t>
  </si>
  <si>
    <t>40</t>
  </si>
  <si>
    <t>-372152057</t>
  </si>
  <si>
    <t>17,54</t>
  </si>
  <si>
    <t>41</t>
  </si>
  <si>
    <t>-1696243499</t>
  </si>
  <si>
    <t>42</t>
  </si>
  <si>
    <t>2003049292</t>
  </si>
  <si>
    <t>SO 03 - Spádový stupeň 3</t>
  </si>
  <si>
    <t>-1025365303</t>
  </si>
  <si>
    <t>"příprava území stavby, plocha odečtená planimetrováním = 67,4 m2</t>
  </si>
  <si>
    <t>67,4</t>
  </si>
  <si>
    <t>-752779812</t>
  </si>
  <si>
    <t>"příprava území stavby, plocha odečtená planimetrováním = 67,4m2</t>
  </si>
  <si>
    <t>520091531</t>
  </si>
  <si>
    <t>"kácení stromu č.4, půměr 600 mm</t>
  </si>
  <si>
    <t>1455915656</t>
  </si>
  <si>
    <t>-373853085</t>
  </si>
  <si>
    <t>-1400066746</t>
  </si>
  <si>
    <t>-311249091</t>
  </si>
  <si>
    <t>"Výkopy pro SO 03 dle bilance PD</t>
  </si>
  <si>
    <t>74,98</t>
  </si>
  <si>
    <t>-1208116630</t>
  </si>
  <si>
    <t>343221881</t>
  </si>
  <si>
    <t>"Výkopy pro SO 03 dle bilance PD, náhodně nalezené balvany, 1/4 objemu</t>
  </si>
  <si>
    <t>74,98*0,25</t>
  </si>
  <si>
    <t>1027177520</t>
  </si>
  <si>
    <t>-619814117</t>
  </si>
  <si>
    <t>"výkopek pro SO 03 dle bilance PD</t>
  </si>
  <si>
    <t>67,4*0,15</t>
  </si>
  <si>
    <t>13,45</t>
  </si>
  <si>
    <t>7,48</t>
  </si>
  <si>
    <t>698703542</t>
  </si>
  <si>
    <t>"Výkopek pro SO 03 dle bilance PD, náhodně nalezené balvany, 1/4 objemu</t>
  </si>
  <si>
    <t>-1491953028</t>
  </si>
  <si>
    <t>61,53"zemina</t>
  </si>
  <si>
    <t>2,64"ornice</t>
  </si>
  <si>
    <t>-971798494</t>
  </si>
  <si>
    <t>61,53*10"zemina</t>
  </si>
  <si>
    <t>2,64*10"ornice</t>
  </si>
  <si>
    <t>1973642432</t>
  </si>
  <si>
    <t>-1576464525</t>
  </si>
  <si>
    <t>74736199</t>
  </si>
  <si>
    <t>67,40*0,15</t>
  </si>
  <si>
    <t>944849037</t>
  </si>
  <si>
    <t>0,34+0,34+0,33+0,36+5,23+4,72+0,31+0,37</t>
  </si>
  <si>
    <t>-1341452990</t>
  </si>
  <si>
    <t>15,64</t>
  </si>
  <si>
    <t>-1860758707</t>
  </si>
  <si>
    <t>49,87</t>
  </si>
  <si>
    <t>-1602732122</t>
  </si>
  <si>
    <t>253945225</t>
  </si>
  <si>
    <t>49,87*0,015 'Přepočtené koeficientem množství</t>
  </si>
  <si>
    <t>769678130</t>
  </si>
  <si>
    <t>908462376</t>
  </si>
  <si>
    <t>"kácení stromu č. 4</t>
  </si>
  <si>
    <t>1721926766</t>
  </si>
  <si>
    <t>2102361406</t>
  </si>
  <si>
    <t>1675076987</t>
  </si>
  <si>
    <t>-1213634608</t>
  </si>
  <si>
    <t>16,48*0,25</t>
  </si>
  <si>
    <t>-1468895280</t>
  </si>
  <si>
    <t>-60108502</t>
  </si>
  <si>
    <t>1404431117</t>
  </si>
  <si>
    <t>-1027341156</t>
  </si>
  <si>
    <t>2002849532</t>
  </si>
  <si>
    <t>-925863464</t>
  </si>
  <si>
    <t>1129189529</t>
  </si>
  <si>
    <t>396434823</t>
  </si>
  <si>
    <t>16,48</t>
  </si>
  <si>
    <t>-1910806380</t>
  </si>
  <si>
    <t>-1683525208</t>
  </si>
  <si>
    <t>SO 04 - Spádový stupeň 4</t>
  </si>
  <si>
    <t>683384736</t>
  </si>
  <si>
    <t>"příprava území stavby, plocha odečtená planimetrováním = 46,0 m2</t>
  </si>
  <si>
    <t>46,0</t>
  </si>
  <si>
    <t>1204836302</t>
  </si>
  <si>
    <t>-1554612734</t>
  </si>
  <si>
    <t>"kácení stromu č.5, půměr 150 mm</t>
  </si>
  <si>
    <t>770878397</t>
  </si>
  <si>
    <t>-1467007430</t>
  </si>
  <si>
    <t>492273813</t>
  </si>
  <si>
    <t>-341218512</t>
  </si>
  <si>
    <t>"Výkopy pro SO 04 dle bilance PD</t>
  </si>
  <si>
    <t>15,79</t>
  </si>
  <si>
    <t>1412304101</t>
  </si>
  <si>
    <t>-1461492933</t>
  </si>
  <si>
    <t>"Výkopy pro SO 04 dle bilance PD, náhodně nalezené balvany, 1/4 objemu</t>
  </si>
  <si>
    <t>15,79*0,25</t>
  </si>
  <si>
    <t>-389319293</t>
  </si>
  <si>
    <t>865715261</t>
  </si>
  <si>
    <t>"výkopek pro SO 04 dle bilance PD</t>
  </si>
  <si>
    <t>46,0*0,15</t>
  </si>
  <si>
    <t>8,03</t>
  </si>
  <si>
    <t>6,79</t>
  </si>
  <si>
    <t>136742849</t>
  </si>
  <si>
    <t>"Výkopek pro SO 04 dle bilance PD, náhodně nalezené balvany, 1/4 objemu</t>
  </si>
  <si>
    <t>247099257</t>
  </si>
  <si>
    <t>7,76"zemina</t>
  </si>
  <si>
    <t>0,12"ornice</t>
  </si>
  <si>
    <t>789206926</t>
  </si>
  <si>
    <t>7,76*10"zemina</t>
  </si>
  <si>
    <t>0,12*10"ornice</t>
  </si>
  <si>
    <t>1204841077</t>
  </si>
  <si>
    <t>-2036775098</t>
  </si>
  <si>
    <t>46,00*0,15</t>
  </si>
  <si>
    <t>1422007262</t>
  </si>
  <si>
    <t>1637958264</t>
  </si>
  <si>
    <t>0,35+0,35+0,34+0,35+3,51+6,07+0,16+0,22</t>
  </si>
  <si>
    <t>-1298839397</t>
  </si>
  <si>
    <t>14,89</t>
  </si>
  <si>
    <t>79163061</t>
  </si>
  <si>
    <t>42,27</t>
  </si>
  <si>
    <t>-920791459</t>
  </si>
  <si>
    <t>-451281855</t>
  </si>
  <si>
    <t>42,27*0,015 'Přepočtené koeficientem množství</t>
  </si>
  <si>
    <t>-1798340492</t>
  </si>
  <si>
    <t>-901465091</t>
  </si>
  <si>
    <t>"kácení stromu č. 5</t>
  </si>
  <si>
    <t>-1196186126</t>
  </si>
  <si>
    <t>1717510445</t>
  </si>
  <si>
    <t>-96602938</t>
  </si>
  <si>
    <t>724896262</t>
  </si>
  <si>
    <t>16,20*0,25</t>
  </si>
  <si>
    <t>385608876</t>
  </si>
  <si>
    <t>146293940</t>
  </si>
  <si>
    <t>-1383523658</t>
  </si>
  <si>
    <t>665014998</t>
  </si>
  <si>
    <t>662878882</t>
  </si>
  <si>
    <t>-2118135413</t>
  </si>
  <si>
    <t>766144481</t>
  </si>
  <si>
    <t>1774643096</t>
  </si>
  <si>
    <t>16,20</t>
  </si>
  <si>
    <t>895632719</t>
  </si>
  <si>
    <t>1045695136</t>
  </si>
  <si>
    <t>SO 05 - Spádový stupeň 5</t>
  </si>
  <si>
    <t>1071971104</t>
  </si>
  <si>
    <t>"příprava území stavby, plocha odečtená planimetrováním = 100,53 m2</t>
  </si>
  <si>
    <t>100,53</t>
  </si>
  <si>
    <t>1668757560</t>
  </si>
  <si>
    <t>1227097381</t>
  </si>
  <si>
    <t>"kácení stromu č.7 a 9, půměr 150 a 200 mm</t>
  </si>
  <si>
    <t>112101102</t>
  </si>
  <si>
    <t>Odstranění stromů s odřezáním kmene a s odvětvením listnatých, průměru kmene přes 300 do 500 mm</t>
  </si>
  <si>
    <t>-74359605</t>
  </si>
  <si>
    <t>https://podminky.urs.cz/item/CS_URS_2022_02/112101102</t>
  </si>
  <si>
    <t>"kácení stromu č.6 a 8, půměr 500 a 400 mm</t>
  </si>
  <si>
    <t>886661500</t>
  </si>
  <si>
    <t>112251102</t>
  </si>
  <si>
    <t>Odstranění pařezů strojně s jejich vykopáním nebo vytrháním průměru přes 300 do 500 mm</t>
  </si>
  <si>
    <t>649149541</t>
  </si>
  <si>
    <t>https://podminky.urs.cz/item/CS_URS_2022_02/112251102</t>
  </si>
  <si>
    <t>-76516953</t>
  </si>
  <si>
    <t>-929247717</t>
  </si>
  <si>
    <t>-1877078975</t>
  </si>
  <si>
    <t>124153101</t>
  </si>
  <si>
    <t>Vykopávky pro koryta vodotečí strojně v hornině třídy těžitelnosti I skupiny 1 a 2 přes 100 do 1 000 m3</t>
  </si>
  <si>
    <t>-959024060</t>
  </si>
  <si>
    <t>https://podminky.urs.cz/item/CS_URS_2022_02/124153101</t>
  </si>
  <si>
    <t>"Výkopy pro SO 05 dle bilance PD</t>
  </si>
  <si>
    <t>111,63</t>
  </si>
  <si>
    <t>-10205406</t>
  </si>
  <si>
    <t>-461705013</t>
  </si>
  <si>
    <t>"Výkopy pro SO 05 dle bilance PD, náhodně nalezené balvany, 1/4 objemu</t>
  </si>
  <si>
    <t>111,63*0,25</t>
  </si>
  <si>
    <t>-624944570</t>
  </si>
  <si>
    <t>162201402</t>
  </si>
  <si>
    <t>Vodorovné přemístění větví, kmenů nebo pařezů s naložením, složením a dopravou do 1000 m větví stromů listnatých, průměru kmene přes 300 do 500 mm</t>
  </si>
  <si>
    <t>922042729</t>
  </si>
  <si>
    <t>https://podminky.urs.cz/item/CS_URS_2022_02/162201402</t>
  </si>
  <si>
    <t>-234121084</t>
  </si>
  <si>
    <t>"výkopek pro SO 05 dle bilance PD</t>
  </si>
  <si>
    <t>100,53*0,15</t>
  </si>
  <si>
    <t>10,14</t>
  </si>
  <si>
    <t>12,91</t>
  </si>
  <si>
    <t>238522283</t>
  </si>
  <si>
    <t>"Výkopek pro SO 05 dle bilance PD, náhodně nalezené balvany, 1/4 objemu</t>
  </si>
  <si>
    <t>673532924</t>
  </si>
  <si>
    <t>101,49"zemina</t>
  </si>
  <si>
    <t>2,17"ornice</t>
  </si>
  <si>
    <t>-1656132733</t>
  </si>
  <si>
    <t>101,49*10"zemina</t>
  </si>
  <si>
    <t>2,17*10"ornice</t>
  </si>
  <si>
    <t>-18208353</t>
  </si>
  <si>
    <t>894159612</t>
  </si>
  <si>
    <t>-832235494</t>
  </si>
  <si>
    <t>-485774439</t>
  </si>
  <si>
    <t>0,21+0,17+0,36+0,37+7,68+6,72+0,34+0,33</t>
  </si>
  <si>
    <t>275955863</t>
  </si>
  <si>
    <t>15,25</t>
  </si>
  <si>
    <t>-908418462</t>
  </si>
  <si>
    <t>86,07</t>
  </si>
  <si>
    <t>-715464751</t>
  </si>
  <si>
    <t>1695082119</t>
  </si>
  <si>
    <t>86,07*0,015 'Přepočtené koeficientem množství</t>
  </si>
  <si>
    <t>-1981046844</t>
  </si>
  <si>
    <t>-1322729832</t>
  </si>
  <si>
    <t>6556459</t>
  </si>
  <si>
    <t>-858219736</t>
  </si>
  <si>
    <t>1505904105</t>
  </si>
  <si>
    <t>172723023</t>
  </si>
  <si>
    <t>21,29*0,25</t>
  </si>
  <si>
    <t>-234603096</t>
  </si>
  <si>
    <t>1741418139</t>
  </si>
  <si>
    <t>1508013582</t>
  </si>
  <si>
    <t>958135558</t>
  </si>
  <si>
    <t>-1451305796</t>
  </si>
  <si>
    <t>-207182471</t>
  </si>
  <si>
    <t>10249883</t>
  </si>
  <si>
    <t>-1181722605</t>
  </si>
  <si>
    <t>21,29</t>
  </si>
  <si>
    <t>-29687056</t>
  </si>
  <si>
    <t>-122279995</t>
  </si>
  <si>
    <t>SO 06 - Spádový stupeň 6</t>
  </si>
  <si>
    <t>120947539</t>
  </si>
  <si>
    <t>"příprava území stavby, plocha odečtená planimetrováním = 125,07 m2</t>
  </si>
  <si>
    <t>125,07</t>
  </si>
  <si>
    <t>-1732219981</t>
  </si>
  <si>
    <t>720321214</t>
  </si>
  <si>
    <t>-1772336574</t>
  </si>
  <si>
    <t>"Výkopy pro SO 06 dle bilance PD</t>
  </si>
  <si>
    <t>77,55</t>
  </si>
  <si>
    <t>962408424</t>
  </si>
  <si>
    <t>-518657158</t>
  </si>
  <si>
    <t>"Výkopy pro SO 06 dle bilance PD, náhodně nalezené balvany, 1/4 objemu</t>
  </si>
  <si>
    <t>77,55*0,25</t>
  </si>
  <si>
    <t>1172591908</t>
  </si>
  <si>
    <t>"výkopek pro SO 06 dle bilance PD</t>
  </si>
  <si>
    <t>125,07*0,15</t>
  </si>
  <si>
    <t>6,98</t>
  </si>
  <si>
    <t>13,48</t>
  </si>
  <si>
    <t>82775471</t>
  </si>
  <si>
    <t>"Výkopek pro SO 06 dle bilance PD, náhodně nalezené balvany, 1/4 objemu</t>
  </si>
  <si>
    <t>-196925205</t>
  </si>
  <si>
    <t>70,57"zemina</t>
  </si>
  <si>
    <t>5,29-0,39"ornice, odečtený nedostatek ornice pro násypy SO 07</t>
  </si>
  <si>
    <t>1568951872</t>
  </si>
  <si>
    <t>70,57*10"zemina</t>
  </si>
  <si>
    <t>(5,29-0,39)*10"ornice, odečtený nedostatek ornice pro násypy SO 01</t>
  </si>
  <si>
    <t>-2133362415</t>
  </si>
  <si>
    <t>1440067529</t>
  </si>
  <si>
    <t>-1001483461</t>
  </si>
  <si>
    <t>232043278</t>
  </si>
  <si>
    <t>0,34+0,34+0,32+0,39+4,6+4,92+0,51+0,34</t>
  </si>
  <si>
    <t>537090561</t>
  </si>
  <si>
    <t>16,65</t>
  </si>
  <si>
    <t>-1436350881</t>
  </si>
  <si>
    <t>89,87</t>
  </si>
  <si>
    <t>-341682264</t>
  </si>
  <si>
    <t>-1518818767</t>
  </si>
  <si>
    <t>89,87*0,015 'Přepočtené koeficientem množství</t>
  </si>
  <si>
    <t>-591123137</t>
  </si>
  <si>
    <t>1151408256</t>
  </si>
  <si>
    <t>-1380176229</t>
  </si>
  <si>
    <t>1721268063</t>
  </si>
  <si>
    <t>-483774201</t>
  </si>
  <si>
    <t>-1895889939</t>
  </si>
  <si>
    <t>16,25*0,25</t>
  </si>
  <si>
    <t>1144526108</t>
  </si>
  <si>
    <t>1410082414</t>
  </si>
  <si>
    <t>852974938</t>
  </si>
  <si>
    <t>-483291052</t>
  </si>
  <si>
    <t>413474400</t>
  </si>
  <si>
    <t>-1084279179</t>
  </si>
  <si>
    <t>-168630813</t>
  </si>
  <si>
    <t>-631361456</t>
  </si>
  <si>
    <t>16,25</t>
  </si>
  <si>
    <t>188708156</t>
  </si>
  <si>
    <t>449538528</t>
  </si>
  <si>
    <t>SO 07 - Spádový stupeň 7</t>
  </si>
  <si>
    <t xml:space="preserve">    9 - Ostatní konstrukce a práce, bourání</t>
  </si>
  <si>
    <t>-352650045</t>
  </si>
  <si>
    <t>"příprava území stavby, plocha odečtená planimetrováním = 51,67 m2</t>
  </si>
  <si>
    <t>51,67</t>
  </si>
  <si>
    <t>-1600683548</t>
  </si>
  <si>
    <t>-383426239</t>
  </si>
  <si>
    <t>"kácení stromu č.10, půměr 300mm</t>
  </si>
  <si>
    <t>-1783911071</t>
  </si>
  <si>
    <t>"kácení stromu č.10, půměr 300 mm</t>
  </si>
  <si>
    <t>355841639</t>
  </si>
  <si>
    <t>"kácení stromu č. 10</t>
  </si>
  <si>
    <t>1090518963</t>
  </si>
  <si>
    <t>1725245873</t>
  </si>
  <si>
    <t>"Výkopy pro SO 07 dle bilance PD</t>
  </si>
  <si>
    <t>41,16</t>
  </si>
  <si>
    <t>1303003269</t>
  </si>
  <si>
    <t>-201556592</t>
  </si>
  <si>
    <t>"Výkopy pro SO 07 dle bilance PD, náhodně nalezené balvany, 1/4 objemu</t>
  </si>
  <si>
    <t>41,16*0,25</t>
  </si>
  <si>
    <t>-233174822</t>
  </si>
  <si>
    <t>-1171461295</t>
  </si>
  <si>
    <t>"výkopek pro SO 07 dle bilance PD</t>
  </si>
  <si>
    <t>51,67*0,15</t>
  </si>
  <si>
    <t>5,45</t>
  </si>
  <si>
    <t>8,14</t>
  </si>
  <si>
    <t>869030095</t>
  </si>
  <si>
    <t>119707843</t>
  </si>
  <si>
    <t>35,71"zemina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</si>
  <si>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</si>
  <si>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</si>
  <si>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900847866</t>
  </si>
  <si>
    <t>https://podminky.urs.cz/item/CS_URS_2022_02/162751137</t>
  </si>
  <si>
    <t>"bouráné konstrukceve vodním toku, zdivo, dle bilance</t>
  </si>
  <si>
    <t>2,5</t>
  </si>
  <si>
    <t>-1302603170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</si>
  <si>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</si>
  <si>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</si>
  <si>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-1606949080</t>
  </si>
  <si>
    <t>https://podminky.urs.cz/item/CS_URS_2022_02/162751139</t>
  </si>
  <si>
    <t>2,5*10</t>
  </si>
  <si>
    <t>-1430923026</t>
  </si>
  <si>
    <t>959495762</t>
  </si>
  <si>
    <t>1310646900</t>
  </si>
  <si>
    <t>2038567400</t>
  </si>
  <si>
    <t>0,34+0,37+0,35+0,37+3,05+3,03+0,35+0,34</t>
  </si>
  <si>
    <t>-1624658070</t>
  </si>
  <si>
    <t>15,87</t>
  </si>
  <si>
    <t>-606626270</t>
  </si>
  <si>
    <t>54,27</t>
  </si>
  <si>
    <t>1693719398</t>
  </si>
  <si>
    <t>1542291521</t>
  </si>
  <si>
    <t>54,27*0,015 'Přepočtené koeficientem množství</t>
  </si>
  <si>
    <t>1537238332</t>
  </si>
  <si>
    <t>714027091</t>
  </si>
  <si>
    <t>-466776069</t>
  </si>
  <si>
    <t>461272907</t>
  </si>
  <si>
    <t>-699232503</t>
  </si>
  <si>
    <t>-1016311316</t>
  </si>
  <si>
    <t>12,72*0,25</t>
  </si>
  <si>
    <t>938503209</t>
  </si>
  <si>
    <t>1,56</t>
  </si>
  <si>
    <t>1032948846</t>
  </si>
  <si>
    <t>2*7,37"čelní a zadní plocha</t>
  </si>
  <si>
    <t>1092675339</t>
  </si>
  <si>
    <t>1437673502</t>
  </si>
  <si>
    <t>0,105</t>
  </si>
  <si>
    <t>1700913461</t>
  </si>
  <si>
    <t>1,824</t>
  </si>
  <si>
    <t>1743121010</t>
  </si>
  <si>
    <t>-1672118313</t>
  </si>
  <si>
    <t>2,535</t>
  </si>
  <si>
    <t>1261434596</t>
  </si>
  <si>
    <t>12,72</t>
  </si>
  <si>
    <t>-1858275370</t>
  </si>
  <si>
    <t>5,81+1,64"čelní plocha</t>
  </si>
  <si>
    <t>Ostatní konstrukce a práce, bourání</t>
  </si>
  <si>
    <t>966021112</t>
  </si>
  <si>
    <t>Bourání konstrukcí LTM ve vodních tocích s přemístěním suti na hromady na vzdálenost do 20 m nebo s naložením na dopravní prostředek ručně ze zdiva kamenného, pro jakýkoliv druh kamene na maltu cementovou</t>
  </si>
  <si>
    <t>1671375447</t>
  </si>
  <si>
    <t>https://podminky.urs.cz/item/CS_URS_2022_02/966021112</t>
  </si>
  <si>
    <t>"bourání konstrukcí ve vodním toku, zdivo, dle bilance</t>
  </si>
  <si>
    <t>2038207824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</si>
  <si>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</si>
  <si>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</si>
  <si>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</si>
  <si>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</si>
  <si>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</si>
  <si>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</si>
  <si>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VRN1</t>
  </si>
  <si>
    <t>Průzkumné, geodetické a projektové práce</t>
  </si>
  <si>
    <t>012103000</t>
  </si>
  <si>
    <t>Geodetické práce před výstavbou</t>
  </si>
  <si>
    <t>kpl</t>
  </si>
  <si>
    <t>1261862108</t>
  </si>
  <si>
    <t>Poznámka k položce:_x000d_
Poznámka k položce: Veškeré geodetické činnosti spojené s vytýčením stavebních objektů, inženýrských objektů a inženýrských sítí (vč. úhrady za jejich vytýčení). Geodetocké vytýčení staveniště v terénu před zahájením stavebních prací (směrově, výškově).</t>
  </si>
  <si>
    <t>012303000</t>
  </si>
  <si>
    <t>Geodetické práce po výstavbě</t>
  </si>
  <si>
    <t>2072378514</t>
  </si>
  <si>
    <t>Poznámka k položce:_x000d_
Poznámka k položce: Veškeré geodetické činnosti spojené se zdokumentováním skutečného provedení stavby, stavebních objektů, inženýrských objektů a inženýrských sítí.</t>
  </si>
  <si>
    <t>"zaměření skutečného provedení stavby</t>
  </si>
  <si>
    <t>1,0</t>
  </si>
  <si>
    <t>012403000</t>
  </si>
  <si>
    <t>Kartografické práce</t>
  </si>
  <si>
    <t>1272491242</t>
  </si>
  <si>
    <t>"geometrický plán pro zápis vodního díla do KN</t>
  </si>
  <si>
    <t>013254000</t>
  </si>
  <si>
    <t>Dokumentace skutečného provedení stavby</t>
  </si>
  <si>
    <t>726469186</t>
  </si>
  <si>
    <t>Poznámka k položce:_x000d_
Poznámka k položce: Vyhotovení dokumentace skutečného provedení stavby v rozsahu a podrobnosti dle zadávací dokumentace. Dodavatel provádí tyto projekční práce průběžně po celou dobu realizace stavby. V elektronické i tištěné verzi v požadovaném počtu paré.</t>
  </si>
  <si>
    <t>VRN2</t>
  </si>
  <si>
    <t>Příprava staveniště</t>
  </si>
  <si>
    <t>020001000</t>
  </si>
  <si>
    <t>962208180</t>
  </si>
  <si>
    <t>Poznámka k položce:_x000d_
Poznámka k položce: Ochrana stávajících objektů, ochrana stávající zeleně</t>
  </si>
  <si>
    <t>VRN3</t>
  </si>
  <si>
    <t>Zařízení staveniště</t>
  </si>
  <si>
    <t>032002000</t>
  </si>
  <si>
    <t>Vybavení staveniště</t>
  </si>
  <si>
    <t>1321991489</t>
  </si>
  <si>
    <t xml:space="preserve">Poznámka k položce:_x000d_
Poznámka k položce: součástí položky je zejména: náklady na stavební buňky (kanceláře, stavební sklady, mobilní WC apod.) zařízení provizorních komunikací (lávky, můstky, oplocení) skládky na staveništi zabezpečení staveniště (ohrazení provádených objektů a osvětlení staveniště) kontejnery na odpad Součástí je také: Zajištění bezpečnosti (BOZP) během výstavby Zpracování plánu oraganizace výstavby  Návrh zařízení staveniště provede dodavatel stavby, daný návrh zohlední do jednotkové ceny této položky.</t>
  </si>
  <si>
    <t>039002000</t>
  </si>
  <si>
    <t>Zrušení zařízení staveniště</t>
  </si>
  <si>
    <t>-913018319</t>
  </si>
  <si>
    <t>Poznámka k položce:_x000d_
Poznámka k položce: Zrušení zařízení stavenostě a uvedení plochy do původního stavu</t>
  </si>
  <si>
    <t>VRN4</t>
  </si>
  <si>
    <t>Inženýrská činnost</t>
  </si>
  <si>
    <t>041903000</t>
  </si>
  <si>
    <t>Dozor jiné osoby</t>
  </si>
  <si>
    <t>-135196695</t>
  </si>
  <si>
    <t xml:space="preserve">"součinnost geologa při  převzetí základové spáry</t>
  </si>
  <si>
    <t>VRN9</t>
  </si>
  <si>
    <t>Ostatní náklady</t>
  </si>
  <si>
    <t>091504000</t>
  </si>
  <si>
    <t>Náklady související s publikační činností</t>
  </si>
  <si>
    <t>-1387374874</t>
  </si>
  <si>
    <t>Poznámka k položce:_x000d_
Poznámka k položce: Zajištění povinné publicity NPO dle přílohy č. 4 smlouvy o dílo na zhotovení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</si>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</sst>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101" TargetMode="External" /><Relationship Id="rId2" Type="http://schemas.openxmlformats.org/officeDocument/2006/relationships/hyperlink" Target="https://podminky.urs.cz/item/CS_URS_2022_02/111251201" TargetMode="External" /><Relationship Id="rId3" Type="http://schemas.openxmlformats.org/officeDocument/2006/relationships/hyperlink" Target="https://podminky.urs.cz/item/CS_URS_2022_02/112101101" TargetMode="External" /><Relationship Id="rId4" Type="http://schemas.openxmlformats.org/officeDocument/2006/relationships/hyperlink" Target="https://podminky.urs.cz/item/CS_URS_2022_02/111211241" TargetMode="External" /><Relationship Id="rId5" Type="http://schemas.openxmlformats.org/officeDocument/2006/relationships/hyperlink" Target="https://podminky.urs.cz/item/CS_URS_2022_02/112251101" TargetMode="External" /><Relationship Id="rId6" Type="http://schemas.openxmlformats.org/officeDocument/2006/relationships/hyperlink" Target="https://podminky.urs.cz/item/CS_URS_2022_02/121151103" TargetMode="External" /><Relationship Id="rId7" Type="http://schemas.openxmlformats.org/officeDocument/2006/relationships/hyperlink" Target="https://podminky.urs.cz/item/CS_URS_2022_02/124153100" TargetMode="External" /><Relationship Id="rId8" Type="http://schemas.openxmlformats.org/officeDocument/2006/relationships/hyperlink" Target="https://podminky.urs.cz/item/CS_URS_2022_02/124153109" TargetMode="External" /><Relationship Id="rId9" Type="http://schemas.openxmlformats.org/officeDocument/2006/relationships/hyperlink" Target="https://podminky.urs.cz/item/CS_URS_2022_02/124353100" TargetMode="External" /><Relationship Id="rId10" Type="http://schemas.openxmlformats.org/officeDocument/2006/relationships/hyperlink" Target="https://podminky.urs.cz/item/CS_URS_2022_02/162201401" TargetMode="External" /><Relationship Id="rId11" Type="http://schemas.openxmlformats.org/officeDocument/2006/relationships/hyperlink" Target="https://podminky.urs.cz/item/CS_URS_2022_02/162251102" TargetMode="External" /><Relationship Id="rId12" Type="http://schemas.openxmlformats.org/officeDocument/2006/relationships/hyperlink" Target="https://podminky.urs.cz/item/CS_URS_2022_02/162251121" TargetMode="External" /><Relationship Id="rId13" Type="http://schemas.openxmlformats.org/officeDocument/2006/relationships/hyperlink" Target="https://podminky.urs.cz/item/CS_URS_2022_02/167151101" TargetMode="External" /><Relationship Id="rId14" Type="http://schemas.openxmlformats.org/officeDocument/2006/relationships/hyperlink" Target="https://podminky.urs.cz/item/CS_URS_2022_02/181951112" TargetMode="External" /><Relationship Id="rId15" Type="http://schemas.openxmlformats.org/officeDocument/2006/relationships/hyperlink" Target="https://podminky.urs.cz/item/CS_URS_2022_02/171251201" TargetMode="External" /><Relationship Id="rId16" Type="http://schemas.openxmlformats.org/officeDocument/2006/relationships/hyperlink" Target="https://podminky.urs.cz/item/CS_URS_2022_02/182351023" TargetMode="External" /><Relationship Id="rId17" Type="http://schemas.openxmlformats.org/officeDocument/2006/relationships/hyperlink" Target="https://podminky.urs.cz/item/CS_URS_2022_02/181411122" TargetMode="External" /><Relationship Id="rId18" Type="http://schemas.openxmlformats.org/officeDocument/2006/relationships/hyperlink" Target="https://podminky.urs.cz/item/CS_URS_2022_02/275315223" TargetMode="External" /><Relationship Id="rId19" Type="http://schemas.openxmlformats.org/officeDocument/2006/relationships/hyperlink" Target="https://podminky.urs.cz/item/CS_URS_2022_02/275315412" TargetMode="External" /><Relationship Id="rId20" Type="http://schemas.openxmlformats.org/officeDocument/2006/relationships/hyperlink" Target="https://podminky.urs.cz/item/CS_URS_2022_02/275351111" TargetMode="External" /><Relationship Id="rId21" Type="http://schemas.openxmlformats.org/officeDocument/2006/relationships/hyperlink" Target="https://podminky.urs.cz/item/CS_URS_2022_02/321311115" TargetMode="External" /><Relationship Id="rId22" Type="http://schemas.openxmlformats.org/officeDocument/2006/relationships/hyperlink" Target="https://podminky.urs.cz/item/CS_URS_2022_02/321321115" TargetMode="External" /><Relationship Id="rId23" Type="http://schemas.openxmlformats.org/officeDocument/2006/relationships/hyperlink" Target="https://podminky.urs.cz/item/CS_URS_2022_02/321351010" TargetMode="External" /><Relationship Id="rId24" Type="http://schemas.openxmlformats.org/officeDocument/2006/relationships/hyperlink" Target="https://podminky.urs.cz/item/CS_URS_2022_02/321352010" TargetMode="External" /><Relationship Id="rId25" Type="http://schemas.openxmlformats.org/officeDocument/2006/relationships/hyperlink" Target="https://podminky.urs.cz/item/CS_URS_2022_02/321366112" TargetMode="External" /><Relationship Id="rId26" Type="http://schemas.openxmlformats.org/officeDocument/2006/relationships/hyperlink" Target="https://podminky.urs.cz/item/CS_URS_2022_02/326215222" TargetMode="External" /><Relationship Id="rId27" Type="http://schemas.openxmlformats.org/officeDocument/2006/relationships/hyperlink" Target="https://podminky.urs.cz/item/CS_URS_2022_02/326215911" TargetMode="External" /><Relationship Id="rId28" Type="http://schemas.openxmlformats.org/officeDocument/2006/relationships/hyperlink" Target="https://podminky.urs.cz/item/CS_URS_2022_02/462512370" TargetMode="External" /><Relationship Id="rId29" Type="http://schemas.openxmlformats.org/officeDocument/2006/relationships/hyperlink" Target="https://podminky.urs.cz/item/CS_URS_2022_02/465513328" TargetMode="External" /><Relationship Id="rId30" Type="http://schemas.openxmlformats.org/officeDocument/2006/relationships/hyperlink" Target="https://podminky.urs.cz/item/CS_URS_2022_02/628634112" TargetMode="External" /><Relationship Id="rId31" Type="http://schemas.openxmlformats.org/officeDocument/2006/relationships/hyperlink" Target="https://podminky.urs.cz/item/CS_URS_2022_02/998312011" TargetMode="External" /><Relationship Id="rId3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101" TargetMode="External" /><Relationship Id="rId2" Type="http://schemas.openxmlformats.org/officeDocument/2006/relationships/hyperlink" Target="https://podminky.urs.cz/item/CS_URS_2022_02/111251201" TargetMode="External" /><Relationship Id="rId3" Type="http://schemas.openxmlformats.org/officeDocument/2006/relationships/hyperlink" Target="https://podminky.urs.cz/item/CS_URS_2022_02/112101101" TargetMode="External" /><Relationship Id="rId4" Type="http://schemas.openxmlformats.org/officeDocument/2006/relationships/hyperlink" Target="https://podminky.urs.cz/item/CS_URS_2022_02/112101103" TargetMode="External" /><Relationship Id="rId5" Type="http://schemas.openxmlformats.org/officeDocument/2006/relationships/hyperlink" Target="https://podminky.urs.cz/item/CS_URS_2022_02/111211241" TargetMode="External" /><Relationship Id="rId6" Type="http://schemas.openxmlformats.org/officeDocument/2006/relationships/hyperlink" Target="https://podminky.urs.cz/item/CS_URS_2022_02/111211242" TargetMode="External" /><Relationship Id="rId7" Type="http://schemas.openxmlformats.org/officeDocument/2006/relationships/hyperlink" Target="https://podminky.urs.cz/item/CS_URS_2022_02/112251101" TargetMode="External" /><Relationship Id="rId8" Type="http://schemas.openxmlformats.org/officeDocument/2006/relationships/hyperlink" Target="https://podminky.urs.cz/item/CS_URS_2022_02/112251103" TargetMode="External" /><Relationship Id="rId9" Type="http://schemas.openxmlformats.org/officeDocument/2006/relationships/hyperlink" Target="https://podminky.urs.cz/item/CS_URS_2022_02/121151103" TargetMode="External" /><Relationship Id="rId10" Type="http://schemas.openxmlformats.org/officeDocument/2006/relationships/hyperlink" Target="https://podminky.urs.cz/item/CS_URS_2022_02/124153100" TargetMode="External" /><Relationship Id="rId11" Type="http://schemas.openxmlformats.org/officeDocument/2006/relationships/hyperlink" Target="https://podminky.urs.cz/item/CS_URS_2022_02/124153109" TargetMode="External" /><Relationship Id="rId12" Type="http://schemas.openxmlformats.org/officeDocument/2006/relationships/hyperlink" Target="https://podminky.urs.cz/item/CS_URS_2022_02/124353100" TargetMode="External" /><Relationship Id="rId13" Type="http://schemas.openxmlformats.org/officeDocument/2006/relationships/hyperlink" Target="https://podminky.urs.cz/item/CS_URS_2022_02/162201401" TargetMode="External" /><Relationship Id="rId14" Type="http://schemas.openxmlformats.org/officeDocument/2006/relationships/hyperlink" Target="https://podminky.urs.cz/item/CS_URS_2022_02/162201403" TargetMode="External" /><Relationship Id="rId15" Type="http://schemas.openxmlformats.org/officeDocument/2006/relationships/hyperlink" Target="https://podminky.urs.cz/item/CS_URS_2022_02/162251102" TargetMode="External" /><Relationship Id="rId16" Type="http://schemas.openxmlformats.org/officeDocument/2006/relationships/hyperlink" Target="https://podminky.urs.cz/item/CS_URS_2022_02/162251121" TargetMode="External" /><Relationship Id="rId17" Type="http://schemas.openxmlformats.org/officeDocument/2006/relationships/hyperlink" Target="https://podminky.urs.cz/item/CS_URS_2022_02/162751117" TargetMode="External" /><Relationship Id="rId18" Type="http://schemas.openxmlformats.org/officeDocument/2006/relationships/hyperlink" Target="https://podminky.urs.cz/item/CS_URS_2022_02/162751119" TargetMode="External" /><Relationship Id="rId19" Type="http://schemas.openxmlformats.org/officeDocument/2006/relationships/hyperlink" Target="https://podminky.urs.cz/item/CS_URS_2022_02/171251201" TargetMode="External" /><Relationship Id="rId20" Type="http://schemas.openxmlformats.org/officeDocument/2006/relationships/hyperlink" Target="https://podminky.urs.cz/item/CS_URS_2022_02/171201221" TargetMode="External" /><Relationship Id="rId21" Type="http://schemas.openxmlformats.org/officeDocument/2006/relationships/hyperlink" Target="https://podminky.urs.cz/item/CS_URS_2022_02/167151101" TargetMode="External" /><Relationship Id="rId22" Type="http://schemas.openxmlformats.org/officeDocument/2006/relationships/hyperlink" Target="https://podminky.urs.cz/item/CS_URS_2022_02/181951112" TargetMode="External" /><Relationship Id="rId23" Type="http://schemas.openxmlformats.org/officeDocument/2006/relationships/hyperlink" Target="https://podminky.urs.cz/item/CS_URS_2022_02/182351023" TargetMode="External" /><Relationship Id="rId24" Type="http://schemas.openxmlformats.org/officeDocument/2006/relationships/hyperlink" Target="https://podminky.urs.cz/item/CS_URS_2022_02/181411122" TargetMode="External" /><Relationship Id="rId25" Type="http://schemas.openxmlformats.org/officeDocument/2006/relationships/hyperlink" Target="https://podminky.urs.cz/item/CS_URS_2022_02/275315223" TargetMode="External" /><Relationship Id="rId26" Type="http://schemas.openxmlformats.org/officeDocument/2006/relationships/hyperlink" Target="https://podminky.urs.cz/item/CS_URS_2022_02/275315412" TargetMode="External" /><Relationship Id="rId27" Type="http://schemas.openxmlformats.org/officeDocument/2006/relationships/hyperlink" Target="https://podminky.urs.cz/item/CS_URS_2022_02/275351111" TargetMode="External" /><Relationship Id="rId28" Type="http://schemas.openxmlformats.org/officeDocument/2006/relationships/hyperlink" Target="https://podminky.urs.cz/item/CS_URS_2022_02/321311115" TargetMode="External" /><Relationship Id="rId29" Type="http://schemas.openxmlformats.org/officeDocument/2006/relationships/hyperlink" Target="https://podminky.urs.cz/item/CS_URS_2022_02/321321115" TargetMode="External" /><Relationship Id="rId30" Type="http://schemas.openxmlformats.org/officeDocument/2006/relationships/hyperlink" Target="https://podminky.urs.cz/item/CS_URS_2022_02/321351010" TargetMode="External" /><Relationship Id="rId31" Type="http://schemas.openxmlformats.org/officeDocument/2006/relationships/hyperlink" Target="https://podminky.urs.cz/item/CS_URS_2022_02/321352010" TargetMode="External" /><Relationship Id="rId32" Type="http://schemas.openxmlformats.org/officeDocument/2006/relationships/hyperlink" Target="https://podminky.urs.cz/item/CS_URS_2022_02/321366112" TargetMode="External" /><Relationship Id="rId33" Type="http://schemas.openxmlformats.org/officeDocument/2006/relationships/hyperlink" Target="https://podminky.urs.cz/item/CS_URS_2022_02/326215222" TargetMode="External" /><Relationship Id="rId34" Type="http://schemas.openxmlformats.org/officeDocument/2006/relationships/hyperlink" Target="https://podminky.urs.cz/item/CS_URS_2022_02/326215911" TargetMode="External" /><Relationship Id="rId35" Type="http://schemas.openxmlformats.org/officeDocument/2006/relationships/hyperlink" Target="https://podminky.urs.cz/item/CS_URS_2022_02/462512370" TargetMode="External" /><Relationship Id="rId36" Type="http://schemas.openxmlformats.org/officeDocument/2006/relationships/hyperlink" Target="https://podminky.urs.cz/item/CS_URS_2022_02/465513328" TargetMode="External" /><Relationship Id="rId37" Type="http://schemas.openxmlformats.org/officeDocument/2006/relationships/hyperlink" Target="https://podminky.urs.cz/item/CS_URS_2022_02/628634112" TargetMode="External" /><Relationship Id="rId38" Type="http://schemas.openxmlformats.org/officeDocument/2006/relationships/hyperlink" Target="https://podminky.urs.cz/item/CS_URS_2022_02/998312011" TargetMode="External" /><Relationship Id="rId3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101" TargetMode="External" /><Relationship Id="rId2" Type="http://schemas.openxmlformats.org/officeDocument/2006/relationships/hyperlink" Target="https://podminky.urs.cz/item/CS_URS_2022_02/111251201" TargetMode="External" /><Relationship Id="rId3" Type="http://schemas.openxmlformats.org/officeDocument/2006/relationships/hyperlink" Target="https://podminky.urs.cz/item/CS_URS_2022_02/112101103" TargetMode="External" /><Relationship Id="rId4" Type="http://schemas.openxmlformats.org/officeDocument/2006/relationships/hyperlink" Target="https://podminky.urs.cz/item/CS_URS_2022_02/112251103" TargetMode="External" /><Relationship Id="rId5" Type="http://schemas.openxmlformats.org/officeDocument/2006/relationships/hyperlink" Target="https://podminky.urs.cz/item/CS_URS_2022_02/111211242" TargetMode="External" /><Relationship Id="rId6" Type="http://schemas.openxmlformats.org/officeDocument/2006/relationships/hyperlink" Target="https://podminky.urs.cz/item/CS_URS_2022_02/121151103" TargetMode="External" /><Relationship Id="rId7" Type="http://schemas.openxmlformats.org/officeDocument/2006/relationships/hyperlink" Target="https://podminky.urs.cz/item/CS_URS_2022_02/124153100" TargetMode="External" /><Relationship Id="rId8" Type="http://schemas.openxmlformats.org/officeDocument/2006/relationships/hyperlink" Target="https://podminky.urs.cz/item/CS_URS_2022_02/124153109" TargetMode="External" /><Relationship Id="rId9" Type="http://schemas.openxmlformats.org/officeDocument/2006/relationships/hyperlink" Target="https://podminky.urs.cz/item/CS_URS_2022_02/124353100" TargetMode="External" /><Relationship Id="rId10" Type="http://schemas.openxmlformats.org/officeDocument/2006/relationships/hyperlink" Target="https://podminky.urs.cz/item/CS_URS_2022_02/162201403" TargetMode="External" /><Relationship Id="rId11" Type="http://schemas.openxmlformats.org/officeDocument/2006/relationships/hyperlink" Target="https://podminky.urs.cz/item/CS_URS_2022_02/162251102" TargetMode="External" /><Relationship Id="rId12" Type="http://schemas.openxmlformats.org/officeDocument/2006/relationships/hyperlink" Target="https://podminky.urs.cz/item/CS_URS_2022_02/162251121" TargetMode="External" /><Relationship Id="rId13" Type="http://schemas.openxmlformats.org/officeDocument/2006/relationships/hyperlink" Target="https://podminky.urs.cz/item/CS_URS_2022_02/162751117" TargetMode="External" /><Relationship Id="rId14" Type="http://schemas.openxmlformats.org/officeDocument/2006/relationships/hyperlink" Target="https://podminky.urs.cz/item/CS_URS_2022_02/162751119" TargetMode="External" /><Relationship Id="rId15" Type="http://schemas.openxmlformats.org/officeDocument/2006/relationships/hyperlink" Target="https://podminky.urs.cz/item/CS_URS_2022_02/167151101" TargetMode="External" /><Relationship Id="rId16" Type="http://schemas.openxmlformats.org/officeDocument/2006/relationships/hyperlink" Target="https://podminky.urs.cz/item/CS_URS_2022_02/171201221" TargetMode="External" /><Relationship Id="rId17" Type="http://schemas.openxmlformats.org/officeDocument/2006/relationships/hyperlink" Target="https://podminky.urs.cz/item/CS_URS_2022_02/171251201" TargetMode="External" /><Relationship Id="rId18" Type="http://schemas.openxmlformats.org/officeDocument/2006/relationships/hyperlink" Target="https://podminky.urs.cz/item/CS_URS_2022_02/181951112" TargetMode="External" /><Relationship Id="rId19" Type="http://schemas.openxmlformats.org/officeDocument/2006/relationships/hyperlink" Target="https://podminky.urs.cz/item/CS_URS_2022_02/182351023" TargetMode="External" /><Relationship Id="rId20" Type="http://schemas.openxmlformats.org/officeDocument/2006/relationships/hyperlink" Target="https://podminky.urs.cz/item/CS_URS_2022_02/181411122" TargetMode="External" /><Relationship Id="rId21" Type="http://schemas.openxmlformats.org/officeDocument/2006/relationships/hyperlink" Target="https://podminky.urs.cz/item/CS_URS_2022_02/275315223" TargetMode="External" /><Relationship Id="rId22" Type="http://schemas.openxmlformats.org/officeDocument/2006/relationships/hyperlink" Target="https://podminky.urs.cz/item/CS_URS_2022_02/275315412" TargetMode="External" /><Relationship Id="rId23" Type="http://schemas.openxmlformats.org/officeDocument/2006/relationships/hyperlink" Target="https://podminky.urs.cz/item/CS_URS_2022_02/275351111" TargetMode="External" /><Relationship Id="rId24" Type="http://schemas.openxmlformats.org/officeDocument/2006/relationships/hyperlink" Target="https://podminky.urs.cz/item/CS_URS_2022_02/321311115" TargetMode="External" /><Relationship Id="rId25" Type="http://schemas.openxmlformats.org/officeDocument/2006/relationships/hyperlink" Target="https://podminky.urs.cz/item/CS_URS_2022_02/321321115" TargetMode="External" /><Relationship Id="rId26" Type="http://schemas.openxmlformats.org/officeDocument/2006/relationships/hyperlink" Target="https://podminky.urs.cz/item/CS_URS_2022_02/321351010" TargetMode="External" /><Relationship Id="rId27" Type="http://schemas.openxmlformats.org/officeDocument/2006/relationships/hyperlink" Target="https://podminky.urs.cz/item/CS_URS_2022_02/321352010" TargetMode="External" /><Relationship Id="rId28" Type="http://schemas.openxmlformats.org/officeDocument/2006/relationships/hyperlink" Target="https://podminky.urs.cz/item/CS_URS_2022_02/321366112" TargetMode="External" /><Relationship Id="rId29" Type="http://schemas.openxmlformats.org/officeDocument/2006/relationships/hyperlink" Target="https://podminky.urs.cz/item/CS_URS_2022_02/326215222" TargetMode="External" /><Relationship Id="rId30" Type="http://schemas.openxmlformats.org/officeDocument/2006/relationships/hyperlink" Target="https://podminky.urs.cz/item/CS_URS_2022_02/326215911" TargetMode="External" /><Relationship Id="rId31" Type="http://schemas.openxmlformats.org/officeDocument/2006/relationships/hyperlink" Target="https://podminky.urs.cz/item/CS_URS_2022_02/462512370" TargetMode="External" /><Relationship Id="rId32" Type="http://schemas.openxmlformats.org/officeDocument/2006/relationships/hyperlink" Target="https://podminky.urs.cz/item/CS_URS_2022_02/465513328" TargetMode="External" /><Relationship Id="rId33" Type="http://schemas.openxmlformats.org/officeDocument/2006/relationships/hyperlink" Target="https://podminky.urs.cz/item/CS_URS_2022_02/628634112" TargetMode="External" /><Relationship Id="rId34" Type="http://schemas.openxmlformats.org/officeDocument/2006/relationships/hyperlink" Target="https://podminky.urs.cz/item/CS_URS_2022_02/998312011" TargetMode="External" /><Relationship Id="rId3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101" TargetMode="External" /><Relationship Id="rId2" Type="http://schemas.openxmlformats.org/officeDocument/2006/relationships/hyperlink" Target="https://podminky.urs.cz/item/CS_URS_2022_02/111251201" TargetMode="External" /><Relationship Id="rId3" Type="http://schemas.openxmlformats.org/officeDocument/2006/relationships/hyperlink" Target="https://podminky.urs.cz/item/CS_URS_2022_02/112101101" TargetMode="External" /><Relationship Id="rId4" Type="http://schemas.openxmlformats.org/officeDocument/2006/relationships/hyperlink" Target="https://podminky.urs.cz/item/CS_URS_2022_02/112251101" TargetMode="External" /><Relationship Id="rId5" Type="http://schemas.openxmlformats.org/officeDocument/2006/relationships/hyperlink" Target="https://podminky.urs.cz/item/CS_URS_2022_02/111211241" TargetMode="External" /><Relationship Id="rId6" Type="http://schemas.openxmlformats.org/officeDocument/2006/relationships/hyperlink" Target="https://podminky.urs.cz/item/CS_URS_2022_02/121151103" TargetMode="External" /><Relationship Id="rId7" Type="http://schemas.openxmlformats.org/officeDocument/2006/relationships/hyperlink" Target="https://podminky.urs.cz/item/CS_URS_2022_02/124153100" TargetMode="External" /><Relationship Id="rId8" Type="http://schemas.openxmlformats.org/officeDocument/2006/relationships/hyperlink" Target="https://podminky.urs.cz/item/CS_URS_2022_02/124153109" TargetMode="External" /><Relationship Id="rId9" Type="http://schemas.openxmlformats.org/officeDocument/2006/relationships/hyperlink" Target="https://podminky.urs.cz/item/CS_URS_2022_02/124353100" TargetMode="External" /><Relationship Id="rId10" Type="http://schemas.openxmlformats.org/officeDocument/2006/relationships/hyperlink" Target="https://podminky.urs.cz/item/CS_URS_2022_02/162201401" TargetMode="External" /><Relationship Id="rId11" Type="http://schemas.openxmlformats.org/officeDocument/2006/relationships/hyperlink" Target="https://podminky.urs.cz/item/CS_URS_2022_02/162251102" TargetMode="External" /><Relationship Id="rId12" Type="http://schemas.openxmlformats.org/officeDocument/2006/relationships/hyperlink" Target="https://podminky.urs.cz/item/CS_URS_2022_02/162251121" TargetMode="External" /><Relationship Id="rId13" Type="http://schemas.openxmlformats.org/officeDocument/2006/relationships/hyperlink" Target="https://podminky.urs.cz/item/CS_URS_2022_02/162751117" TargetMode="External" /><Relationship Id="rId14" Type="http://schemas.openxmlformats.org/officeDocument/2006/relationships/hyperlink" Target="https://podminky.urs.cz/item/CS_URS_2022_02/162751119" TargetMode="External" /><Relationship Id="rId15" Type="http://schemas.openxmlformats.org/officeDocument/2006/relationships/hyperlink" Target="https://podminky.urs.cz/item/CS_URS_2022_02/171201221" TargetMode="External" /><Relationship Id="rId16" Type="http://schemas.openxmlformats.org/officeDocument/2006/relationships/hyperlink" Target="https://podminky.urs.cz/item/CS_URS_2022_02/171251201" TargetMode="External" /><Relationship Id="rId17" Type="http://schemas.openxmlformats.org/officeDocument/2006/relationships/hyperlink" Target="https://podminky.urs.cz/item/CS_URS_2022_02/167151101" TargetMode="External" /><Relationship Id="rId18" Type="http://schemas.openxmlformats.org/officeDocument/2006/relationships/hyperlink" Target="https://podminky.urs.cz/item/CS_URS_2022_02/181951112" TargetMode="External" /><Relationship Id="rId19" Type="http://schemas.openxmlformats.org/officeDocument/2006/relationships/hyperlink" Target="https://podminky.urs.cz/item/CS_URS_2022_02/182351023" TargetMode="External" /><Relationship Id="rId20" Type="http://schemas.openxmlformats.org/officeDocument/2006/relationships/hyperlink" Target="https://podminky.urs.cz/item/CS_URS_2022_02/181411122" TargetMode="External" /><Relationship Id="rId21" Type="http://schemas.openxmlformats.org/officeDocument/2006/relationships/hyperlink" Target="https://podminky.urs.cz/item/CS_URS_2022_02/275315223" TargetMode="External" /><Relationship Id="rId22" Type="http://schemas.openxmlformats.org/officeDocument/2006/relationships/hyperlink" Target="https://podminky.urs.cz/item/CS_URS_2022_02/275315412" TargetMode="External" /><Relationship Id="rId23" Type="http://schemas.openxmlformats.org/officeDocument/2006/relationships/hyperlink" Target="https://podminky.urs.cz/item/CS_URS_2022_02/275351111" TargetMode="External" /><Relationship Id="rId24" Type="http://schemas.openxmlformats.org/officeDocument/2006/relationships/hyperlink" Target="https://podminky.urs.cz/item/CS_URS_2022_02/321311115" TargetMode="External" /><Relationship Id="rId25" Type="http://schemas.openxmlformats.org/officeDocument/2006/relationships/hyperlink" Target="https://podminky.urs.cz/item/CS_URS_2022_02/321321115" TargetMode="External" /><Relationship Id="rId26" Type="http://schemas.openxmlformats.org/officeDocument/2006/relationships/hyperlink" Target="https://podminky.urs.cz/item/CS_URS_2022_02/321351010" TargetMode="External" /><Relationship Id="rId27" Type="http://schemas.openxmlformats.org/officeDocument/2006/relationships/hyperlink" Target="https://podminky.urs.cz/item/CS_URS_2022_02/321352010" TargetMode="External" /><Relationship Id="rId28" Type="http://schemas.openxmlformats.org/officeDocument/2006/relationships/hyperlink" Target="https://podminky.urs.cz/item/CS_URS_2022_02/321366112" TargetMode="External" /><Relationship Id="rId29" Type="http://schemas.openxmlformats.org/officeDocument/2006/relationships/hyperlink" Target="https://podminky.urs.cz/item/CS_URS_2022_02/326215222" TargetMode="External" /><Relationship Id="rId30" Type="http://schemas.openxmlformats.org/officeDocument/2006/relationships/hyperlink" Target="https://podminky.urs.cz/item/CS_URS_2022_02/326215911" TargetMode="External" /><Relationship Id="rId31" Type="http://schemas.openxmlformats.org/officeDocument/2006/relationships/hyperlink" Target="https://podminky.urs.cz/item/CS_URS_2022_02/462512370" TargetMode="External" /><Relationship Id="rId32" Type="http://schemas.openxmlformats.org/officeDocument/2006/relationships/hyperlink" Target="https://podminky.urs.cz/item/CS_URS_2022_02/465513328" TargetMode="External" /><Relationship Id="rId33" Type="http://schemas.openxmlformats.org/officeDocument/2006/relationships/hyperlink" Target="https://podminky.urs.cz/item/CS_URS_2022_02/628634112" TargetMode="External" /><Relationship Id="rId34" Type="http://schemas.openxmlformats.org/officeDocument/2006/relationships/hyperlink" Target="https://podminky.urs.cz/item/CS_URS_2022_02/998312011" TargetMode="External" /><Relationship Id="rId3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101" TargetMode="External" /><Relationship Id="rId2" Type="http://schemas.openxmlformats.org/officeDocument/2006/relationships/hyperlink" Target="https://podminky.urs.cz/item/CS_URS_2022_02/111251201" TargetMode="External" /><Relationship Id="rId3" Type="http://schemas.openxmlformats.org/officeDocument/2006/relationships/hyperlink" Target="https://podminky.urs.cz/item/CS_URS_2022_02/112101101" TargetMode="External" /><Relationship Id="rId4" Type="http://schemas.openxmlformats.org/officeDocument/2006/relationships/hyperlink" Target="https://podminky.urs.cz/item/CS_URS_2022_02/112101102" TargetMode="External" /><Relationship Id="rId5" Type="http://schemas.openxmlformats.org/officeDocument/2006/relationships/hyperlink" Target="https://podminky.urs.cz/item/CS_URS_2022_02/112251101" TargetMode="External" /><Relationship Id="rId6" Type="http://schemas.openxmlformats.org/officeDocument/2006/relationships/hyperlink" Target="https://podminky.urs.cz/item/CS_URS_2022_02/112251102" TargetMode="External" /><Relationship Id="rId7" Type="http://schemas.openxmlformats.org/officeDocument/2006/relationships/hyperlink" Target="https://podminky.urs.cz/item/CS_URS_2022_02/111211241" TargetMode="External" /><Relationship Id="rId8" Type="http://schemas.openxmlformats.org/officeDocument/2006/relationships/hyperlink" Target="https://podminky.urs.cz/item/CS_URS_2022_02/111211242" TargetMode="External" /><Relationship Id="rId9" Type="http://schemas.openxmlformats.org/officeDocument/2006/relationships/hyperlink" Target="https://podminky.urs.cz/item/CS_URS_2022_02/121151103" TargetMode="External" /><Relationship Id="rId10" Type="http://schemas.openxmlformats.org/officeDocument/2006/relationships/hyperlink" Target="https://podminky.urs.cz/item/CS_URS_2022_02/124153101" TargetMode="External" /><Relationship Id="rId11" Type="http://schemas.openxmlformats.org/officeDocument/2006/relationships/hyperlink" Target="https://podminky.urs.cz/item/CS_URS_2022_02/124153109" TargetMode="External" /><Relationship Id="rId12" Type="http://schemas.openxmlformats.org/officeDocument/2006/relationships/hyperlink" Target="https://podminky.urs.cz/item/CS_URS_2022_02/124353100" TargetMode="External" /><Relationship Id="rId13" Type="http://schemas.openxmlformats.org/officeDocument/2006/relationships/hyperlink" Target="https://podminky.urs.cz/item/CS_URS_2022_02/162201401" TargetMode="External" /><Relationship Id="rId14" Type="http://schemas.openxmlformats.org/officeDocument/2006/relationships/hyperlink" Target="https://podminky.urs.cz/item/CS_URS_2022_02/162201402" TargetMode="External" /><Relationship Id="rId15" Type="http://schemas.openxmlformats.org/officeDocument/2006/relationships/hyperlink" Target="https://podminky.urs.cz/item/CS_URS_2022_02/162251102" TargetMode="External" /><Relationship Id="rId16" Type="http://schemas.openxmlformats.org/officeDocument/2006/relationships/hyperlink" Target="https://podminky.urs.cz/item/CS_URS_2022_02/162251121" TargetMode="External" /><Relationship Id="rId17" Type="http://schemas.openxmlformats.org/officeDocument/2006/relationships/hyperlink" Target="https://podminky.urs.cz/item/CS_URS_2022_02/162751117" TargetMode="External" /><Relationship Id="rId18" Type="http://schemas.openxmlformats.org/officeDocument/2006/relationships/hyperlink" Target="https://podminky.urs.cz/item/CS_URS_2022_02/162751119" TargetMode="External" /><Relationship Id="rId19" Type="http://schemas.openxmlformats.org/officeDocument/2006/relationships/hyperlink" Target="https://podminky.urs.cz/item/CS_URS_2022_02/171201221" TargetMode="External" /><Relationship Id="rId20" Type="http://schemas.openxmlformats.org/officeDocument/2006/relationships/hyperlink" Target="https://podminky.urs.cz/item/CS_URS_2022_02/171251201" TargetMode="External" /><Relationship Id="rId21" Type="http://schemas.openxmlformats.org/officeDocument/2006/relationships/hyperlink" Target="https://podminky.urs.cz/item/CS_URS_2022_02/167151101" TargetMode="External" /><Relationship Id="rId22" Type="http://schemas.openxmlformats.org/officeDocument/2006/relationships/hyperlink" Target="https://podminky.urs.cz/item/CS_URS_2022_02/181951112" TargetMode="External" /><Relationship Id="rId23" Type="http://schemas.openxmlformats.org/officeDocument/2006/relationships/hyperlink" Target="https://podminky.urs.cz/item/CS_URS_2022_02/182351023" TargetMode="External" /><Relationship Id="rId24" Type="http://schemas.openxmlformats.org/officeDocument/2006/relationships/hyperlink" Target="https://podminky.urs.cz/item/CS_URS_2022_02/181411122" TargetMode="External" /><Relationship Id="rId25" Type="http://schemas.openxmlformats.org/officeDocument/2006/relationships/hyperlink" Target="https://podminky.urs.cz/item/CS_URS_2022_02/275315223" TargetMode="External" /><Relationship Id="rId26" Type="http://schemas.openxmlformats.org/officeDocument/2006/relationships/hyperlink" Target="https://podminky.urs.cz/item/CS_URS_2022_02/275315412" TargetMode="External" /><Relationship Id="rId27" Type="http://schemas.openxmlformats.org/officeDocument/2006/relationships/hyperlink" Target="https://podminky.urs.cz/item/CS_URS_2022_02/275351111" TargetMode="External" /><Relationship Id="rId28" Type="http://schemas.openxmlformats.org/officeDocument/2006/relationships/hyperlink" Target="https://podminky.urs.cz/item/CS_URS_2022_02/321311115" TargetMode="External" /><Relationship Id="rId29" Type="http://schemas.openxmlformats.org/officeDocument/2006/relationships/hyperlink" Target="https://podminky.urs.cz/item/CS_URS_2022_02/321321115" TargetMode="External" /><Relationship Id="rId30" Type="http://schemas.openxmlformats.org/officeDocument/2006/relationships/hyperlink" Target="https://podminky.urs.cz/item/CS_URS_2022_02/321351010" TargetMode="External" /><Relationship Id="rId31" Type="http://schemas.openxmlformats.org/officeDocument/2006/relationships/hyperlink" Target="https://podminky.urs.cz/item/CS_URS_2022_02/321352010" TargetMode="External" /><Relationship Id="rId32" Type="http://schemas.openxmlformats.org/officeDocument/2006/relationships/hyperlink" Target="https://podminky.urs.cz/item/CS_URS_2022_02/321366112" TargetMode="External" /><Relationship Id="rId33" Type="http://schemas.openxmlformats.org/officeDocument/2006/relationships/hyperlink" Target="https://podminky.urs.cz/item/CS_URS_2022_02/326215222" TargetMode="External" /><Relationship Id="rId34" Type="http://schemas.openxmlformats.org/officeDocument/2006/relationships/hyperlink" Target="https://podminky.urs.cz/item/CS_URS_2022_02/326215911" TargetMode="External" /><Relationship Id="rId35" Type="http://schemas.openxmlformats.org/officeDocument/2006/relationships/hyperlink" Target="https://podminky.urs.cz/item/CS_URS_2022_02/462512370" TargetMode="External" /><Relationship Id="rId36" Type="http://schemas.openxmlformats.org/officeDocument/2006/relationships/hyperlink" Target="https://podminky.urs.cz/item/CS_URS_2022_02/465513328" TargetMode="External" /><Relationship Id="rId37" Type="http://schemas.openxmlformats.org/officeDocument/2006/relationships/hyperlink" Target="https://podminky.urs.cz/item/CS_URS_2022_02/628634112" TargetMode="External" /><Relationship Id="rId38" Type="http://schemas.openxmlformats.org/officeDocument/2006/relationships/hyperlink" Target="https://podminky.urs.cz/item/CS_URS_2022_02/998312011" TargetMode="External" /><Relationship Id="rId39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101" TargetMode="External" /><Relationship Id="rId2" Type="http://schemas.openxmlformats.org/officeDocument/2006/relationships/hyperlink" Target="https://podminky.urs.cz/item/CS_URS_2022_02/111251201" TargetMode="External" /><Relationship Id="rId3" Type="http://schemas.openxmlformats.org/officeDocument/2006/relationships/hyperlink" Target="https://podminky.urs.cz/item/CS_URS_2022_02/121151103" TargetMode="External" /><Relationship Id="rId4" Type="http://schemas.openxmlformats.org/officeDocument/2006/relationships/hyperlink" Target="https://podminky.urs.cz/item/CS_URS_2022_02/124153100" TargetMode="External" /><Relationship Id="rId5" Type="http://schemas.openxmlformats.org/officeDocument/2006/relationships/hyperlink" Target="https://podminky.urs.cz/item/CS_URS_2022_02/124153109" TargetMode="External" /><Relationship Id="rId6" Type="http://schemas.openxmlformats.org/officeDocument/2006/relationships/hyperlink" Target="https://podminky.urs.cz/item/CS_URS_2022_02/124353100" TargetMode="External" /><Relationship Id="rId7" Type="http://schemas.openxmlformats.org/officeDocument/2006/relationships/hyperlink" Target="https://podminky.urs.cz/item/CS_URS_2022_02/162251102" TargetMode="External" /><Relationship Id="rId8" Type="http://schemas.openxmlformats.org/officeDocument/2006/relationships/hyperlink" Target="https://podminky.urs.cz/item/CS_URS_2022_02/162251121" TargetMode="External" /><Relationship Id="rId9" Type="http://schemas.openxmlformats.org/officeDocument/2006/relationships/hyperlink" Target="https://podminky.urs.cz/item/CS_URS_2022_02/162751117" TargetMode="External" /><Relationship Id="rId10" Type="http://schemas.openxmlformats.org/officeDocument/2006/relationships/hyperlink" Target="https://podminky.urs.cz/item/CS_URS_2022_02/162751119" TargetMode="External" /><Relationship Id="rId11" Type="http://schemas.openxmlformats.org/officeDocument/2006/relationships/hyperlink" Target="https://podminky.urs.cz/item/CS_URS_2022_02/167151101" TargetMode="External" /><Relationship Id="rId12" Type="http://schemas.openxmlformats.org/officeDocument/2006/relationships/hyperlink" Target="https://podminky.urs.cz/item/CS_URS_2022_02/171251201" TargetMode="External" /><Relationship Id="rId13" Type="http://schemas.openxmlformats.org/officeDocument/2006/relationships/hyperlink" Target="https://podminky.urs.cz/item/CS_URS_2022_02/171201221" TargetMode="External" /><Relationship Id="rId14" Type="http://schemas.openxmlformats.org/officeDocument/2006/relationships/hyperlink" Target="https://podminky.urs.cz/item/CS_URS_2022_02/181951112" TargetMode="External" /><Relationship Id="rId15" Type="http://schemas.openxmlformats.org/officeDocument/2006/relationships/hyperlink" Target="https://podminky.urs.cz/item/CS_URS_2022_02/182351023" TargetMode="External" /><Relationship Id="rId16" Type="http://schemas.openxmlformats.org/officeDocument/2006/relationships/hyperlink" Target="https://podminky.urs.cz/item/CS_URS_2022_02/181411122" TargetMode="External" /><Relationship Id="rId17" Type="http://schemas.openxmlformats.org/officeDocument/2006/relationships/hyperlink" Target="https://podminky.urs.cz/item/CS_URS_2022_02/275315223" TargetMode="External" /><Relationship Id="rId18" Type="http://schemas.openxmlformats.org/officeDocument/2006/relationships/hyperlink" Target="https://podminky.urs.cz/item/CS_URS_2022_02/275315412" TargetMode="External" /><Relationship Id="rId19" Type="http://schemas.openxmlformats.org/officeDocument/2006/relationships/hyperlink" Target="https://podminky.urs.cz/item/CS_URS_2022_02/275351111" TargetMode="External" /><Relationship Id="rId20" Type="http://schemas.openxmlformats.org/officeDocument/2006/relationships/hyperlink" Target="https://podminky.urs.cz/item/CS_URS_2022_02/321311115" TargetMode="External" /><Relationship Id="rId21" Type="http://schemas.openxmlformats.org/officeDocument/2006/relationships/hyperlink" Target="https://podminky.urs.cz/item/CS_URS_2022_02/321321115" TargetMode="External" /><Relationship Id="rId22" Type="http://schemas.openxmlformats.org/officeDocument/2006/relationships/hyperlink" Target="https://podminky.urs.cz/item/CS_URS_2022_02/321351010" TargetMode="External" /><Relationship Id="rId23" Type="http://schemas.openxmlformats.org/officeDocument/2006/relationships/hyperlink" Target="https://podminky.urs.cz/item/CS_URS_2022_02/321352010" TargetMode="External" /><Relationship Id="rId24" Type="http://schemas.openxmlformats.org/officeDocument/2006/relationships/hyperlink" Target="https://podminky.urs.cz/item/CS_URS_2022_02/321366112" TargetMode="External" /><Relationship Id="rId25" Type="http://schemas.openxmlformats.org/officeDocument/2006/relationships/hyperlink" Target="https://podminky.urs.cz/item/CS_URS_2022_02/326215222" TargetMode="External" /><Relationship Id="rId26" Type="http://schemas.openxmlformats.org/officeDocument/2006/relationships/hyperlink" Target="https://podminky.urs.cz/item/CS_URS_2022_02/326215911" TargetMode="External" /><Relationship Id="rId27" Type="http://schemas.openxmlformats.org/officeDocument/2006/relationships/hyperlink" Target="https://podminky.urs.cz/item/CS_URS_2022_02/462512370" TargetMode="External" /><Relationship Id="rId28" Type="http://schemas.openxmlformats.org/officeDocument/2006/relationships/hyperlink" Target="https://podminky.urs.cz/item/CS_URS_2022_02/465513328" TargetMode="External" /><Relationship Id="rId29" Type="http://schemas.openxmlformats.org/officeDocument/2006/relationships/hyperlink" Target="https://podminky.urs.cz/item/CS_URS_2022_02/628634112" TargetMode="External" /><Relationship Id="rId30" Type="http://schemas.openxmlformats.org/officeDocument/2006/relationships/hyperlink" Target="https://podminky.urs.cz/item/CS_URS_2022_02/998312011" TargetMode="External" /><Relationship Id="rId3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101" TargetMode="External" /><Relationship Id="rId2" Type="http://schemas.openxmlformats.org/officeDocument/2006/relationships/hyperlink" Target="https://podminky.urs.cz/item/CS_URS_2022_02/111251201" TargetMode="External" /><Relationship Id="rId3" Type="http://schemas.openxmlformats.org/officeDocument/2006/relationships/hyperlink" Target="https://podminky.urs.cz/item/CS_URS_2022_02/112101101" TargetMode="External" /><Relationship Id="rId4" Type="http://schemas.openxmlformats.org/officeDocument/2006/relationships/hyperlink" Target="https://podminky.urs.cz/item/CS_URS_2022_02/112251101" TargetMode="External" /><Relationship Id="rId5" Type="http://schemas.openxmlformats.org/officeDocument/2006/relationships/hyperlink" Target="https://podminky.urs.cz/item/CS_URS_2022_02/111211241" TargetMode="External" /><Relationship Id="rId6" Type="http://schemas.openxmlformats.org/officeDocument/2006/relationships/hyperlink" Target="https://podminky.urs.cz/item/CS_URS_2022_02/121151103" TargetMode="External" /><Relationship Id="rId7" Type="http://schemas.openxmlformats.org/officeDocument/2006/relationships/hyperlink" Target="https://podminky.urs.cz/item/CS_URS_2022_02/124153100" TargetMode="External" /><Relationship Id="rId8" Type="http://schemas.openxmlformats.org/officeDocument/2006/relationships/hyperlink" Target="https://podminky.urs.cz/item/CS_URS_2022_02/124153109" TargetMode="External" /><Relationship Id="rId9" Type="http://schemas.openxmlformats.org/officeDocument/2006/relationships/hyperlink" Target="https://podminky.urs.cz/item/CS_URS_2022_02/124353100" TargetMode="External" /><Relationship Id="rId10" Type="http://schemas.openxmlformats.org/officeDocument/2006/relationships/hyperlink" Target="https://podminky.urs.cz/item/CS_URS_2022_02/162201401" TargetMode="External" /><Relationship Id="rId11" Type="http://schemas.openxmlformats.org/officeDocument/2006/relationships/hyperlink" Target="https://podminky.urs.cz/item/CS_URS_2022_02/162251102" TargetMode="External" /><Relationship Id="rId12" Type="http://schemas.openxmlformats.org/officeDocument/2006/relationships/hyperlink" Target="https://podminky.urs.cz/item/CS_URS_2022_02/162251121" TargetMode="External" /><Relationship Id="rId13" Type="http://schemas.openxmlformats.org/officeDocument/2006/relationships/hyperlink" Target="https://podminky.urs.cz/item/CS_URS_2022_02/162751117" TargetMode="External" /><Relationship Id="rId14" Type="http://schemas.openxmlformats.org/officeDocument/2006/relationships/hyperlink" Target="https://podminky.urs.cz/item/CS_URS_2022_02/162751137" TargetMode="External" /><Relationship Id="rId15" Type="http://schemas.openxmlformats.org/officeDocument/2006/relationships/hyperlink" Target="https://podminky.urs.cz/item/CS_URS_2022_02/162751119" TargetMode="External" /><Relationship Id="rId16" Type="http://schemas.openxmlformats.org/officeDocument/2006/relationships/hyperlink" Target="https://podminky.urs.cz/item/CS_URS_2022_02/162751139" TargetMode="External" /><Relationship Id="rId17" Type="http://schemas.openxmlformats.org/officeDocument/2006/relationships/hyperlink" Target="https://podminky.urs.cz/item/CS_URS_2022_02/167151101" TargetMode="External" /><Relationship Id="rId18" Type="http://schemas.openxmlformats.org/officeDocument/2006/relationships/hyperlink" Target="https://podminky.urs.cz/item/CS_URS_2022_02/171251201" TargetMode="External" /><Relationship Id="rId19" Type="http://schemas.openxmlformats.org/officeDocument/2006/relationships/hyperlink" Target="https://podminky.urs.cz/item/CS_URS_2022_02/171201221" TargetMode="External" /><Relationship Id="rId20" Type="http://schemas.openxmlformats.org/officeDocument/2006/relationships/hyperlink" Target="https://podminky.urs.cz/item/CS_URS_2022_02/181951112" TargetMode="External" /><Relationship Id="rId21" Type="http://schemas.openxmlformats.org/officeDocument/2006/relationships/hyperlink" Target="https://podminky.urs.cz/item/CS_URS_2022_02/182351023" TargetMode="External" /><Relationship Id="rId22" Type="http://schemas.openxmlformats.org/officeDocument/2006/relationships/hyperlink" Target="https://podminky.urs.cz/item/CS_URS_2022_02/181411122" TargetMode="External" /><Relationship Id="rId23" Type="http://schemas.openxmlformats.org/officeDocument/2006/relationships/hyperlink" Target="https://podminky.urs.cz/item/CS_URS_2022_02/275315223" TargetMode="External" /><Relationship Id="rId24" Type="http://schemas.openxmlformats.org/officeDocument/2006/relationships/hyperlink" Target="https://podminky.urs.cz/item/CS_URS_2022_02/275315412" TargetMode="External" /><Relationship Id="rId25" Type="http://schemas.openxmlformats.org/officeDocument/2006/relationships/hyperlink" Target="https://podminky.urs.cz/item/CS_URS_2022_02/275351111" TargetMode="External" /><Relationship Id="rId26" Type="http://schemas.openxmlformats.org/officeDocument/2006/relationships/hyperlink" Target="https://podminky.urs.cz/item/CS_URS_2022_02/321311115" TargetMode="External" /><Relationship Id="rId27" Type="http://schemas.openxmlformats.org/officeDocument/2006/relationships/hyperlink" Target="https://podminky.urs.cz/item/CS_URS_2022_02/321321115" TargetMode="External" /><Relationship Id="rId28" Type="http://schemas.openxmlformats.org/officeDocument/2006/relationships/hyperlink" Target="https://podminky.urs.cz/item/CS_URS_2022_02/321351010" TargetMode="External" /><Relationship Id="rId29" Type="http://schemas.openxmlformats.org/officeDocument/2006/relationships/hyperlink" Target="https://podminky.urs.cz/item/CS_URS_2022_02/321352010" TargetMode="External" /><Relationship Id="rId30" Type="http://schemas.openxmlformats.org/officeDocument/2006/relationships/hyperlink" Target="https://podminky.urs.cz/item/CS_URS_2022_02/321366112" TargetMode="External" /><Relationship Id="rId31" Type="http://schemas.openxmlformats.org/officeDocument/2006/relationships/hyperlink" Target="https://podminky.urs.cz/item/CS_URS_2022_02/326215222" TargetMode="External" /><Relationship Id="rId32" Type="http://schemas.openxmlformats.org/officeDocument/2006/relationships/hyperlink" Target="https://podminky.urs.cz/item/CS_URS_2022_02/326215911" TargetMode="External" /><Relationship Id="rId33" Type="http://schemas.openxmlformats.org/officeDocument/2006/relationships/hyperlink" Target="https://podminky.urs.cz/item/CS_URS_2022_02/462512370" TargetMode="External" /><Relationship Id="rId34" Type="http://schemas.openxmlformats.org/officeDocument/2006/relationships/hyperlink" Target="https://podminky.urs.cz/item/CS_URS_2022_02/465513328" TargetMode="External" /><Relationship Id="rId35" Type="http://schemas.openxmlformats.org/officeDocument/2006/relationships/hyperlink" Target="https://podminky.urs.cz/item/CS_URS_2022_02/628634112" TargetMode="External" /><Relationship Id="rId36" Type="http://schemas.openxmlformats.org/officeDocument/2006/relationships/hyperlink" Target="https://podminky.urs.cz/item/CS_URS_2022_02/966021112" TargetMode="External" /><Relationship Id="rId37" Type="http://schemas.openxmlformats.org/officeDocument/2006/relationships/hyperlink" Target="https://podminky.urs.cz/item/CS_URS_2022_02/998312011" TargetMode="External" /><Relationship Id="rId38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32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36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36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36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32</v>
      </c>
      <c r="AO17" s="23"/>
      <c r="AP17" s="23"/>
      <c r="AQ17" s="23"/>
      <c r="AR17" s="21"/>
      <c r="BE17" s="32"/>
      <c r="BS17" s="18" t="s">
        <v>39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32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32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43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44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45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46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47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48</v>
      </c>
      <c r="E29" s="49"/>
      <c r="F29" s="33" t="s">
        <v>49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50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51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52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53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54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55</v>
      </c>
      <c r="U35" s="56"/>
      <c r="V35" s="56"/>
      <c r="W35" s="56"/>
      <c r="X35" s="58" t="s">
        <v>56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57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2022-06-MN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Stabilizace strže, k.ú. Košín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Košín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7. 9. 2022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Projekce rybníky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37</v>
      </c>
      <c r="AJ49" s="42"/>
      <c r="AK49" s="42"/>
      <c r="AL49" s="42"/>
      <c r="AM49" s="75" t="str">
        <f>IF(E17="","",E17)</f>
        <v>Bc. Michal Novotný</v>
      </c>
      <c r="AN49" s="66"/>
      <c r="AO49" s="66"/>
      <c r="AP49" s="66"/>
      <c r="AQ49" s="42"/>
      <c r="AR49" s="46"/>
      <c r="AS49" s="76" t="s">
        <v>58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35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40</v>
      </c>
      <c r="AJ50" s="42"/>
      <c r="AK50" s="42"/>
      <c r="AL50" s="42"/>
      <c r="AM50" s="75" t="str">
        <f>IF(E20="","",E20)</f>
        <v>Ing. Michaela Přenosilová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59</v>
      </c>
      <c r="D52" s="89"/>
      <c r="E52" s="89"/>
      <c r="F52" s="89"/>
      <c r="G52" s="89"/>
      <c r="H52" s="90"/>
      <c r="I52" s="91" t="s">
        <v>60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61</v>
      </c>
      <c r="AH52" s="89"/>
      <c r="AI52" s="89"/>
      <c r="AJ52" s="89"/>
      <c r="AK52" s="89"/>
      <c r="AL52" s="89"/>
      <c r="AM52" s="89"/>
      <c r="AN52" s="91" t="s">
        <v>62</v>
      </c>
      <c r="AO52" s="89"/>
      <c r="AP52" s="89"/>
      <c r="AQ52" s="93" t="s">
        <v>63</v>
      </c>
      <c r="AR52" s="46"/>
      <c r="AS52" s="94" t="s">
        <v>64</v>
      </c>
      <c r="AT52" s="95" t="s">
        <v>65</v>
      </c>
      <c r="AU52" s="95" t="s">
        <v>66</v>
      </c>
      <c r="AV52" s="95" t="s">
        <v>67</v>
      </c>
      <c r="AW52" s="95" t="s">
        <v>68</v>
      </c>
      <c r="AX52" s="95" t="s">
        <v>69</v>
      </c>
      <c r="AY52" s="95" t="s">
        <v>70</v>
      </c>
      <c r="AZ52" s="95" t="s">
        <v>71</v>
      </c>
      <c r="BA52" s="95" t="s">
        <v>72</v>
      </c>
      <c r="BB52" s="95" t="s">
        <v>73</v>
      </c>
      <c r="BC52" s="95" t="s">
        <v>74</v>
      </c>
      <c r="BD52" s="96" t="s">
        <v>75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76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ROUND(SUM(AG55:AG62),2)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32</v>
      </c>
      <c r="AR54" s="106"/>
      <c r="AS54" s="107">
        <f>ROUND(SUM(AS55:AS62),2)</f>
        <v>0</v>
      </c>
      <c r="AT54" s="108">
        <f>ROUND(SUM(AV54:AW54),2)</f>
        <v>0</v>
      </c>
      <c r="AU54" s="109">
        <f>ROUND(SUM(AU55:AU62),5)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ROUND(SUM(AZ55:AZ62),2)</f>
        <v>0</v>
      </c>
      <c r="BA54" s="108">
        <f>ROUND(SUM(BA55:BA62),2)</f>
        <v>0</v>
      </c>
      <c r="BB54" s="108">
        <f>ROUND(SUM(BB55:BB62),2)</f>
        <v>0</v>
      </c>
      <c r="BC54" s="108">
        <f>ROUND(SUM(BC55:BC62),2)</f>
        <v>0</v>
      </c>
      <c r="BD54" s="110">
        <f>ROUND(SUM(BD55:BD62),2)</f>
        <v>0</v>
      </c>
      <c r="BE54" s="6"/>
      <c r="BS54" s="111" t="s">
        <v>77</v>
      </c>
      <c r="BT54" s="111" t="s">
        <v>78</v>
      </c>
      <c r="BU54" s="112" t="s">
        <v>79</v>
      </c>
      <c r="BV54" s="111" t="s">
        <v>80</v>
      </c>
      <c r="BW54" s="111" t="s">
        <v>5</v>
      </c>
      <c r="BX54" s="111" t="s">
        <v>81</v>
      </c>
      <c r="CL54" s="111" t="s">
        <v>19</v>
      </c>
    </row>
    <row r="55" s="7" customFormat="1" ht="16.5" customHeight="1">
      <c r="A55" s="113" t="s">
        <v>82</v>
      </c>
      <c r="B55" s="114"/>
      <c r="C55" s="115"/>
      <c r="D55" s="116" t="s">
        <v>83</v>
      </c>
      <c r="E55" s="116"/>
      <c r="F55" s="116"/>
      <c r="G55" s="116"/>
      <c r="H55" s="116"/>
      <c r="I55" s="117"/>
      <c r="J55" s="116" t="s">
        <v>84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01 - Spádový stupeň 1'!J30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85</v>
      </c>
      <c r="AR55" s="120"/>
      <c r="AS55" s="121">
        <v>0</v>
      </c>
      <c r="AT55" s="122">
        <f>ROUND(SUM(AV55:AW55),2)</f>
        <v>0</v>
      </c>
      <c r="AU55" s="123">
        <f>'SO 01 - Spádový stupeň 1'!P86</f>
        <v>0</v>
      </c>
      <c r="AV55" s="122">
        <f>'SO 01 - Spádový stupeň 1'!J33</f>
        <v>0</v>
      </c>
      <c r="AW55" s="122">
        <f>'SO 01 - Spádový stupeň 1'!J34</f>
        <v>0</v>
      </c>
      <c r="AX55" s="122">
        <f>'SO 01 - Spádový stupeň 1'!J35</f>
        <v>0</v>
      </c>
      <c r="AY55" s="122">
        <f>'SO 01 - Spádový stupeň 1'!J36</f>
        <v>0</v>
      </c>
      <c r="AZ55" s="122">
        <f>'SO 01 - Spádový stupeň 1'!F33</f>
        <v>0</v>
      </c>
      <c r="BA55" s="122">
        <f>'SO 01 - Spádový stupeň 1'!F34</f>
        <v>0</v>
      </c>
      <c r="BB55" s="122">
        <f>'SO 01 - Spádový stupeň 1'!F35</f>
        <v>0</v>
      </c>
      <c r="BC55" s="122">
        <f>'SO 01 - Spádový stupeň 1'!F36</f>
        <v>0</v>
      </c>
      <c r="BD55" s="124">
        <f>'SO 01 - Spádový stupeň 1'!F37</f>
        <v>0</v>
      </c>
      <c r="BE55" s="7"/>
      <c r="BT55" s="125" t="s">
        <v>86</v>
      </c>
      <c r="BV55" s="125" t="s">
        <v>80</v>
      </c>
      <c r="BW55" s="125" t="s">
        <v>87</v>
      </c>
      <c r="BX55" s="125" t="s">
        <v>5</v>
      </c>
      <c r="CL55" s="125" t="s">
        <v>19</v>
      </c>
      <c r="CM55" s="125" t="s">
        <v>88</v>
      </c>
    </row>
    <row r="56" s="7" customFormat="1" ht="16.5" customHeight="1">
      <c r="A56" s="113" t="s">
        <v>82</v>
      </c>
      <c r="B56" s="114"/>
      <c r="C56" s="115"/>
      <c r="D56" s="116" t="s">
        <v>89</v>
      </c>
      <c r="E56" s="116"/>
      <c r="F56" s="116"/>
      <c r="G56" s="116"/>
      <c r="H56" s="116"/>
      <c r="I56" s="117"/>
      <c r="J56" s="116" t="s">
        <v>90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02 - Spádový stupeň 2'!J30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85</v>
      </c>
      <c r="AR56" s="120"/>
      <c r="AS56" s="121">
        <v>0</v>
      </c>
      <c r="AT56" s="122">
        <f>ROUND(SUM(AV56:AW56),2)</f>
        <v>0</v>
      </c>
      <c r="AU56" s="123">
        <f>'SO 02 - Spádový stupeň 2'!P86</f>
        <v>0</v>
      </c>
      <c r="AV56" s="122">
        <f>'SO 02 - Spádový stupeň 2'!J33</f>
        <v>0</v>
      </c>
      <c r="AW56" s="122">
        <f>'SO 02 - Spádový stupeň 2'!J34</f>
        <v>0</v>
      </c>
      <c r="AX56" s="122">
        <f>'SO 02 - Spádový stupeň 2'!J35</f>
        <v>0</v>
      </c>
      <c r="AY56" s="122">
        <f>'SO 02 - Spádový stupeň 2'!J36</f>
        <v>0</v>
      </c>
      <c r="AZ56" s="122">
        <f>'SO 02 - Spádový stupeň 2'!F33</f>
        <v>0</v>
      </c>
      <c r="BA56" s="122">
        <f>'SO 02 - Spádový stupeň 2'!F34</f>
        <v>0</v>
      </c>
      <c r="BB56" s="122">
        <f>'SO 02 - Spádový stupeň 2'!F35</f>
        <v>0</v>
      </c>
      <c r="BC56" s="122">
        <f>'SO 02 - Spádový stupeň 2'!F36</f>
        <v>0</v>
      </c>
      <c r="BD56" s="124">
        <f>'SO 02 - Spádový stupeň 2'!F37</f>
        <v>0</v>
      </c>
      <c r="BE56" s="7"/>
      <c r="BT56" s="125" t="s">
        <v>86</v>
      </c>
      <c r="BV56" s="125" t="s">
        <v>80</v>
      </c>
      <c r="BW56" s="125" t="s">
        <v>91</v>
      </c>
      <c r="BX56" s="125" t="s">
        <v>5</v>
      </c>
      <c r="CL56" s="125" t="s">
        <v>19</v>
      </c>
      <c r="CM56" s="125" t="s">
        <v>88</v>
      </c>
    </row>
    <row r="57" s="7" customFormat="1" ht="16.5" customHeight="1">
      <c r="A57" s="113" t="s">
        <v>82</v>
      </c>
      <c r="B57" s="114"/>
      <c r="C57" s="115"/>
      <c r="D57" s="116" t="s">
        <v>92</v>
      </c>
      <c r="E57" s="116"/>
      <c r="F57" s="116"/>
      <c r="G57" s="116"/>
      <c r="H57" s="116"/>
      <c r="I57" s="117"/>
      <c r="J57" s="116" t="s">
        <v>93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03 - Spádový stupeň 3'!J30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85</v>
      </c>
      <c r="AR57" s="120"/>
      <c r="AS57" s="121">
        <v>0</v>
      </c>
      <c r="AT57" s="122">
        <f>ROUND(SUM(AV57:AW57),2)</f>
        <v>0</v>
      </c>
      <c r="AU57" s="123">
        <f>'SO 03 - Spádový stupeň 3'!P86</f>
        <v>0</v>
      </c>
      <c r="AV57" s="122">
        <f>'SO 03 - Spádový stupeň 3'!J33</f>
        <v>0</v>
      </c>
      <c r="AW57" s="122">
        <f>'SO 03 - Spádový stupeň 3'!J34</f>
        <v>0</v>
      </c>
      <c r="AX57" s="122">
        <f>'SO 03 - Spádový stupeň 3'!J35</f>
        <v>0</v>
      </c>
      <c r="AY57" s="122">
        <f>'SO 03 - Spádový stupeň 3'!J36</f>
        <v>0</v>
      </c>
      <c r="AZ57" s="122">
        <f>'SO 03 - Spádový stupeň 3'!F33</f>
        <v>0</v>
      </c>
      <c r="BA57" s="122">
        <f>'SO 03 - Spádový stupeň 3'!F34</f>
        <v>0</v>
      </c>
      <c r="BB57" s="122">
        <f>'SO 03 - Spádový stupeň 3'!F35</f>
        <v>0</v>
      </c>
      <c r="BC57" s="122">
        <f>'SO 03 - Spádový stupeň 3'!F36</f>
        <v>0</v>
      </c>
      <c r="BD57" s="124">
        <f>'SO 03 - Spádový stupeň 3'!F37</f>
        <v>0</v>
      </c>
      <c r="BE57" s="7"/>
      <c r="BT57" s="125" t="s">
        <v>86</v>
      </c>
      <c r="BV57" s="125" t="s">
        <v>80</v>
      </c>
      <c r="BW57" s="125" t="s">
        <v>94</v>
      </c>
      <c r="BX57" s="125" t="s">
        <v>5</v>
      </c>
      <c r="CL57" s="125" t="s">
        <v>19</v>
      </c>
      <c r="CM57" s="125" t="s">
        <v>88</v>
      </c>
    </row>
    <row r="58" s="7" customFormat="1" ht="16.5" customHeight="1">
      <c r="A58" s="113" t="s">
        <v>82</v>
      </c>
      <c r="B58" s="114"/>
      <c r="C58" s="115"/>
      <c r="D58" s="116" t="s">
        <v>95</v>
      </c>
      <c r="E58" s="116"/>
      <c r="F58" s="116"/>
      <c r="G58" s="116"/>
      <c r="H58" s="116"/>
      <c r="I58" s="117"/>
      <c r="J58" s="116" t="s">
        <v>96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04 - Spádový stupeň 4'!J30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85</v>
      </c>
      <c r="AR58" s="120"/>
      <c r="AS58" s="121">
        <v>0</v>
      </c>
      <c r="AT58" s="122">
        <f>ROUND(SUM(AV58:AW58),2)</f>
        <v>0</v>
      </c>
      <c r="AU58" s="123">
        <f>'SO 04 - Spádový stupeň 4'!P86</f>
        <v>0</v>
      </c>
      <c r="AV58" s="122">
        <f>'SO 04 - Spádový stupeň 4'!J33</f>
        <v>0</v>
      </c>
      <c r="AW58" s="122">
        <f>'SO 04 - Spádový stupeň 4'!J34</f>
        <v>0</v>
      </c>
      <c r="AX58" s="122">
        <f>'SO 04 - Spádový stupeň 4'!J35</f>
        <v>0</v>
      </c>
      <c r="AY58" s="122">
        <f>'SO 04 - Spádový stupeň 4'!J36</f>
        <v>0</v>
      </c>
      <c r="AZ58" s="122">
        <f>'SO 04 - Spádový stupeň 4'!F33</f>
        <v>0</v>
      </c>
      <c r="BA58" s="122">
        <f>'SO 04 - Spádový stupeň 4'!F34</f>
        <v>0</v>
      </c>
      <c r="BB58" s="122">
        <f>'SO 04 - Spádový stupeň 4'!F35</f>
        <v>0</v>
      </c>
      <c r="BC58" s="122">
        <f>'SO 04 - Spádový stupeň 4'!F36</f>
        <v>0</v>
      </c>
      <c r="BD58" s="124">
        <f>'SO 04 - Spádový stupeň 4'!F37</f>
        <v>0</v>
      </c>
      <c r="BE58" s="7"/>
      <c r="BT58" s="125" t="s">
        <v>86</v>
      </c>
      <c r="BV58" s="125" t="s">
        <v>80</v>
      </c>
      <c r="BW58" s="125" t="s">
        <v>97</v>
      </c>
      <c r="BX58" s="125" t="s">
        <v>5</v>
      </c>
      <c r="CL58" s="125" t="s">
        <v>19</v>
      </c>
      <c r="CM58" s="125" t="s">
        <v>88</v>
      </c>
    </row>
    <row r="59" s="7" customFormat="1" ht="16.5" customHeight="1">
      <c r="A59" s="113" t="s">
        <v>82</v>
      </c>
      <c r="B59" s="114"/>
      <c r="C59" s="115"/>
      <c r="D59" s="116" t="s">
        <v>98</v>
      </c>
      <c r="E59" s="116"/>
      <c r="F59" s="116"/>
      <c r="G59" s="116"/>
      <c r="H59" s="116"/>
      <c r="I59" s="117"/>
      <c r="J59" s="116" t="s">
        <v>99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 05 - Spádový stupeň 5'!J30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85</v>
      </c>
      <c r="AR59" s="120"/>
      <c r="AS59" s="121">
        <v>0</v>
      </c>
      <c r="AT59" s="122">
        <f>ROUND(SUM(AV59:AW59),2)</f>
        <v>0</v>
      </c>
      <c r="AU59" s="123">
        <f>'SO 05 - Spádový stupeň 5'!P86</f>
        <v>0</v>
      </c>
      <c r="AV59" s="122">
        <f>'SO 05 - Spádový stupeň 5'!J33</f>
        <v>0</v>
      </c>
      <c r="AW59" s="122">
        <f>'SO 05 - Spádový stupeň 5'!J34</f>
        <v>0</v>
      </c>
      <c r="AX59" s="122">
        <f>'SO 05 - Spádový stupeň 5'!J35</f>
        <v>0</v>
      </c>
      <c r="AY59" s="122">
        <f>'SO 05 - Spádový stupeň 5'!J36</f>
        <v>0</v>
      </c>
      <c r="AZ59" s="122">
        <f>'SO 05 - Spádový stupeň 5'!F33</f>
        <v>0</v>
      </c>
      <c r="BA59" s="122">
        <f>'SO 05 - Spádový stupeň 5'!F34</f>
        <v>0</v>
      </c>
      <c r="BB59" s="122">
        <f>'SO 05 - Spádový stupeň 5'!F35</f>
        <v>0</v>
      </c>
      <c r="BC59" s="122">
        <f>'SO 05 - Spádový stupeň 5'!F36</f>
        <v>0</v>
      </c>
      <c r="BD59" s="124">
        <f>'SO 05 - Spádový stupeň 5'!F37</f>
        <v>0</v>
      </c>
      <c r="BE59" s="7"/>
      <c r="BT59" s="125" t="s">
        <v>86</v>
      </c>
      <c r="BV59" s="125" t="s">
        <v>80</v>
      </c>
      <c r="BW59" s="125" t="s">
        <v>100</v>
      </c>
      <c r="BX59" s="125" t="s">
        <v>5</v>
      </c>
      <c r="CL59" s="125" t="s">
        <v>19</v>
      </c>
      <c r="CM59" s="125" t="s">
        <v>88</v>
      </c>
    </row>
    <row r="60" s="7" customFormat="1" ht="16.5" customHeight="1">
      <c r="A60" s="113" t="s">
        <v>82</v>
      </c>
      <c r="B60" s="114"/>
      <c r="C60" s="115"/>
      <c r="D60" s="116" t="s">
        <v>101</v>
      </c>
      <c r="E60" s="116"/>
      <c r="F60" s="116"/>
      <c r="G60" s="116"/>
      <c r="H60" s="116"/>
      <c r="I60" s="117"/>
      <c r="J60" s="116" t="s">
        <v>102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'SO 06 - Spádový stupeň 6'!J30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85</v>
      </c>
      <c r="AR60" s="120"/>
      <c r="AS60" s="121">
        <v>0</v>
      </c>
      <c r="AT60" s="122">
        <f>ROUND(SUM(AV60:AW60),2)</f>
        <v>0</v>
      </c>
      <c r="AU60" s="123">
        <f>'SO 06 - Spádový stupeň 6'!P86</f>
        <v>0</v>
      </c>
      <c r="AV60" s="122">
        <f>'SO 06 - Spádový stupeň 6'!J33</f>
        <v>0</v>
      </c>
      <c r="AW60" s="122">
        <f>'SO 06 - Spádový stupeň 6'!J34</f>
        <v>0</v>
      </c>
      <c r="AX60" s="122">
        <f>'SO 06 - Spádový stupeň 6'!J35</f>
        <v>0</v>
      </c>
      <c r="AY60" s="122">
        <f>'SO 06 - Spádový stupeň 6'!J36</f>
        <v>0</v>
      </c>
      <c r="AZ60" s="122">
        <f>'SO 06 - Spádový stupeň 6'!F33</f>
        <v>0</v>
      </c>
      <c r="BA60" s="122">
        <f>'SO 06 - Spádový stupeň 6'!F34</f>
        <v>0</v>
      </c>
      <c r="BB60" s="122">
        <f>'SO 06 - Spádový stupeň 6'!F35</f>
        <v>0</v>
      </c>
      <c r="BC60" s="122">
        <f>'SO 06 - Spádový stupeň 6'!F36</f>
        <v>0</v>
      </c>
      <c r="BD60" s="124">
        <f>'SO 06 - Spádový stupeň 6'!F37</f>
        <v>0</v>
      </c>
      <c r="BE60" s="7"/>
      <c r="BT60" s="125" t="s">
        <v>86</v>
      </c>
      <c r="BV60" s="125" t="s">
        <v>80</v>
      </c>
      <c r="BW60" s="125" t="s">
        <v>103</v>
      </c>
      <c r="BX60" s="125" t="s">
        <v>5</v>
      </c>
      <c r="CL60" s="125" t="s">
        <v>19</v>
      </c>
      <c r="CM60" s="125" t="s">
        <v>88</v>
      </c>
    </row>
    <row r="61" s="7" customFormat="1" ht="16.5" customHeight="1">
      <c r="A61" s="113" t="s">
        <v>82</v>
      </c>
      <c r="B61" s="114"/>
      <c r="C61" s="115"/>
      <c r="D61" s="116" t="s">
        <v>104</v>
      </c>
      <c r="E61" s="116"/>
      <c r="F61" s="116"/>
      <c r="G61" s="116"/>
      <c r="H61" s="116"/>
      <c r="I61" s="117"/>
      <c r="J61" s="116" t="s">
        <v>105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'SO 07 - Spádový stupeň 7'!J30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85</v>
      </c>
      <c r="AR61" s="120"/>
      <c r="AS61" s="121">
        <v>0</v>
      </c>
      <c r="AT61" s="122">
        <f>ROUND(SUM(AV61:AW61),2)</f>
        <v>0</v>
      </c>
      <c r="AU61" s="123">
        <f>'SO 07 - Spádový stupeň 7'!P87</f>
        <v>0</v>
      </c>
      <c r="AV61" s="122">
        <f>'SO 07 - Spádový stupeň 7'!J33</f>
        <v>0</v>
      </c>
      <c r="AW61" s="122">
        <f>'SO 07 - Spádový stupeň 7'!J34</f>
        <v>0</v>
      </c>
      <c r="AX61" s="122">
        <f>'SO 07 - Spádový stupeň 7'!J35</f>
        <v>0</v>
      </c>
      <c r="AY61" s="122">
        <f>'SO 07 - Spádový stupeň 7'!J36</f>
        <v>0</v>
      </c>
      <c r="AZ61" s="122">
        <f>'SO 07 - Spádový stupeň 7'!F33</f>
        <v>0</v>
      </c>
      <c r="BA61" s="122">
        <f>'SO 07 - Spádový stupeň 7'!F34</f>
        <v>0</v>
      </c>
      <c r="BB61" s="122">
        <f>'SO 07 - Spádový stupeň 7'!F35</f>
        <v>0</v>
      </c>
      <c r="BC61" s="122">
        <f>'SO 07 - Spádový stupeň 7'!F36</f>
        <v>0</v>
      </c>
      <c r="BD61" s="124">
        <f>'SO 07 - Spádový stupeň 7'!F37</f>
        <v>0</v>
      </c>
      <c r="BE61" s="7"/>
      <c r="BT61" s="125" t="s">
        <v>86</v>
      </c>
      <c r="BV61" s="125" t="s">
        <v>80</v>
      </c>
      <c r="BW61" s="125" t="s">
        <v>106</v>
      </c>
      <c r="BX61" s="125" t="s">
        <v>5</v>
      </c>
      <c r="CL61" s="125" t="s">
        <v>19</v>
      </c>
      <c r="CM61" s="125" t="s">
        <v>88</v>
      </c>
    </row>
    <row r="62" s="7" customFormat="1" ht="16.5" customHeight="1">
      <c r="A62" s="113" t="s">
        <v>82</v>
      </c>
      <c r="B62" s="114"/>
      <c r="C62" s="115"/>
      <c r="D62" s="116" t="s">
        <v>107</v>
      </c>
      <c r="E62" s="116"/>
      <c r="F62" s="116"/>
      <c r="G62" s="116"/>
      <c r="H62" s="116"/>
      <c r="I62" s="117"/>
      <c r="J62" s="116" t="s">
        <v>108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8">
        <f>'VRN - Vedlejší rozpočtové...'!J30</f>
        <v>0</v>
      </c>
      <c r="AH62" s="117"/>
      <c r="AI62" s="117"/>
      <c r="AJ62" s="117"/>
      <c r="AK62" s="117"/>
      <c r="AL62" s="117"/>
      <c r="AM62" s="117"/>
      <c r="AN62" s="118">
        <f>SUM(AG62,AT62)</f>
        <v>0</v>
      </c>
      <c r="AO62" s="117"/>
      <c r="AP62" s="117"/>
      <c r="AQ62" s="119" t="s">
        <v>85</v>
      </c>
      <c r="AR62" s="120"/>
      <c r="AS62" s="126">
        <v>0</v>
      </c>
      <c r="AT62" s="127">
        <f>ROUND(SUM(AV62:AW62),2)</f>
        <v>0</v>
      </c>
      <c r="AU62" s="128">
        <f>'VRN - Vedlejší rozpočtové...'!P85</f>
        <v>0</v>
      </c>
      <c r="AV62" s="127">
        <f>'VRN - Vedlejší rozpočtové...'!J33</f>
        <v>0</v>
      </c>
      <c r="AW62" s="127">
        <f>'VRN - Vedlejší rozpočtové...'!J34</f>
        <v>0</v>
      </c>
      <c r="AX62" s="127">
        <f>'VRN - Vedlejší rozpočtové...'!J35</f>
        <v>0</v>
      </c>
      <c r="AY62" s="127">
        <f>'VRN - Vedlejší rozpočtové...'!J36</f>
        <v>0</v>
      </c>
      <c r="AZ62" s="127">
        <f>'VRN - Vedlejší rozpočtové...'!F33</f>
        <v>0</v>
      </c>
      <c r="BA62" s="127">
        <f>'VRN - Vedlejší rozpočtové...'!F34</f>
        <v>0</v>
      </c>
      <c r="BB62" s="127">
        <f>'VRN - Vedlejší rozpočtové...'!F35</f>
        <v>0</v>
      </c>
      <c r="BC62" s="127">
        <f>'VRN - Vedlejší rozpočtové...'!F36</f>
        <v>0</v>
      </c>
      <c r="BD62" s="129">
        <f>'VRN - Vedlejší rozpočtové...'!F37</f>
        <v>0</v>
      </c>
      <c r="BE62" s="7"/>
      <c r="BT62" s="125" t="s">
        <v>86</v>
      </c>
      <c r="BV62" s="125" t="s">
        <v>80</v>
      </c>
      <c r="BW62" s="125" t="s">
        <v>109</v>
      </c>
      <c r="BX62" s="125" t="s">
        <v>5</v>
      </c>
      <c r="CL62" s="125" t="s">
        <v>19</v>
      </c>
      <c r="CM62" s="125" t="s">
        <v>88</v>
      </c>
    </row>
    <row r="63" s="2" customFormat="1" ht="30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</sheetData>
  <sheetProtection sheet="1" formatColumns="0" formatRows="0" objects="1" scenarios="1" spinCount="100000" saltValue="AS2spl0JR8SiVNyJIETBk72Ej7Sj1lOtDTePH5bXmp3czwNOsbUEtD49SEKiNV6mEmLIGPC1aXlZpAZG/HAXug==" hashValue="nTA+MQ052fqQHy2bte7nYwDBq0a5GtegsADaDiHJaVgo4rzEjkE2bXZ9OZAbWy11B7zIbweUm7OZo9dV18YbzQ==" algorithmName="SHA-512" password="D3A3"/>
  <mergeCells count="70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Spádový stupeň 1'!C2" display="/"/>
    <hyperlink ref="A56" location="'SO 02 - Spádový stupeň 2'!C2" display="/"/>
    <hyperlink ref="A57" location="'SO 03 - Spádový stupeň 3'!C2" display="/"/>
    <hyperlink ref="A58" location="'SO 04 - Spádový stupeň 4'!C2" display="/"/>
    <hyperlink ref="A59" location="'SO 05 - Spádový stupeň 5'!C2" display="/"/>
    <hyperlink ref="A60" location="'SO 06 - Spádový stupeň 6'!C2" display="/"/>
    <hyperlink ref="A61" location="'SO 07 - Spádový stupeň 7'!C2" display="/"/>
    <hyperlink ref="A62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2" customWidth="1"/>
    <col min="2" max="2" width="1.667969" style="272" customWidth="1"/>
    <col min="3" max="4" width="5" style="272" customWidth="1"/>
    <col min="5" max="5" width="11.66016" style="272" customWidth="1"/>
    <col min="6" max="6" width="9.160156" style="272" customWidth="1"/>
    <col min="7" max="7" width="5" style="272" customWidth="1"/>
    <col min="8" max="8" width="77.83203" style="272" customWidth="1"/>
    <col min="9" max="10" width="20" style="272" customWidth="1"/>
    <col min="11" max="11" width="1.667969" style="272" customWidth="1"/>
  </cols>
  <sheetData>
    <row r="1" s="1" customFormat="1" ht="37.5" customHeight="1"/>
    <row r="2" s="1" customFormat="1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="16" customFormat="1" ht="45" customHeight="1">
      <c r="B3" s="276"/>
      <c r="C3" s="277" t="s">
        <v>884</v>
      </c>
      <c r="D3" s="277"/>
      <c r="E3" s="277"/>
      <c r="F3" s="277"/>
      <c r="G3" s="277"/>
      <c r="H3" s="277"/>
      <c r="I3" s="277"/>
      <c r="J3" s="277"/>
      <c r="K3" s="278"/>
    </row>
    <row r="4" s="1" customFormat="1" ht="25.5" customHeight="1">
      <c r="B4" s="279"/>
      <c r="C4" s="280" t="s">
        <v>885</v>
      </c>
      <c r="D4" s="280"/>
      <c r="E4" s="280"/>
      <c r="F4" s="280"/>
      <c r="G4" s="280"/>
      <c r="H4" s="280"/>
      <c r="I4" s="280"/>
      <c r="J4" s="280"/>
      <c r="K4" s="281"/>
    </row>
    <row r="5" s="1" customFormat="1" ht="5.25" customHeight="1">
      <c r="B5" s="279"/>
      <c r="C5" s="282"/>
      <c r="D5" s="282"/>
      <c r="E5" s="282"/>
      <c r="F5" s="282"/>
      <c r="G5" s="282"/>
      <c r="H5" s="282"/>
      <c r="I5" s="282"/>
      <c r="J5" s="282"/>
      <c r="K5" s="281"/>
    </row>
    <row r="6" s="1" customFormat="1" ht="15" customHeight="1">
      <c r="B6" s="279"/>
      <c r="C6" s="283" t="s">
        <v>886</v>
      </c>
      <c r="D6" s="283"/>
      <c r="E6" s="283"/>
      <c r="F6" s="283"/>
      <c r="G6" s="283"/>
      <c r="H6" s="283"/>
      <c r="I6" s="283"/>
      <c r="J6" s="283"/>
      <c r="K6" s="281"/>
    </row>
    <row r="7" s="1" customFormat="1" ht="15" customHeight="1">
      <c r="B7" s="284"/>
      <c r="C7" s="283" t="s">
        <v>887</v>
      </c>
      <c r="D7" s="283"/>
      <c r="E7" s="283"/>
      <c r="F7" s="283"/>
      <c r="G7" s="283"/>
      <c r="H7" s="283"/>
      <c r="I7" s="283"/>
      <c r="J7" s="283"/>
      <c r="K7" s="281"/>
    </row>
    <row r="8" s="1" customFormat="1" ht="12.75" customHeight="1">
      <c r="B8" s="284"/>
      <c r="C8" s="283"/>
      <c r="D8" s="283"/>
      <c r="E8" s="283"/>
      <c r="F8" s="283"/>
      <c r="G8" s="283"/>
      <c r="H8" s="283"/>
      <c r="I8" s="283"/>
      <c r="J8" s="283"/>
      <c r="K8" s="281"/>
    </row>
    <row r="9" s="1" customFormat="1" ht="15" customHeight="1">
      <c r="B9" s="284"/>
      <c r="C9" s="283" t="s">
        <v>888</v>
      </c>
      <c r="D9" s="283"/>
      <c r="E9" s="283"/>
      <c r="F9" s="283"/>
      <c r="G9" s="283"/>
      <c r="H9" s="283"/>
      <c r="I9" s="283"/>
      <c r="J9" s="283"/>
      <c r="K9" s="281"/>
    </row>
    <row r="10" s="1" customFormat="1" ht="15" customHeight="1">
      <c r="B10" s="284"/>
      <c r="C10" s="283"/>
      <c r="D10" s="283" t="s">
        <v>889</v>
      </c>
      <c r="E10" s="283"/>
      <c r="F10" s="283"/>
      <c r="G10" s="283"/>
      <c r="H10" s="283"/>
      <c r="I10" s="283"/>
      <c r="J10" s="283"/>
      <c r="K10" s="281"/>
    </row>
    <row r="11" s="1" customFormat="1" ht="15" customHeight="1">
      <c r="B11" s="284"/>
      <c r="C11" s="285"/>
      <c r="D11" s="283" t="s">
        <v>890</v>
      </c>
      <c r="E11" s="283"/>
      <c r="F11" s="283"/>
      <c r="G11" s="283"/>
      <c r="H11" s="283"/>
      <c r="I11" s="283"/>
      <c r="J11" s="283"/>
      <c r="K11" s="281"/>
    </row>
    <row r="12" s="1" customFormat="1" ht="15" customHeight="1">
      <c r="B12" s="284"/>
      <c r="C12" s="285"/>
      <c r="D12" s="283"/>
      <c r="E12" s="283"/>
      <c r="F12" s="283"/>
      <c r="G12" s="283"/>
      <c r="H12" s="283"/>
      <c r="I12" s="283"/>
      <c r="J12" s="283"/>
      <c r="K12" s="281"/>
    </row>
    <row r="13" s="1" customFormat="1" ht="15" customHeight="1">
      <c r="B13" s="284"/>
      <c r="C13" s="285"/>
      <c r="D13" s="286" t="s">
        <v>891</v>
      </c>
      <c r="E13" s="283"/>
      <c r="F13" s="283"/>
      <c r="G13" s="283"/>
      <c r="H13" s="283"/>
      <c r="I13" s="283"/>
      <c r="J13" s="283"/>
      <c r="K13" s="281"/>
    </row>
    <row r="14" s="1" customFormat="1" ht="12.75" customHeight="1">
      <c r="B14" s="284"/>
      <c r="C14" s="285"/>
      <c r="D14" s="285"/>
      <c r="E14" s="285"/>
      <c r="F14" s="285"/>
      <c r="G14" s="285"/>
      <c r="H14" s="285"/>
      <c r="I14" s="285"/>
      <c r="J14" s="285"/>
      <c r="K14" s="281"/>
    </row>
    <row r="15" s="1" customFormat="1" ht="15" customHeight="1">
      <c r="B15" s="284"/>
      <c r="C15" s="285"/>
      <c r="D15" s="283" t="s">
        <v>892</v>
      </c>
      <c r="E15" s="283"/>
      <c r="F15" s="283"/>
      <c r="G15" s="283"/>
      <c r="H15" s="283"/>
      <c r="I15" s="283"/>
      <c r="J15" s="283"/>
      <c r="K15" s="281"/>
    </row>
    <row r="16" s="1" customFormat="1" ht="15" customHeight="1">
      <c r="B16" s="284"/>
      <c r="C16" s="285"/>
      <c r="D16" s="283" t="s">
        <v>893</v>
      </c>
      <c r="E16" s="283"/>
      <c r="F16" s="283"/>
      <c r="G16" s="283"/>
      <c r="H16" s="283"/>
      <c r="I16" s="283"/>
      <c r="J16" s="283"/>
      <c r="K16" s="281"/>
    </row>
    <row r="17" s="1" customFormat="1" ht="15" customHeight="1">
      <c r="B17" s="284"/>
      <c r="C17" s="285"/>
      <c r="D17" s="283" t="s">
        <v>894</v>
      </c>
      <c r="E17" s="283"/>
      <c r="F17" s="283"/>
      <c r="G17" s="283"/>
      <c r="H17" s="283"/>
      <c r="I17" s="283"/>
      <c r="J17" s="283"/>
      <c r="K17" s="281"/>
    </row>
    <row r="18" s="1" customFormat="1" ht="15" customHeight="1">
      <c r="B18" s="284"/>
      <c r="C18" s="285"/>
      <c r="D18" s="285"/>
      <c r="E18" s="287" t="s">
        <v>85</v>
      </c>
      <c r="F18" s="283" t="s">
        <v>895</v>
      </c>
      <c r="G18" s="283"/>
      <c r="H18" s="283"/>
      <c r="I18" s="283"/>
      <c r="J18" s="283"/>
      <c r="K18" s="281"/>
    </row>
    <row r="19" s="1" customFormat="1" ht="15" customHeight="1">
      <c r="B19" s="284"/>
      <c r="C19" s="285"/>
      <c r="D19" s="285"/>
      <c r="E19" s="287" t="s">
        <v>896</v>
      </c>
      <c r="F19" s="283" t="s">
        <v>897</v>
      </c>
      <c r="G19" s="283"/>
      <c r="H19" s="283"/>
      <c r="I19" s="283"/>
      <c r="J19" s="283"/>
      <c r="K19" s="281"/>
    </row>
    <row r="20" s="1" customFormat="1" ht="15" customHeight="1">
      <c r="B20" s="284"/>
      <c r="C20" s="285"/>
      <c r="D20" s="285"/>
      <c r="E20" s="287" t="s">
        <v>898</v>
      </c>
      <c r="F20" s="283" t="s">
        <v>899</v>
      </c>
      <c r="G20" s="283"/>
      <c r="H20" s="283"/>
      <c r="I20" s="283"/>
      <c r="J20" s="283"/>
      <c r="K20" s="281"/>
    </row>
    <row r="21" s="1" customFormat="1" ht="15" customHeight="1">
      <c r="B21" s="284"/>
      <c r="C21" s="285"/>
      <c r="D21" s="285"/>
      <c r="E21" s="287" t="s">
        <v>900</v>
      </c>
      <c r="F21" s="283" t="s">
        <v>901</v>
      </c>
      <c r="G21" s="283"/>
      <c r="H21" s="283"/>
      <c r="I21" s="283"/>
      <c r="J21" s="283"/>
      <c r="K21" s="281"/>
    </row>
    <row r="22" s="1" customFormat="1" ht="15" customHeight="1">
      <c r="B22" s="284"/>
      <c r="C22" s="285"/>
      <c r="D22" s="285"/>
      <c r="E22" s="287" t="s">
        <v>902</v>
      </c>
      <c r="F22" s="283" t="s">
        <v>903</v>
      </c>
      <c r="G22" s="283"/>
      <c r="H22" s="283"/>
      <c r="I22" s="283"/>
      <c r="J22" s="283"/>
      <c r="K22" s="281"/>
    </row>
    <row r="23" s="1" customFormat="1" ht="15" customHeight="1">
      <c r="B23" s="284"/>
      <c r="C23" s="285"/>
      <c r="D23" s="285"/>
      <c r="E23" s="287" t="s">
        <v>904</v>
      </c>
      <c r="F23" s="283" t="s">
        <v>905</v>
      </c>
      <c r="G23" s="283"/>
      <c r="H23" s="283"/>
      <c r="I23" s="283"/>
      <c r="J23" s="283"/>
      <c r="K23" s="281"/>
    </row>
    <row r="24" s="1" customFormat="1" ht="12.75" customHeight="1">
      <c r="B24" s="284"/>
      <c r="C24" s="285"/>
      <c r="D24" s="285"/>
      <c r="E24" s="285"/>
      <c r="F24" s="285"/>
      <c r="G24" s="285"/>
      <c r="H24" s="285"/>
      <c r="I24" s="285"/>
      <c r="J24" s="285"/>
      <c r="K24" s="281"/>
    </row>
    <row r="25" s="1" customFormat="1" ht="15" customHeight="1">
      <c r="B25" s="284"/>
      <c r="C25" s="283" t="s">
        <v>906</v>
      </c>
      <c r="D25" s="283"/>
      <c r="E25" s="283"/>
      <c r="F25" s="283"/>
      <c r="G25" s="283"/>
      <c r="H25" s="283"/>
      <c r="I25" s="283"/>
      <c r="J25" s="283"/>
      <c r="K25" s="281"/>
    </row>
    <row r="26" s="1" customFormat="1" ht="15" customHeight="1">
      <c r="B26" s="284"/>
      <c r="C26" s="283" t="s">
        <v>907</v>
      </c>
      <c r="D26" s="283"/>
      <c r="E26" s="283"/>
      <c r="F26" s="283"/>
      <c r="G26" s="283"/>
      <c r="H26" s="283"/>
      <c r="I26" s="283"/>
      <c r="J26" s="283"/>
      <c r="K26" s="281"/>
    </row>
    <row r="27" s="1" customFormat="1" ht="15" customHeight="1">
      <c r="B27" s="284"/>
      <c r="C27" s="283"/>
      <c r="D27" s="283" t="s">
        <v>908</v>
      </c>
      <c r="E27" s="283"/>
      <c r="F27" s="283"/>
      <c r="G27" s="283"/>
      <c r="H27" s="283"/>
      <c r="I27" s="283"/>
      <c r="J27" s="283"/>
      <c r="K27" s="281"/>
    </row>
    <row r="28" s="1" customFormat="1" ht="15" customHeight="1">
      <c r="B28" s="284"/>
      <c r="C28" s="285"/>
      <c r="D28" s="283" t="s">
        <v>909</v>
      </c>
      <c r="E28" s="283"/>
      <c r="F28" s="283"/>
      <c r="G28" s="283"/>
      <c r="H28" s="283"/>
      <c r="I28" s="283"/>
      <c r="J28" s="283"/>
      <c r="K28" s="281"/>
    </row>
    <row r="29" s="1" customFormat="1" ht="12.75" customHeight="1">
      <c r="B29" s="284"/>
      <c r="C29" s="285"/>
      <c r="D29" s="285"/>
      <c r="E29" s="285"/>
      <c r="F29" s="285"/>
      <c r="G29" s="285"/>
      <c r="H29" s="285"/>
      <c r="I29" s="285"/>
      <c r="J29" s="285"/>
      <c r="K29" s="281"/>
    </row>
    <row r="30" s="1" customFormat="1" ht="15" customHeight="1">
      <c r="B30" s="284"/>
      <c r="C30" s="285"/>
      <c r="D30" s="283" t="s">
        <v>910</v>
      </c>
      <c r="E30" s="283"/>
      <c r="F30" s="283"/>
      <c r="G30" s="283"/>
      <c r="H30" s="283"/>
      <c r="I30" s="283"/>
      <c r="J30" s="283"/>
      <c r="K30" s="281"/>
    </row>
    <row r="31" s="1" customFormat="1" ht="15" customHeight="1">
      <c r="B31" s="284"/>
      <c r="C31" s="285"/>
      <c r="D31" s="283" t="s">
        <v>911</v>
      </c>
      <c r="E31" s="283"/>
      <c r="F31" s="283"/>
      <c r="G31" s="283"/>
      <c r="H31" s="283"/>
      <c r="I31" s="283"/>
      <c r="J31" s="283"/>
      <c r="K31" s="281"/>
    </row>
    <row r="32" s="1" customFormat="1" ht="12.75" customHeight="1">
      <c r="B32" s="284"/>
      <c r="C32" s="285"/>
      <c r="D32" s="285"/>
      <c r="E32" s="285"/>
      <c r="F32" s="285"/>
      <c r="G32" s="285"/>
      <c r="H32" s="285"/>
      <c r="I32" s="285"/>
      <c r="J32" s="285"/>
      <c r="K32" s="281"/>
    </row>
    <row r="33" s="1" customFormat="1" ht="15" customHeight="1">
      <c r="B33" s="284"/>
      <c r="C33" s="285"/>
      <c r="D33" s="283" t="s">
        <v>912</v>
      </c>
      <c r="E33" s="283"/>
      <c r="F33" s="283"/>
      <c r="G33" s="283"/>
      <c r="H33" s="283"/>
      <c r="I33" s="283"/>
      <c r="J33" s="283"/>
      <c r="K33" s="281"/>
    </row>
    <row r="34" s="1" customFormat="1" ht="15" customHeight="1">
      <c r="B34" s="284"/>
      <c r="C34" s="285"/>
      <c r="D34" s="283" t="s">
        <v>913</v>
      </c>
      <c r="E34" s="283"/>
      <c r="F34" s="283"/>
      <c r="G34" s="283"/>
      <c r="H34" s="283"/>
      <c r="I34" s="283"/>
      <c r="J34" s="283"/>
      <c r="K34" s="281"/>
    </row>
    <row r="35" s="1" customFormat="1" ht="15" customHeight="1">
      <c r="B35" s="284"/>
      <c r="C35" s="285"/>
      <c r="D35" s="283" t="s">
        <v>914</v>
      </c>
      <c r="E35" s="283"/>
      <c r="F35" s="283"/>
      <c r="G35" s="283"/>
      <c r="H35" s="283"/>
      <c r="I35" s="283"/>
      <c r="J35" s="283"/>
      <c r="K35" s="281"/>
    </row>
    <row r="36" s="1" customFormat="1" ht="15" customHeight="1">
      <c r="B36" s="284"/>
      <c r="C36" s="285"/>
      <c r="D36" s="283"/>
      <c r="E36" s="286" t="s">
        <v>125</v>
      </c>
      <c r="F36" s="283"/>
      <c r="G36" s="283" t="s">
        <v>915</v>
      </c>
      <c r="H36" s="283"/>
      <c r="I36" s="283"/>
      <c r="J36" s="283"/>
      <c r="K36" s="281"/>
    </row>
    <row r="37" s="1" customFormat="1" ht="30.75" customHeight="1">
      <c r="B37" s="284"/>
      <c r="C37" s="285"/>
      <c r="D37" s="283"/>
      <c r="E37" s="286" t="s">
        <v>916</v>
      </c>
      <c r="F37" s="283"/>
      <c r="G37" s="283" t="s">
        <v>917</v>
      </c>
      <c r="H37" s="283"/>
      <c r="I37" s="283"/>
      <c r="J37" s="283"/>
      <c r="K37" s="281"/>
    </row>
    <row r="38" s="1" customFormat="1" ht="15" customHeight="1">
      <c r="B38" s="284"/>
      <c r="C38" s="285"/>
      <c r="D38" s="283"/>
      <c r="E38" s="286" t="s">
        <v>59</v>
      </c>
      <c r="F38" s="283"/>
      <c r="G38" s="283" t="s">
        <v>918</v>
      </c>
      <c r="H38" s="283"/>
      <c r="I38" s="283"/>
      <c r="J38" s="283"/>
      <c r="K38" s="281"/>
    </row>
    <row r="39" s="1" customFormat="1" ht="15" customHeight="1">
      <c r="B39" s="284"/>
      <c r="C39" s="285"/>
      <c r="D39" s="283"/>
      <c r="E39" s="286" t="s">
        <v>60</v>
      </c>
      <c r="F39" s="283"/>
      <c r="G39" s="283" t="s">
        <v>919</v>
      </c>
      <c r="H39" s="283"/>
      <c r="I39" s="283"/>
      <c r="J39" s="283"/>
      <c r="K39" s="281"/>
    </row>
    <row r="40" s="1" customFormat="1" ht="15" customHeight="1">
      <c r="B40" s="284"/>
      <c r="C40" s="285"/>
      <c r="D40" s="283"/>
      <c r="E40" s="286" t="s">
        <v>126</v>
      </c>
      <c r="F40" s="283"/>
      <c r="G40" s="283" t="s">
        <v>920</v>
      </c>
      <c r="H40" s="283"/>
      <c r="I40" s="283"/>
      <c r="J40" s="283"/>
      <c r="K40" s="281"/>
    </row>
    <row r="41" s="1" customFormat="1" ht="15" customHeight="1">
      <c r="B41" s="284"/>
      <c r="C41" s="285"/>
      <c r="D41" s="283"/>
      <c r="E41" s="286" t="s">
        <v>127</v>
      </c>
      <c r="F41" s="283"/>
      <c r="G41" s="283" t="s">
        <v>921</v>
      </c>
      <c r="H41" s="283"/>
      <c r="I41" s="283"/>
      <c r="J41" s="283"/>
      <c r="K41" s="281"/>
    </row>
    <row r="42" s="1" customFormat="1" ht="15" customHeight="1">
      <c r="B42" s="284"/>
      <c r="C42" s="285"/>
      <c r="D42" s="283"/>
      <c r="E42" s="286" t="s">
        <v>922</v>
      </c>
      <c r="F42" s="283"/>
      <c r="G42" s="283" t="s">
        <v>923</v>
      </c>
      <c r="H42" s="283"/>
      <c r="I42" s="283"/>
      <c r="J42" s="283"/>
      <c r="K42" s="281"/>
    </row>
    <row r="43" s="1" customFormat="1" ht="15" customHeight="1">
      <c r="B43" s="284"/>
      <c r="C43" s="285"/>
      <c r="D43" s="283"/>
      <c r="E43" s="286"/>
      <c r="F43" s="283"/>
      <c r="G43" s="283" t="s">
        <v>924</v>
      </c>
      <c r="H43" s="283"/>
      <c r="I43" s="283"/>
      <c r="J43" s="283"/>
      <c r="K43" s="281"/>
    </row>
    <row r="44" s="1" customFormat="1" ht="15" customHeight="1">
      <c r="B44" s="284"/>
      <c r="C44" s="285"/>
      <c r="D44" s="283"/>
      <c r="E44" s="286" t="s">
        <v>925</v>
      </c>
      <c r="F44" s="283"/>
      <c r="G44" s="283" t="s">
        <v>926</v>
      </c>
      <c r="H44" s="283"/>
      <c r="I44" s="283"/>
      <c r="J44" s="283"/>
      <c r="K44" s="281"/>
    </row>
    <row r="45" s="1" customFormat="1" ht="15" customHeight="1">
      <c r="B45" s="284"/>
      <c r="C45" s="285"/>
      <c r="D45" s="283"/>
      <c r="E45" s="286" t="s">
        <v>129</v>
      </c>
      <c r="F45" s="283"/>
      <c r="G45" s="283" t="s">
        <v>927</v>
      </c>
      <c r="H45" s="283"/>
      <c r="I45" s="283"/>
      <c r="J45" s="283"/>
      <c r="K45" s="281"/>
    </row>
    <row r="46" s="1" customFormat="1" ht="12.75" customHeight="1">
      <c r="B46" s="284"/>
      <c r="C46" s="285"/>
      <c r="D46" s="283"/>
      <c r="E46" s="283"/>
      <c r="F46" s="283"/>
      <c r="G46" s="283"/>
      <c r="H46" s="283"/>
      <c r="I46" s="283"/>
      <c r="J46" s="283"/>
      <c r="K46" s="281"/>
    </row>
    <row r="47" s="1" customFormat="1" ht="15" customHeight="1">
      <c r="B47" s="284"/>
      <c r="C47" s="285"/>
      <c r="D47" s="283" t="s">
        <v>928</v>
      </c>
      <c r="E47" s="283"/>
      <c r="F47" s="283"/>
      <c r="G47" s="283"/>
      <c r="H47" s="283"/>
      <c r="I47" s="283"/>
      <c r="J47" s="283"/>
      <c r="K47" s="281"/>
    </row>
    <row r="48" s="1" customFormat="1" ht="15" customHeight="1">
      <c r="B48" s="284"/>
      <c r="C48" s="285"/>
      <c r="D48" s="285"/>
      <c r="E48" s="283" t="s">
        <v>929</v>
      </c>
      <c r="F48" s="283"/>
      <c r="G48" s="283"/>
      <c r="H48" s="283"/>
      <c r="I48" s="283"/>
      <c r="J48" s="283"/>
      <c r="K48" s="281"/>
    </row>
    <row r="49" s="1" customFormat="1" ht="15" customHeight="1">
      <c r="B49" s="284"/>
      <c r="C49" s="285"/>
      <c r="D49" s="285"/>
      <c r="E49" s="283" t="s">
        <v>930</v>
      </c>
      <c r="F49" s="283"/>
      <c r="G49" s="283"/>
      <c r="H49" s="283"/>
      <c r="I49" s="283"/>
      <c r="J49" s="283"/>
      <c r="K49" s="281"/>
    </row>
    <row r="50" s="1" customFormat="1" ht="15" customHeight="1">
      <c r="B50" s="284"/>
      <c r="C50" s="285"/>
      <c r="D50" s="285"/>
      <c r="E50" s="283" t="s">
        <v>931</v>
      </c>
      <c r="F50" s="283"/>
      <c r="G50" s="283"/>
      <c r="H50" s="283"/>
      <c r="I50" s="283"/>
      <c r="J50" s="283"/>
      <c r="K50" s="281"/>
    </row>
    <row r="51" s="1" customFormat="1" ht="15" customHeight="1">
      <c r="B51" s="284"/>
      <c r="C51" s="285"/>
      <c r="D51" s="283" t="s">
        <v>932</v>
      </c>
      <c r="E51" s="283"/>
      <c r="F51" s="283"/>
      <c r="G51" s="283"/>
      <c r="H51" s="283"/>
      <c r="I51" s="283"/>
      <c r="J51" s="283"/>
      <c r="K51" s="281"/>
    </row>
    <row r="52" s="1" customFormat="1" ht="25.5" customHeight="1">
      <c r="B52" s="279"/>
      <c r="C52" s="280" t="s">
        <v>933</v>
      </c>
      <c r="D52" s="280"/>
      <c r="E52" s="280"/>
      <c r="F52" s="280"/>
      <c r="G52" s="280"/>
      <c r="H52" s="280"/>
      <c r="I52" s="280"/>
      <c r="J52" s="280"/>
      <c r="K52" s="281"/>
    </row>
    <row r="53" s="1" customFormat="1" ht="5.25" customHeight="1">
      <c r="B53" s="279"/>
      <c r="C53" s="282"/>
      <c r="D53" s="282"/>
      <c r="E53" s="282"/>
      <c r="F53" s="282"/>
      <c r="G53" s="282"/>
      <c r="H53" s="282"/>
      <c r="I53" s="282"/>
      <c r="J53" s="282"/>
      <c r="K53" s="281"/>
    </row>
    <row r="54" s="1" customFormat="1" ht="15" customHeight="1">
      <c r="B54" s="279"/>
      <c r="C54" s="283" t="s">
        <v>934</v>
      </c>
      <c r="D54" s="283"/>
      <c r="E54" s="283"/>
      <c r="F54" s="283"/>
      <c r="G54" s="283"/>
      <c r="H54" s="283"/>
      <c r="I54" s="283"/>
      <c r="J54" s="283"/>
      <c r="K54" s="281"/>
    </row>
    <row r="55" s="1" customFormat="1" ht="15" customHeight="1">
      <c r="B55" s="279"/>
      <c r="C55" s="283" t="s">
        <v>935</v>
      </c>
      <c r="D55" s="283"/>
      <c r="E55" s="283"/>
      <c r="F55" s="283"/>
      <c r="G55" s="283"/>
      <c r="H55" s="283"/>
      <c r="I55" s="283"/>
      <c r="J55" s="283"/>
      <c r="K55" s="281"/>
    </row>
    <row r="56" s="1" customFormat="1" ht="12.75" customHeight="1">
      <c r="B56" s="279"/>
      <c r="C56" s="283"/>
      <c r="D56" s="283"/>
      <c r="E56" s="283"/>
      <c r="F56" s="283"/>
      <c r="G56" s="283"/>
      <c r="H56" s="283"/>
      <c r="I56" s="283"/>
      <c r="J56" s="283"/>
      <c r="K56" s="281"/>
    </row>
    <row r="57" s="1" customFormat="1" ht="15" customHeight="1">
      <c r="B57" s="279"/>
      <c r="C57" s="283" t="s">
        <v>936</v>
      </c>
      <c r="D57" s="283"/>
      <c r="E57" s="283"/>
      <c r="F57" s="283"/>
      <c r="G57" s="283"/>
      <c r="H57" s="283"/>
      <c r="I57" s="283"/>
      <c r="J57" s="283"/>
      <c r="K57" s="281"/>
    </row>
    <row r="58" s="1" customFormat="1" ht="15" customHeight="1">
      <c r="B58" s="279"/>
      <c r="C58" s="285"/>
      <c r="D58" s="283" t="s">
        <v>937</v>
      </c>
      <c r="E58" s="283"/>
      <c r="F58" s="283"/>
      <c r="G58" s="283"/>
      <c r="H58" s="283"/>
      <c r="I58" s="283"/>
      <c r="J58" s="283"/>
      <c r="K58" s="281"/>
    </row>
    <row r="59" s="1" customFormat="1" ht="15" customHeight="1">
      <c r="B59" s="279"/>
      <c r="C59" s="285"/>
      <c r="D59" s="283" t="s">
        <v>938</v>
      </c>
      <c r="E59" s="283"/>
      <c r="F59" s="283"/>
      <c r="G59" s="283"/>
      <c r="H59" s="283"/>
      <c r="I59" s="283"/>
      <c r="J59" s="283"/>
      <c r="K59" s="281"/>
    </row>
    <row r="60" s="1" customFormat="1" ht="15" customHeight="1">
      <c r="B60" s="279"/>
      <c r="C60" s="285"/>
      <c r="D60" s="283" t="s">
        <v>939</v>
      </c>
      <c r="E60" s="283"/>
      <c r="F60" s="283"/>
      <c r="G60" s="283"/>
      <c r="H60" s="283"/>
      <c r="I60" s="283"/>
      <c r="J60" s="283"/>
      <c r="K60" s="281"/>
    </row>
    <row r="61" s="1" customFormat="1" ht="15" customHeight="1">
      <c r="B61" s="279"/>
      <c r="C61" s="285"/>
      <c r="D61" s="283" t="s">
        <v>940</v>
      </c>
      <c r="E61" s="283"/>
      <c r="F61" s="283"/>
      <c r="G61" s="283"/>
      <c r="H61" s="283"/>
      <c r="I61" s="283"/>
      <c r="J61" s="283"/>
      <c r="K61" s="281"/>
    </row>
    <row r="62" s="1" customFormat="1" ht="15" customHeight="1">
      <c r="B62" s="279"/>
      <c r="C62" s="285"/>
      <c r="D62" s="288" t="s">
        <v>941</v>
      </c>
      <c r="E62" s="288"/>
      <c r="F62" s="288"/>
      <c r="G62" s="288"/>
      <c r="H62" s="288"/>
      <c r="I62" s="288"/>
      <c r="J62" s="288"/>
      <c r="K62" s="281"/>
    </row>
    <row r="63" s="1" customFormat="1" ht="15" customHeight="1">
      <c r="B63" s="279"/>
      <c r="C63" s="285"/>
      <c r="D63" s="283" t="s">
        <v>942</v>
      </c>
      <c r="E63" s="283"/>
      <c r="F63" s="283"/>
      <c r="G63" s="283"/>
      <c r="H63" s="283"/>
      <c r="I63" s="283"/>
      <c r="J63" s="283"/>
      <c r="K63" s="281"/>
    </row>
    <row r="64" s="1" customFormat="1" ht="12.75" customHeight="1">
      <c r="B64" s="279"/>
      <c r="C64" s="285"/>
      <c r="D64" s="285"/>
      <c r="E64" s="289"/>
      <c r="F64" s="285"/>
      <c r="G64" s="285"/>
      <c r="H64" s="285"/>
      <c r="I64" s="285"/>
      <c r="J64" s="285"/>
      <c r="K64" s="281"/>
    </row>
    <row r="65" s="1" customFormat="1" ht="15" customHeight="1">
      <c r="B65" s="279"/>
      <c r="C65" s="285"/>
      <c r="D65" s="283" t="s">
        <v>943</v>
      </c>
      <c r="E65" s="283"/>
      <c r="F65" s="283"/>
      <c r="G65" s="283"/>
      <c r="H65" s="283"/>
      <c r="I65" s="283"/>
      <c r="J65" s="283"/>
      <c r="K65" s="281"/>
    </row>
    <row r="66" s="1" customFormat="1" ht="15" customHeight="1">
      <c r="B66" s="279"/>
      <c r="C66" s="285"/>
      <c r="D66" s="288" t="s">
        <v>944</v>
      </c>
      <c r="E66" s="288"/>
      <c r="F66" s="288"/>
      <c r="G66" s="288"/>
      <c r="H66" s="288"/>
      <c r="I66" s="288"/>
      <c r="J66" s="288"/>
      <c r="K66" s="281"/>
    </row>
    <row r="67" s="1" customFormat="1" ht="15" customHeight="1">
      <c r="B67" s="279"/>
      <c r="C67" s="285"/>
      <c r="D67" s="283" t="s">
        <v>945</v>
      </c>
      <c r="E67" s="283"/>
      <c r="F67" s="283"/>
      <c r="G67" s="283"/>
      <c r="H67" s="283"/>
      <c r="I67" s="283"/>
      <c r="J67" s="283"/>
      <c r="K67" s="281"/>
    </row>
    <row r="68" s="1" customFormat="1" ht="15" customHeight="1">
      <c r="B68" s="279"/>
      <c r="C68" s="285"/>
      <c r="D68" s="283" t="s">
        <v>946</v>
      </c>
      <c r="E68" s="283"/>
      <c r="F68" s="283"/>
      <c r="G68" s="283"/>
      <c r="H68" s="283"/>
      <c r="I68" s="283"/>
      <c r="J68" s="283"/>
      <c r="K68" s="281"/>
    </row>
    <row r="69" s="1" customFormat="1" ht="15" customHeight="1">
      <c r="B69" s="279"/>
      <c r="C69" s="285"/>
      <c r="D69" s="283" t="s">
        <v>947</v>
      </c>
      <c r="E69" s="283"/>
      <c r="F69" s="283"/>
      <c r="G69" s="283"/>
      <c r="H69" s="283"/>
      <c r="I69" s="283"/>
      <c r="J69" s="283"/>
      <c r="K69" s="281"/>
    </row>
    <row r="70" s="1" customFormat="1" ht="15" customHeight="1">
      <c r="B70" s="279"/>
      <c r="C70" s="285"/>
      <c r="D70" s="283" t="s">
        <v>948</v>
      </c>
      <c r="E70" s="283"/>
      <c r="F70" s="283"/>
      <c r="G70" s="283"/>
      <c r="H70" s="283"/>
      <c r="I70" s="283"/>
      <c r="J70" s="283"/>
      <c r="K70" s="281"/>
    </row>
    <row r="71" s="1" customFormat="1" ht="12.75" customHeight="1">
      <c r="B71" s="290"/>
      <c r="C71" s="291"/>
      <c r="D71" s="291"/>
      <c r="E71" s="291"/>
      <c r="F71" s="291"/>
      <c r="G71" s="291"/>
      <c r="H71" s="291"/>
      <c r="I71" s="291"/>
      <c r="J71" s="291"/>
      <c r="K71" s="292"/>
    </row>
    <row r="72" s="1" customFormat="1" ht="18.75" customHeight="1">
      <c r="B72" s="293"/>
      <c r="C72" s="293"/>
      <c r="D72" s="293"/>
      <c r="E72" s="293"/>
      <c r="F72" s="293"/>
      <c r="G72" s="293"/>
      <c r="H72" s="293"/>
      <c r="I72" s="293"/>
      <c r="J72" s="293"/>
      <c r="K72" s="294"/>
    </row>
    <row r="73" s="1" customFormat="1" ht="18.75" customHeight="1">
      <c r="B73" s="294"/>
      <c r="C73" s="294"/>
      <c r="D73" s="294"/>
      <c r="E73" s="294"/>
      <c r="F73" s="294"/>
      <c r="G73" s="294"/>
      <c r="H73" s="294"/>
      <c r="I73" s="294"/>
      <c r="J73" s="294"/>
      <c r="K73" s="294"/>
    </row>
    <row r="74" s="1" customFormat="1" ht="7.5" customHeight="1">
      <c r="B74" s="295"/>
      <c r="C74" s="296"/>
      <c r="D74" s="296"/>
      <c r="E74" s="296"/>
      <c r="F74" s="296"/>
      <c r="G74" s="296"/>
      <c r="H74" s="296"/>
      <c r="I74" s="296"/>
      <c r="J74" s="296"/>
      <c r="K74" s="297"/>
    </row>
    <row r="75" s="1" customFormat="1" ht="45" customHeight="1">
      <c r="B75" s="298"/>
      <c r="C75" s="299" t="s">
        <v>949</v>
      </c>
      <c r="D75" s="299"/>
      <c r="E75" s="299"/>
      <c r="F75" s="299"/>
      <c r="G75" s="299"/>
      <c r="H75" s="299"/>
      <c r="I75" s="299"/>
      <c r="J75" s="299"/>
      <c r="K75" s="300"/>
    </row>
    <row r="76" s="1" customFormat="1" ht="17.25" customHeight="1">
      <c r="B76" s="298"/>
      <c r="C76" s="301" t="s">
        <v>950</v>
      </c>
      <c r="D76" s="301"/>
      <c r="E76" s="301"/>
      <c r="F76" s="301" t="s">
        <v>951</v>
      </c>
      <c r="G76" s="302"/>
      <c r="H76" s="301" t="s">
        <v>60</v>
      </c>
      <c r="I76" s="301" t="s">
        <v>63</v>
      </c>
      <c r="J76" s="301" t="s">
        <v>952</v>
      </c>
      <c r="K76" s="300"/>
    </row>
    <row r="77" s="1" customFormat="1" ht="17.25" customHeight="1">
      <c r="B77" s="298"/>
      <c r="C77" s="303" t="s">
        <v>953</v>
      </c>
      <c r="D77" s="303"/>
      <c r="E77" s="303"/>
      <c r="F77" s="304" t="s">
        <v>954</v>
      </c>
      <c r="G77" s="305"/>
      <c r="H77" s="303"/>
      <c r="I77" s="303"/>
      <c r="J77" s="303" t="s">
        <v>955</v>
      </c>
      <c r="K77" s="300"/>
    </row>
    <row r="78" s="1" customFormat="1" ht="5.25" customHeight="1">
      <c r="B78" s="298"/>
      <c r="C78" s="306"/>
      <c r="D78" s="306"/>
      <c r="E78" s="306"/>
      <c r="F78" s="306"/>
      <c r="G78" s="307"/>
      <c r="H78" s="306"/>
      <c r="I78" s="306"/>
      <c r="J78" s="306"/>
      <c r="K78" s="300"/>
    </row>
    <row r="79" s="1" customFormat="1" ht="15" customHeight="1">
      <c r="B79" s="298"/>
      <c r="C79" s="286" t="s">
        <v>59</v>
      </c>
      <c r="D79" s="308"/>
      <c r="E79" s="308"/>
      <c r="F79" s="309" t="s">
        <v>956</v>
      </c>
      <c r="G79" s="310"/>
      <c r="H79" s="286" t="s">
        <v>957</v>
      </c>
      <c r="I79" s="286" t="s">
        <v>958</v>
      </c>
      <c r="J79" s="286">
        <v>20</v>
      </c>
      <c r="K79" s="300"/>
    </row>
    <row r="80" s="1" customFormat="1" ht="15" customHeight="1">
      <c r="B80" s="298"/>
      <c r="C80" s="286" t="s">
        <v>959</v>
      </c>
      <c r="D80" s="286"/>
      <c r="E80" s="286"/>
      <c r="F80" s="309" t="s">
        <v>956</v>
      </c>
      <c r="G80" s="310"/>
      <c r="H80" s="286" t="s">
        <v>960</v>
      </c>
      <c r="I80" s="286" t="s">
        <v>958</v>
      </c>
      <c r="J80" s="286">
        <v>120</v>
      </c>
      <c r="K80" s="300"/>
    </row>
    <row r="81" s="1" customFormat="1" ht="15" customHeight="1">
      <c r="B81" s="311"/>
      <c r="C81" s="286" t="s">
        <v>961</v>
      </c>
      <c r="D81" s="286"/>
      <c r="E81" s="286"/>
      <c r="F81" s="309" t="s">
        <v>962</v>
      </c>
      <c r="G81" s="310"/>
      <c r="H81" s="286" t="s">
        <v>963</v>
      </c>
      <c r="I81" s="286" t="s">
        <v>958</v>
      </c>
      <c r="J81" s="286">
        <v>50</v>
      </c>
      <c r="K81" s="300"/>
    </row>
    <row r="82" s="1" customFormat="1" ht="15" customHeight="1">
      <c r="B82" s="311"/>
      <c r="C82" s="286" t="s">
        <v>964</v>
      </c>
      <c r="D82" s="286"/>
      <c r="E82" s="286"/>
      <c r="F82" s="309" t="s">
        <v>956</v>
      </c>
      <c r="G82" s="310"/>
      <c r="H82" s="286" t="s">
        <v>965</v>
      </c>
      <c r="I82" s="286" t="s">
        <v>966</v>
      </c>
      <c r="J82" s="286"/>
      <c r="K82" s="300"/>
    </row>
    <row r="83" s="1" customFormat="1" ht="15" customHeight="1">
      <c r="B83" s="311"/>
      <c r="C83" s="312" t="s">
        <v>967</v>
      </c>
      <c r="D83" s="312"/>
      <c r="E83" s="312"/>
      <c r="F83" s="313" t="s">
        <v>962</v>
      </c>
      <c r="G83" s="312"/>
      <c r="H83" s="312" t="s">
        <v>968</v>
      </c>
      <c r="I83" s="312" t="s">
        <v>958</v>
      </c>
      <c r="J83" s="312">
        <v>15</v>
      </c>
      <c r="K83" s="300"/>
    </row>
    <row r="84" s="1" customFormat="1" ht="15" customHeight="1">
      <c r="B84" s="311"/>
      <c r="C84" s="312" t="s">
        <v>969</v>
      </c>
      <c r="D84" s="312"/>
      <c r="E84" s="312"/>
      <c r="F84" s="313" t="s">
        <v>962</v>
      </c>
      <c r="G84" s="312"/>
      <c r="H84" s="312" t="s">
        <v>970</v>
      </c>
      <c r="I84" s="312" t="s">
        <v>958</v>
      </c>
      <c r="J84" s="312">
        <v>15</v>
      </c>
      <c r="K84" s="300"/>
    </row>
    <row r="85" s="1" customFormat="1" ht="15" customHeight="1">
      <c r="B85" s="311"/>
      <c r="C85" s="312" t="s">
        <v>971</v>
      </c>
      <c r="D85" s="312"/>
      <c r="E85" s="312"/>
      <c r="F85" s="313" t="s">
        <v>962</v>
      </c>
      <c r="G85" s="312"/>
      <c r="H85" s="312" t="s">
        <v>972</v>
      </c>
      <c r="I85" s="312" t="s">
        <v>958</v>
      </c>
      <c r="J85" s="312">
        <v>20</v>
      </c>
      <c r="K85" s="300"/>
    </row>
    <row r="86" s="1" customFormat="1" ht="15" customHeight="1">
      <c r="B86" s="311"/>
      <c r="C86" s="312" t="s">
        <v>973</v>
      </c>
      <c r="D86" s="312"/>
      <c r="E86" s="312"/>
      <c r="F86" s="313" t="s">
        <v>962</v>
      </c>
      <c r="G86" s="312"/>
      <c r="H86" s="312" t="s">
        <v>974</v>
      </c>
      <c r="I86" s="312" t="s">
        <v>958</v>
      </c>
      <c r="J86" s="312">
        <v>20</v>
      </c>
      <c r="K86" s="300"/>
    </row>
    <row r="87" s="1" customFormat="1" ht="15" customHeight="1">
      <c r="B87" s="311"/>
      <c r="C87" s="286" t="s">
        <v>975</v>
      </c>
      <c r="D87" s="286"/>
      <c r="E87" s="286"/>
      <c r="F87" s="309" t="s">
        <v>962</v>
      </c>
      <c r="G87" s="310"/>
      <c r="H87" s="286" t="s">
        <v>976</v>
      </c>
      <c r="I87" s="286" t="s">
        <v>958</v>
      </c>
      <c r="J87" s="286">
        <v>50</v>
      </c>
      <c r="K87" s="300"/>
    </row>
    <row r="88" s="1" customFormat="1" ht="15" customHeight="1">
      <c r="B88" s="311"/>
      <c r="C88" s="286" t="s">
        <v>977</v>
      </c>
      <c r="D88" s="286"/>
      <c r="E88" s="286"/>
      <c r="F88" s="309" t="s">
        <v>962</v>
      </c>
      <c r="G88" s="310"/>
      <c r="H88" s="286" t="s">
        <v>978</v>
      </c>
      <c r="I88" s="286" t="s">
        <v>958</v>
      </c>
      <c r="J88" s="286">
        <v>20</v>
      </c>
      <c r="K88" s="300"/>
    </row>
    <row r="89" s="1" customFormat="1" ht="15" customHeight="1">
      <c r="B89" s="311"/>
      <c r="C89" s="286" t="s">
        <v>979</v>
      </c>
      <c r="D89" s="286"/>
      <c r="E89" s="286"/>
      <c r="F89" s="309" t="s">
        <v>962</v>
      </c>
      <c r="G89" s="310"/>
      <c r="H89" s="286" t="s">
        <v>980</v>
      </c>
      <c r="I89" s="286" t="s">
        <v>958</v>
      </c>
      <c r="J89" s="286">
        <v>20</v>
      </c>
      <c r="K89" s="300"/>
    </row>
    <row r="90" s="1" customFormat="1" ht="15" customHeight="1">
      <c r="B90" s="311"/>
      <c r="C90" s="286" t="s">
        <v>981</v>
      </c>
      <c r="D90" s="286"/>
      <c r="E90" s="286"/>
      <c r="F90" s="309" t="s">
        <v>962</v>
      </c>
      <c r="G90" s="310"/>
      <c r="H90" s="286" t="s">
        <v>982</v>
      </c>
      <c r="I90" s="286" t="s">
        <v>958</v>
      </c>
      <c r="J90" s="286">
        <v>50</v>
      </c>
      <c r="K90" s="300"/>
    </row>
    <row r="91" s="1" customFormat="1" ht="15" customHeight="1">
      <c r="B91" s="311"/>
      <c r="C91" s="286" t="s">
        <v>983</v>
      </c>
      <c r="D91" s="286"/>
      <c r="E91" s="286"/>
      <c r="F91" s="309" t="s">
        <v>962</v>
      </c>
      <c r="G91" s="310"/>
      <c r="H91" s="286" t="s">
        <v>983</v>
      </c>
      <c r="I91" s="286" t="s">
        <v>958</v>
      </c>
      <c r="J91" s="286">
        <v>50</v>
      </c>
      <c r="K91" s="300"/>
    </row>
    <row r="92" s="1" customFormat="1" ht="15" customHeight="1">
      <c r="B92" s="311"/>
      <c r="C92" s="286" t="s">
        <v>984</v>
      </c>
      <c r="D92" s="286"/>
      <c r="E92" s="286"/>
      <c r="F92" s="309" t="s">
        <v>962</v>
      </c>
      <c r="G92" s="310"/>
      <c r="H92" s="286" t="s">
        <v>985</v>
      </c>
      <c r="I92" s="286" t="s">
        <v>958</v>
      </c>
      <c r="J92" s="286">
        <v>255</v>
      </c>
      <c r="K92" s="300"/>
    </row>
    <row r="93" s="1" customFormat="1" ht="15" customHeight="1">
      <c r="B93" s="311"/>
      <c r="C93" s="286" t="s">
        <v>986</v>
      </c>
      <c r="D93" s="286"/>
      <c r="E93" s="286"/>
      <c r="F93" s="309" t="s">
        <v>956</v>
      </c>
      <c r="G93" s="310"/>
      <c r="H93" s="286" t="s">
        <v>987</v>
      </c>
      <c r="I93" s="286" t="s">
        <v>988</v>
      </c>
      <c r="J93" s="286"/>
      <c r="K93" s="300"/>
    </row>
    <row r="94" s="1" customFormat="1" ht="15" customHeight="1">
      <c r="B94" s="311"/>
      <c r="C94" s="286" t="s">
        <v>989</v>
      </c>
      <c r="D94" s="286"/>
      <c r="E94" s="286"/>
      <c r="F94" s="309" t="s">
        <v>956</v>
      </c>
      <c r="G94" s="310"/>
      <c r="H94" s="286" t="s">
        <v>990</v>
      </c>
      <c r="I94" s="286" t="s">
        <v>991</v>
      </c>
      <c r="J94" s="286"/>
      <c r="K94" s="300"/>
    </row>
    <row r="95" s="1" customFormat="1" ht="15" customHeight="1">
      <c r="B95" s="311"/>
      <c r="C95" s="286" t="s">
        <v>992</v>
      </c>
      <c r="D95" s="286"/>
      <c r="E95" s="286"/>
      <c r="F95" s="309" t="s">
        <v>956</v>
      </c>
      <c r="G95" s="310"/>
      <c r="H95" s="286" t="s">
        <v>992</v>
      </c>
      <c r="I95" s="286" t="s">
        <v>991</v>
      </c>
      <c r="J95" s="286"/>
      <c r="K95" s="300"/>
    </row>
    <row r="96" s="1" customFormat="1" ht="15" customHeight="1">
      <c r="B96" s="311"/>
      <c r="C96" s="286" t="s">
        <v>44</v>
      </c>
      <c r="D96" s="286"/>
      <c r="E96" s="286"/>
      <c r="F96" s="309" t="s">
        <v>956</v>
      </c>
      <c r="G96" s="310"/>
      <c r="H96" s="286" t="s">
        <v>993</v>
      </c>
      <c r="I96" s="286" t="s">
        <v>991</v>
      </c>
      <c r="J96" s="286"/>
      <c r="K96" s="300"/>
    </row>
    <row r="97" s="1" customFormat="1" ht="15" customHeight="1">
      <c r="B97" s="311"/>
      <c r="C97" s="286" t="s">
        <v>54</v>
      </c>
      <c r="D97" s="286"/>
      <c r="E97" s="286"/>
      <c r="F97" s="309" t="s">
        <v>956</v>
      </c>
      <c r="G97" s="310"/>
      <c r="H97" s="286" t="s">
        <v>994</v>
      </c>
      <c r="I97" s="286" t="s">
        <v>991</v>
      </c>
      <c r="J97" s="286"/>
      <c r="K97" s="300"/>
    </row>
    <row r="98" s="1" customFormat="1" ht="15" customHeight="1">
      <c r="B98" s="314"/>
      <c r="C98" s="315"/>
      <c r="D98" s="315"/>
      <c r="E98" s="315"/>
      <c r="F98" s="315"/>
      <c r="G98" s="315"/>
      <c r="H98" s="315"/>
      <c r="I98" s="315"/>
      <c r="J98" s="315"/>
      <c r="K98" s="316"/>
    </row>
    <row r="99" s="1" customFormat="1" ht="18.7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7"/>
    </row>
    <row r="100" s="1" customFormat="1" ht="18.75" customHeight="1">
      <c r="B100" s="294"/>
      <c r="C100" s="294"/>
      <c r="D100" s="294"/>
      <c r="E100" s="294"/>
      <c r="F100" s="294"/>
      <c r="G100" s="294"/>
      <c r="H100" s="294"/>
      <c r="I100" s="294"/>
      <c r="J100" s="294"/>
      <c r="K100" s="294"/>
    </row>
    <row r="101" s="1" customFormat="1" ht="7.5" customHeight="1">
      <c r="B101" s="295"/>
      <c r="C101" s="296"/>
      <c r="D101" s="296"/>
      <c r="E101" s="296"/>
      <c r="F101" s="296"/>
      <c r="G101" s="296"/>
      <c r="H101" s="296"/>
      <c r="I101" s="296"/>
      <c r="J101" s="296"/>
      <c r="K101" s="297"/>
    </row>
    <row r="102" s="1" customFormat="1" ht="45" customHeight="1">
      <c r="B102" s="298"/>
      <c r="C102" s="299" t="s">
        <v>995</v>
      </c>
      <c r="D102" s="299"/>
      <c r="E102" s="299"/>
      <c r="F102" s="299"/>
      <c r="G102" s="299"/>
      <c r="H102" s="299"/>
      <c r="I102" s="299"/>
      <c r="J102" s="299"/>
      <c r="K102" s="300"/>
    </row>
    <row r="103" s="1" customFormat="1" ht="17.25" customHeight="1">
      <c r="B103" s="298"/>
      <c r="C103" s="301" t="s">
        <v>950</v>
      </c>
      <c r="D103" s="301"/>
      <c r="E103" s="301"/>
      <c r="F103" s="301" t="s">
        <v>951</v>
      </c>
      <c r="G103" s="302"/>
      <c r="H103" s="301" t="s">
        <v>60</v>
      </c>
      <c r="I103" s="301" t="s">
        <v>63</v>
      </c>
      <c r="J103" s="301" t="s">
        <v>952</v>
      </c>
      <c r="K103" s="300"/>
    </row>
    <row r="104" s="1" customFormat="1" ht="17.25" customHeight="1">
      <c r="B104" s="298"/>
      <c r="C104" s="303" t="s">
        <v>953</v>
      </c>
      <c r="D104" s="303"/>
      <c r="E104" s="303"/>
      <c r="F104" s="304" t="s">
        <v>954</v>
      </c>
      <c r="G104" s="305"/>
      <c r="H104" s="303"/>
      <c r="I104" s="303"/>
      <c r="J104" s="303" t="s">
        <v>955</v>
      </c>
      <c r="K104" s="300"/>
    </row>
    <row r="105" s="1" customFormat="1" ht="5.25" customHeight="1">
      <c r="B105" s="298"/>
      <c r="C105" s="301"/>
      <c r="D105" s="301"/>
      <c r="E105" s="301"/>
      <c r="F105" s="301"/>
      <c r="G105" s="319"/>
      <c r="H105" s="301"/>
      <c r="I105" s="301"/>
      <c r="J105" s="301"/>
      <c r="K105" s="300"/>
    </row>
    <row r="106" s="1" customFormat="1" ht="15" customHeight="1">
      <c r="B106" s="298"/>
      <c r="C106" s="286" t="s">
        <v>59</v>
      </c>
      <c r="D106" s="308"/>
      <c r="E106" s="308"/>
      <c r="F106" s="309" t="s">
        <v>956</v>
      </c>
      <c r="G106" s="286"/>
      <c r="H106" s="286" t="s">
        <v>996</v>
      </c>
      <c r="I106" s="286" t="s">
        <v>958</v>
      </c>
      <c r="J106" s="286">
        <v>20</v>
      </c>
      <c r="K106" s="300"/>
    </row>
    <row r="107" s="1" customFormat="1" ht="15" customHeight="1">
      <c r="B107" s="298"/>
      <c r="C107" s="286" t="s">
        <v>959</v>
      </c>
      <c r="D107" s="286"/>
      <c r="E107" s="286"/>
      <c r="F107" s="309" t="s">
        <v>956</v>
      </c>
      <c r="G107" s="286"/>
      <c r="H107" s="286" t="s">
        <v>996</v>
      </c>
      <c r="I107" s="286" t="s">
        <v>958</v>
      </c>
      <c r="J107" s="286">
        <v>120</v>
      </c>
      <c r="K107" s="300"/>
    </row>
    <row r="108" s="1" customFormat="1" ht="15" customHeight="1">
      <c r="B108" s="311"/>
      <c r="C108" s="286" t="s">
        <v>961</v>
      </c>
      <c r="D108" s="286"/>
      <c r="E108" s="286"/>
      <c r="F108" s="309" t="s">
        <v>962</v>
      </c>
      <c r="G108" s="286"/>
      <c r="H108" s="286" t="s">
        <v>996</v>
      </c>
      <c r="I108" s="286" t="s">
        <v>958</v>
      </c>
      <c r="J108" s="286">
        <v>50</v>
      </c>
      <c r="K108" s="300"/>
    </row>
    <row r="109" s="1" customFormat="1" ht="15" customHeight="1">
      <c r="B109" s="311"/>
      <c r="C109" s="286" t="s">
        <v>964</v>
      </c>
      <c r="D109" s="286"/>
      <c r="E109" s="286"/>
      <c r="F109" s="309" t="s">
        <v>956</v>
      </c>
      <c r="G109" s="286"/>
      <c r="H109" s="286" t="s">
        <v>996</v>
      </c>
      <c r="I109" s="286" t="s">
        <v>966</v>
      </c>
      <c r="J109" s="286"/>
      <c r="K109" s="300"/>
    </row>
    <row r="110" s="1" customFormat="1" ht="15" customHeight="1">
      <c r="B110" s="311"/>
      <c r="C110" s="286" t="s">
        <v>975</v>
      </c>
      <c r="D110" s="286"/>
      <c r="E110" s="286"/>
      <c r="F110" s="309" t="s">
        <v>962</v>
      </c>
      <c r="G110" s="286"/>
      <c r="H110" s="286" t="s">
        <v>996</v>
      </c>
      <c r="I110" s="286" t="s">
        <v>958</v>
      </c>
      <c r="J110" s="286">
        <v>50</v>
      </c>
      <c r="K110" s="300"/>
    </row>
    <row r="111" s="1" customFormat="1" ht="15" customHeight="1">
      <c r="B111" s="311"/>
      <c r="C111" s="286" t="s">
        <v>983</v>
      </c>
      <c r="D111" s="286"/>
      <c r="E111" s="286"/>
      <c r="F111" s="309" t="s">
        <v>962</v>
      </c>
      <c r="G111" s="286"/>
      <c r="H111" s="286" t="s">
        <v>996</v>
      </c>
      <c r="I111" s="286" t="s">
        <v>958</v>
      </c>
      <c r="J111" s="286">
        <v>50</v>
      </c>
      <c r="K111" s="300"/>
    </row>
    <row r="112" s="1" customFormat="1" ht="15" customHeight="1">
      <c r="B112" s="311"/>
      <c r="C112" s="286" t="s">
        <v>981</v>
      </c>
      <c r="D112" s="286"/>
      <c r="E112" s="286"/>
      <c r="F112" s="309" t="s">
        <v>962</v>
      </c>
      <c r="G112" s="286"/>
      <c r="H112" s="286" t="s">
        <v>996</v>
      </c>
      <c r="I112" s="286" t="s">
        <v>958</v>
      </c>
      <c r="J112" s="286">
        <v>50</v>
      </c>
      <c r="K112" s="300"/>
    </row>
    <row r="113" s="1" customFormat="1" ht="15" customHeight="1">
      <c r="B113" s="311"/>
      <c r="C113" s="286" t="s">
        <v>59</v>
      </c>
      <c r="D113" s="286"/>
      <c r="E113" s="286"/>
      <c r="F113" s="309" t="s">
        <v>956</v>
      </c>
      <c r="G113" s="286"/>
      <c r="H113" s="286" t="s">
        <v>997</v>
      </c>
      <c r="I113" s="286" t="s">
        <v>958</v>
      </c>
      <c r="J113" s="286">
        <v>20</v>
      </c>
      <c r="K113" s="300"/>
    </row>
    <row r="114" s="1" customFormat="1" ht="15" customHeight="1">
      <c r="B114" s="311"/>
      <c r="C114" s="286" t="s">
        <v>998</v>
      </c>
      <c r="D114" s="286"/>
      <c r="E114" s="286"/>
      <c r="F114" s="309" t="s">
        <v>956</v>
      </c>
      <c r="G114" s="286"/>
      <c r="H114" s="286" t="s">
        <v>999</v>
      </c>
      <c r="I114" s="286" t="s">
        <v>958</v>
      </c>
      <c r="J114" s="286">
        <v>120</v>
      </c>
      <c r="K114" s="300"/>
    </row>
    <row r="115" s="1" customFormat="1" ht="15" customHeight="1">
      <c r="B115" s="311"/>
      <c r="C115" s="286" t="s">
        <v>44</v>
      </c>
      <c r="D115" s="286"/>
      <c r="E115" s="286"/>
      <c r="F115" s="309" t="s">
        <v>956</v>
      </c>
      <c r="G115" s="286"/>
      <c r="H115" s="286" t="s">
        <v>1000</v>
      </c>
      <c r="I115" s="286" t="s">
        <v>991</v>
      </c>
      <c r="J115" s="286"/>
      <c r="K115" s="300"/>
    </row>
    <row r="116" s="1" customFormat="1" ht="15" customHeight="1">
      <c r="B116" s="311"/>
      <c r="C116" s="286" t="s">
        <v>54</v>
      </c>
      <c r="D116" s="286"/>
      <c r="E116" s="286"/>
      <c r="F116" s="309" t="s">
        <v>956</v>
      </c>
      <c r="G116" s="286"/>
      <c r="H116" s="286" t="s">
        <v>1001</v>
      </c>
      <c r="I116" s="286" t="s">
        <v>991</v>
      </c>
      <c r="J116" s="286"/>
      <c r="K116" s="300"/>
    </row>
    <row r="117" s="1" customFormat="1" ht="15" customHeight="1">
      <c r="B117" s="311"/>
      <c r="C117" s="286" t="s">
        <v>63</v>
      </c>
      <c r="D117" s="286"/>
      <c r="E117" s="286"/>
      <c r="F117" s="309" t="s">
        <v>956</v>
      </c>
      <c r="G117" s="286"/>
      <c r="H117" s="286" t="s">
        <v>1002</v>
      </c>
      <c r="I117" s="286" t="s">
        <v>1003</v>
      </c>
      <c r="J117" s="286"/>
      <c r="K117" s="300"/>
    </row>
    <row r="118" s="1" customFormat="1" ht="15" customHeight="1">
      <c r="B118" s="314"/>
      <c r="C118" s="320"/>
      <c r="D118" s="320"/>
      <c r="E118" s="320"/>
      <c r="F118" s="320"/>
      <c r="G118" s="320"/>
      <c r="H118" s="320"/>
      <c r="I118" s="320"/>
      <c r="J118" s="320"/>
      <c r="K118" s="316"/>
    </row>
    <row r="119" s="1" customFormat="1" ht="18.75" customHeight="1">
      <c r="B119" s="321"/>
      <c r="C119" s="322"/>
      <c r="D119" s="322"/>
      <c r="E119" s="322"/>
      <c r="F119" s="323"/>
      <c r="G119" s="322"/>
      <c r="H119" s="322"/>
      <c r="I119" s="322"/>
      <c r="J119" s="322"/>
      <c r="K119" s="321"/>
    </row>
    <row r="120" s="1" customFormat="1" ht="18.75" customHeight="1">
      <c r="B120" s="294"/>
      <c r="C120" s="294"/>
      <c r="D120" s="294"/>
      <c r="E120" s="294"/>
      <c r="F120" s="294"/>
      <c r="G120" s="294"/>
      <c r="H120" s="294"/>
      <c r="I120" s="294"/>
      <c r="J120" s="294"/>
      <c r="K120" s="294"/>
    </row>
    <row r="121" s="1" customFormat="1" ht="7.5" customHeight="1">
      <c r="B121" s="324"/>
      <c r="C121" s="325"/>
      <c r="D121" s="325"/>
      <c r="E121" s="325"/>
      <c r="F121" s="325"/>
      <c r="G121" s="325"/>
      <c r="H121" s="325"/>
      <c r="I121" s="325"/>
      <c r="J121" s="325"/>
      <c r="K121" s="326"/>
    </row>
    <row r="122" s="1" customFormat="1" ht="45" customHeight="1">
      <c r="B122" s="327"/>
      <c r="C122" s="277" t="s">
        <v>1004</v>
      </c>
      <c r="D122" s="277"/>
      <c r="E122" s="277"/>
      <c r="F122" s="277"/>
      <c r="G122" s="277"/>
      <c r="H122" s="277"/>
      <c r="I122" s="277"/>
      <c r="J122" s="277"/>
      <c r="K122" s="328"/>
    </row>
    <row r="123" s="1" customFormat="1" ht="17.25" customHeight="1">
      <c r="B123" s="329"/>
      <c r="C123" s="301" t="s">
        <v>950</v>
      </c>
      <c r="D123" s="301"/>
      <c r="E123" s="301"/>
      <c r="F123" s="301" t="s">
        <v>951</v>
      </c>
      <c r="G123" s="302"/>
      <c r="H123" s="301" t="s">
        <v>60</v>
      </c>
      <c r="I123" s="301" t="s">
        <v>63</v>
      </c>
      <c r="J123" s="301" t="s">
        <v>952</v>
      </c>
      <c r="K123" s="330"/>
    </row>
    <row r="124" s="1" customFormat="1" ht="17.25" customHeight="1">
      <c r="B124" s="329"/>
      <c r="C124" s="303" t="s">
        <v>953</v>
      </c>
      <c r="D124" s="303"/>
      <c r="E124" s="303"/>
      <c r="F124" s="304" t="s">
        <v>954</v>
      </c>
      <c r="G124" s="305"/>
      <c r="H124" s="303"/>
      <c r="I124" s="303"/>
      <c r="J124" s="303" t="s">
        <v>955</v>
      </c>
      <c r="K124" s="330"/>
    </row>
    <row r="125" s="1" customFormat="1" ht="5.25" customHeight="1">
      <c r="B125" s="331"/>
      <c r="C125" s="306"/>
      <c r="D125" s="306"/>
      <c r="E125" s="306"/>
      <c r="F125" s="306"/>
      <c r="G125" s="332"/>
      <c r="H125" s="306"/>
      <c r="I125" s="306"/>
      <c r="J125" s="306"/>
      <c r="K125" s="333"/>
    </row>
    <row r="126" s="1" customFormat="1" ht="15" customHeight="1">
      <c r="B126" s="331"/>
      <c r="C126" s="286" t="s">
        <v>959</v>
      </c>
      <c r="D126" s="308"/>
      <c r="E126" s="308"/>
      <c r="F126" s="309" t="s">
        <v>956</v>
      </c>
      <c r="G126" s="286"/>
      <c r="H126" s="286" t="s">
        <v>996</v>
      </c>
      <c r="I126" s="286" t="s">
        <v>958</v>
      </c>
      <c r="J126" s="286">
        <v>120</v>
      </c>
      <c r="K126" s="334"/>
    </row>
    <row r="127" s="1" customFormat="1" ht="15" customHeight="1">
      <c r="B127" s="331"/>
      <c r="C127" s="286" t="s">
        <v>1005</v>
      </c>
      <c r="D127" s="286"/>
      <c r="E127" s="286"/>
      <c r="F127" s="309" t="s">
        <v>956</v>
      </c>
      <c r="G127" s="286"/>
      <c r="H127" s="286" t="s">
        <v>1006</v>
      </c>
      <c r="I127" s="286" t="s">
        <v>958</v>
      </c>
      <c r="J127" s="286" t="s">
        <v>1007</v>
      </c>
      <c r="K127" s="334"/>
    </row>
    <row r="128" s="1" customFormat="1" ht="15" customHeight="1">
      <c r="B128" s="331"/>
      <c r="C128" s="286" t="s">
        <v>904</v>
      </c>
      <c r="D128" s="286"/>
      <c r="E128" s="286"/>
      <c r="F128" s="309" t="s">
        <v>956</v>
      </c>
      <c r="G128" s="286"/>
      <c r="H128" s="286" t="s">
        <v>1008</v>
      </c>
      <c r="I128" s="286" t="s">
        <v>958</v>
      </c>
      <c r="J128" s="286" t="s">
        <v>1007</v>
      </c>
      <c r="K128" s="334"/>
    </row>
    <row r="129" s="1" customFormat="1" ht="15" customHeight="1">
      <c r="B129" s="331"/>
      <c r="C129" s="286" t="s">
        <v>967</v>
      </c>
      <c r="D129" s="286"/>
      <c r="E129" s="286"/>
      <c r="F129" s="309" t="s">
        <v>962</v>
      </c>
      <c r="G129" s="286"/>
      <c r="H129" s="286" t="s">
        <v>968</v>
      </c>
      <c r="I129" s="286" t="s">
        <v>958</v>
      </c>
      <c r="J129" s="286">
        <v>15</v>
      </c>
      <c r="K129" s="334"/>
    </row>
    <row r="130" s="1" customFormat="1" ht="15" customHeight="1">
      <c r="B130" s="331"/>
      <c r="C130" s="312" t="s">
        <v>969</v>
      </c>
      <c r="D130" s="312"/>
      <c r="E130" s="312"/>
      <c r="F130" s="313" t="s">
        <v>962</v>
      </c>
      <c r="G130" s="312"/>
      <c r="H130" s="312" t="s">
        <v>970</v>
      </c>
      <c r="I130" s="312" t="s">
        <v>958</v>
      </c>
      <c r="J130" s="312">
        <v>15</v>
      </c>
      <c r="K130" s="334"/>
    </row>
    <row r="131" s="1" customFormat="1" ht="15" customHeight="1">
      <c r="B131" s="331"/>
      <c r="C131" s="312" t="s">
        <v>971</v>
      </c>
      <c r="D131" s="312"/>
      <c r="E131" s="312"/>
      <c r="F131" s="313" t="s">
        <v>962</v>
      </c>
      <c r="G131" s="312"/>
      <c r="H131" s="312" t="s">
        <v>972</v>
      </c>
      <c r="I131" s="312" t="s">
        <v>958</v>
      </c>
      <c r="J131" s="312">
        <v>20</v>
      </c>
      <c r="K131" s="334"/>
    </row>
    <row r="132" s="1" customFormat="1" ht="15" customHeight="1">
      <c r="B132" s="331"/>
      <c r="C132" s="312" t="s">
        <v>973</v>
      </c>
      <c r="D132" s="312"/>
      <c r="E132" s="312"/>
      <c r="F132" s="313" t="s">
        <v>962</v>
      </c>
      <c r="G132" s="312"/>
      <c r="H132" s="312" t="s">
        <v>974</v>
      </c>
      <c r="I132" s="312" t="s">
        <v>958</v>
      </c>
      <c r="J132" s="312">
        <v>20</v>
      </c>
      <c r="K132" s="334"/>
    </row>
    <row r="133" s="1" customFormat="1" ht="15" customHeight="1">
      <c r="B133" s="331"/>
      <c r="C133" s="286" t="s">
        <v>961</v>
      </c>
      <c r="D133" s="286"/>
      <c r="E133" s="286"/>
      <c r="F133" s="309" t="s">
        <v>962</v>
      </c>
      <c r="G133" s="286"/>
      <c r="H133" s="286" t="s">
        <v>996</v>
      </c>
      <c r="I133" s="286" t="s">
        <v>958</v>
      </c>
      <c r="J133" s="286">
        <v>50</v>
      </c>
      <c r="K133" s="334"/>
    </row>
    <row r="134" s="1" customFormat="1" ht="15" customHeight="1">
      <c r="B134" s="331"/>
      <c r="C134" s="286" t="s">
        <v>975</v>
      </c>
      <c r="D134" s="286"/>
      <c r="E134" s="286"/>
      <c r="F134" s="309" t="s">
        <v>962</v>
      </c>
      <c r="G134" s="286"/>
      <c r="H134" s="286" t="s">
        <v>996</v>
      </c>
      <c r="I134" s="286" t="s">
        <v>958</v>
      </c>
      <c r="J134" s="286">
        <v>50</v>
      </c>
      <c r="K134" s="334"/>
    </row>
    <row r="135" s="1" customFormat="1" ht="15" customHeight="1">
      <c r="B135" s="331"/>
      <c r="C135" s="286" t="s">
        <v>981</v>
      </c>
      <c r="D135" s="286"/>
      <c r="E135" s="286"/>
      <c r="F135" s="309" t="s">
        <v>962</v>
      </c>
      <c r="G135" s="286"/>
      <c r="H135" s="286" t="s">
        <v>996</v>
      </c>
      <c r="I135" s="286" t="s">
        <v>958</v>
      </c>
      <c r="J135" s="286">
        <v>50</v>
      </c>
      <c r="K135" s="334"/>
    </row>
    <row r="136" s="1" customFormat="1" ht="15" customHeight="1">
      <c r="B136" s="331"/>
      <c r="C136" s="286" t="s">
        <v>983</v>
      </c>
      <c r="D136" s="286"/>
      <c r="E136" s="286"/>
      <c r="F136" s="309" t="s">
        <v>962</v>
      </c>
      <c r="G136" s="286"/>
      <c r="H136" s="286" t="s">
        <v>996</v>
      </c>
      <c r="I136" s="286" t="s">
        <v>958</v>
      </c>
      <c r="J136" s="286">
        <v>50</v>
      </c>
      <c r="K136" s="334"/>
    </row>
    <row r="137" s="1" customFormat="1" ht="15" customHeight="1">
      <c r="B137" s="331"/>
      <c r="C137" s="286" t="s">
        <v>984</v>
      </c>
      <c r="D137" s="286"/>
      <c r="E137" s="286"/>
      <c r="F137" s="309" t="s">
        <v>962</v>
      </c>
      <c r="G137" s="286"/>
      <c r="H137" s="286" t="s">
        <v>1009</v>
      </c>
      <c r="I137" s="286" t="s">
        <v>958</v>
      </c>
      <c r="J137" s="286">
        <v>255</v>
      </c>
      <c r="K137" s="334"/>
    </row>
    <row r="138" s="1" customFormat="1" ht="15" customHeight="1">
      <c r="B138" s="331"/>
      <c r="C138" s="286" t="s">
        <v>986</v>
      </c>
      <c r="D138" s="286"/>
      <c r="E138" s="286"/>
      <c r="F138" s="309" t="s">
        <v>956</v>
      </c>
      <c r="G138" s="286"/>
      <c r="H138" s="286" t="s">
        <v>1010</v>
      </c>
      <c r="I138" s="286" t="s">
        <v>988</v>
      </c>
      <c r="J138" s="286"/>
      <c r="K138" s="334"/>
    </row>
    <row r="139" s="1" customFormat="1" ht="15" customHeight="1">
      <c r="B139" s="331"/>
      <c r="C139" s="286" t="s">
        <v>989</v>
      </c>
      <c r="D139" s="286"/>
      <c r="E139" s="286"/>
      <c r="F139" s="309" t="s">
        <v>956</v>
      </c>
      <c r="G139" s="286"/>
      <c r="H139" s="286" t="s">
        <v>1011</v>
      </c>
      <c r="I139" s="286" t="s">
        <v>991</v>
      </c>
      <c r="J139" s="286"/>
      <c r="K139" s="334"/>
    </row>
    <row r="140" s="1" customFormat="1" ht="15" customHeight="1">
      <c r="B140" s="331"/>
      <c r="C140" s="286" t="s">
        <v>992</v>
      </c>
      <c r="D140" s="286"/>
      <c r="E140" s="286"/>
      <c r="F140" s="309" t="s">
        <v>956</v>
      </c>
      <c r="G140" s="286"/>
      <c r="H140" s="286" t="s">
        <v>992</v>
      </c>
      <c r="I140" s="286" t="s">
        <v>991</v>
      </c>
      <c r="J140" s="286"/>
      <c r="K140" s="334"/>
    </row>
    <row r="141" s="1" customFormat="1" ht="15" customHeight="1">
      <c r="B141" s="331"/>
      <c r="C141" s="286" t="s">
        <v>44</v>
      </c>
      <c r="D141" s="286"/>
      <c r="E141" s="286"/>
      <c r="F141" s="309" t="s">
        <v>956</v>
      </c>
      <c r="G141" s="286"/>
      <c r="H141" s="286" t="s">
        <v>1012</v>
      </c>
      <c r="I141" s="286" t="s">
        <v>991</v>
      </c>
      <c r="J141" s="286"/>
      <c r="K141" s="334"/>
    </row>
    <row r="142" s="1" customFormat="1" ht="15" customHeight="1">
      <c r="B142" s="331"/>
      <c r="C142" s="286" t="s">
        <v>1013</v>
      </c>
      <c r="D142" s="286"/>
      <c r="E142" s="286"/>
      <c r="F142" s="309" t="s">
        <v>956</v>
      </c>
      <c r="G142" s="286"/>
      <c r="H142" s="286" t="s">
        <v>1014</v>
      </c>
      <c r="I142" s="286" t="s">
        <v>991</v>
      </c>
      <c r="J142" s="286"/>
      <c r="K142" s="334"/>
    </row>
    <row r="143" s="1" customFormat="1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s="1" customFormat="1" ht="18.75" customHeight="1">
      <c r="B144" s="322"/>
      <c r="C144" s="322"/>
      <c r="D144" s="322"/>
      <c r="E144" s="322"/>
      <c r="F144" s="323"/>
      <c r="G144" s="322"/>
      <c r="H144" s="322"/>
      <c r="I144" s="322"/>
      <c r="J144" s="322"/>
      <c r="K144" s="322"/>
    </row>
    <row r="145" s="1" customFormat="1" ht="18.75" customHeight="1">
      <c r="B145" s="294"/>
      <c r="C145" s="294"/>
      <c r="D145" s="294"/>
      <c r="E145" s="294"/>
      <c r="F145" s="294"/>
      <c r="G145" s="294"/>
      <c r="H145" s="294"/>
      <c r="I145" s="294"/>
      <c r="J145" s="294"/>
      <c r="K145" s="294"/>
    </row>
    <row r="146" s="1" customFormat="1" ht="7.5" customHeight="1">
      <c r="B146" s="295"/>
      <c r="C146" s="296"/>
      <c r="D146" s="296"/>
      <c r="E146" s="296"/>
      <c r="F146" s="296"/>
      <c r="G146" s="296"/>
      <c r="H146" s="296"/>
      <c r="I146" s="296"/>
      <c r="J146" s="296"/>
      <c r="K146" s="297"/>
    </row>
    <row r="147" s="1" customFormat="1" ht="45" customHeight="1">
      <c r="B147" s="298"/>
      <c r="C147" s="299" t="s">
        <v>1015</v>
      </c>
      <c r="D147" s="299"/>
      <c r="E147" s="299"/>
      <c r="F147" s="299"/>
      <c r="G147" s="299"/>
      <c r="H147" s="299"/>
      <c r="I147" s="299"/>
      <c r="J147" s="299"/>
      <c r="K147" s="300"/>
    </row>
    <row r="148" s="1" customFormat="1" ht="17.25" customHeight="1">
      <c r="B148" s="298"/>
      <c r="C148" s="301" t="s">
        <v>950</v>
      </c>
      <c r="D148" s="301"/>
      <c r="E148" s="301"/>
      <c r="F148" s="301" t="s">
        <v>951</v>
      </c>
      <c r="G148" s="302"/>
      <c r="H148" s="301" t="s">
        <v>60</v>
      </c>
      <c r="I148" s="301" t="s">
        <v>63</v>
      </c>
      <c r="J148" s="301" t="s">
        <v>952</v>
      </c>
      <c r="K148" s="300"/>
    </row>
    <row r="149" s="1" customFormat="1" ht="17.25" customHeight="1">
      <c r="B149" s="298"/>
      <c r="C149" s="303" t="s">
        <v>953</v>
      </c>
      <c r="D149" s="303"/>
      <c r="E149" s="303"/>
      <c r="F149" s="304" t="s">
        <v>954</v>
      </c>
      <c r="G149" s="305"/>
      <c r="H149" s="303"/>
      <c r="I149" s="303"/>
      <c r="J149" s="303" t="s">
        <v>955</v>
      </c>
      <c r="K149" s="300"/>
    </row>
    <row r="150" s="1" customFormat="1" ht="5.25" customHeight="1">
      <c r="B150" s="311"/>
      <c r="C150" s="306"/>
      <c r="D150" s="306"/>
      <c r="E150" s="306"/>
      <c r="F150" s="306"/>
      <c r="G150" s="307"/>
      <c r="H150" s="306"/>
      <c r="I150" s="306"/>
      <c r="J150" s="306"/>
      <c r="K150" s="334"/>
    </row>
    <row r="151" s="1" customFormat="1" ht="15" customHeight="1">
      <c r="B151" s="311"/>
      <c r="C151" s="338" t="s">
        <v>959</v>
      </c>
      <c r="D151" s="286"/>
      <c r="E151" s="286"/>
      <c r="F151" s="339" t="s">
        <v>956</v>
      </c>
      <c r="G151" s="286"/>
      <c r="H151" s="338" t="s">
        <v>996</v>
      </c>
      <c r="I151" s="338" t="s">
        <v>958</v>
      </c>
      <c r="J151" s="338">
        <v>120</v>
      </c>
      <c r="K151" s="334"/>
    </row>
    <row r="152" s="1" customFormat="1" ht="15" customHeight="1">
      <c r="B152" s="311"/>
      <c r="C152" s="338" t="s">
        <v>1005</v>
      </c>
      <c r="D152" s="286"/>
      <c r="E152" s="286"/>
      <c r="F152" s="339" t="s">
        <v>956</v>
      </c>
      <c r="G152" s="286"/>
      <c r="H152" s="338" t="s">
        <v>1016</v>
      </c>
      <c r="I152" s="338" t="s">
        <v>958</v>
      </c>
      <c r="J152" s="338" t="s">
        <v>1007</v>
      </c>
      <c r="K152" s="334"/>
    </row>
    <row r="153" s="1" customFormat="1" ht="15" customHeight="1">
      <c r="B153" s="311"/>
      <c r="C153" s="338" t="s">
        <v>904</v>
      </c>
      <c r="D153" s="286"/>
      <c r="E153" s="286"/>
      <c r="F153" s="339" t="s">
        <v>956</v>
      </c>
      <c r="G153" s="286"/>
      <c r="H153" s="338" t="s">
        <v>1017</v>
      </c>
      <c r="I153" s="338" t="s">
        <v>958</v>
      </c>
      <c r="J153" s="338" t="s">
        <v>1007</v>
      </c>
      <c r="K153" s="334"/>
    </row>
    <row r="154" s="1" customFormat="1" ht="15" customHeight="1">
      <c r="B154" s="311"/>
      <c r="C154" s="338" t="s">
        <v>961</v>
      </c>
      <c r="D154" s="286"/>
      <c r="E154" s="286"/>
      <c r="F154" s="339" t="s">
        <v>962</v>
      </c>
      <c r="G154" s="286"/>
      <c r="H154" s="338" t="s">
        <v>996</v>
      </c>
      <c r="I154" s="338" t="s">
        <v>958</v>
      </c>
      <c r="J154" s="338">
        <v>50</v>
      </c>
      <c r="K154" s="334"/>
    </row>
    <row r="155" s="1" customFormat="1" ht="15" customHeight="1">
      <c r="B155" s="311"/>
      <c r="C155" s="338" t="s">
        <v>964</v>
      </c>
      <c r="D155" s="286"/>
      <c r="E155" s="286"/>
      <c r="F155" s="339" t="s">
        <v>956</v>
      </c>
      <c r="G155" s="286"/>
      <c r="H155" s="338" t="s">
        <v>996</v>
      </c>
      <c r="I155" s="338" t="s">
        <v>966</v>
      </c>
      <c r="J155" s="338"/>
      <c r="K155" s="334"/>
    </row>
    <row r="156" s="1" customFormat="1" ht="15" customHeight="1">
      <c r="B156" s="311"/>
      <c r="C156" s="338" t="s">
        <v>975</v>
      </c>
      <c r="D156" s="286"/>
      <c r="E156" s="286"/>
      <c r="F156" s="339" t="s">
        <v>962</v>
      </c>
      <c r="G156" s="286"/>
      <c r="H156" s="338" t="s">
        <v>996</v>
      </c>
      <c r="I156" s="338" t="s">
        <v>958</v>
      </c>
      <c r="J156" s="338">
        <v>50</v>
      </c>
      <c r="K156" s="334"/>
    </row>
    <row r="157" s="1" customFormat="1" ht="15" customHeight="1">
      <c r="B157" s="311"/>
      <c r="C157" s="338" t="s">
        <v>983</v>
      </c>
      <c r="D157" s="286"/>
      <c r="E157" s="286"/>
      <c r="F157" s="339" t="s">
        <v>962</v>
      </c>
      <c r="G157" s="286"/>
      <c r="H157" s="338" t="s">
        <v>996</v>
      </c>
      <c r="I157" s="338" t="s">
        <v>958</v>
      </c>
      <c r="J157" s="338">
        <v>50</v>
      </c>
      <c r="K157" s="334"/>
    </row>
    <row r="158" s="1" customFormat="1" ht="15" customHeight="1">
      <c r="B158" s="311"/>
      <c r="C158" s="338" t="s">
        <v>981</v>
      </c>
      <c r="D158" s="286"/>
      <c r="E158" s="286"/>
      <c r="F158" s="339" t="s">
        <v>962</v>
      </c>
      <c r="G158" s="286"/>
      <c r="H158" s="338" t="s">
        <v>996</v>
      </c>
      <c r="I158" s="338" t="s">
        <v>958</v>
      </c>
      <c r="J158" s="338">
        <v>50</v>
      </c>
      <c r="K158" s="334"/>
    </row>
    <row r="159" s="1" customFormat="1" ht="15" customHeight="1">
      <c r="B159" s="311"/>
      <c r="C159" s="338" t="s">
        <v>114</v>
      </c>
      <c r="D159" s="286"/>
      <c r="E159" s="286"/>
      <c r="F159" s="339" t="s">
        <v>956</v>
      </c>
      <c r="G159" s="286"/>
      <c r="H159" s="338" t="s">
        <v>1018</v>
      </c>
      <c r="I159" s="338" t="s">
        <v>958</v>
      </c>
      <c r="J159" s="338" t="s">
        <v>1019</v>
      </c>
      <c r="K159" s="334"/>
    </row>
    <row r="160" s="1" customFormat="1" ht="15" customHeight="1">
      <c r="B160" s="311"/>
      <c r="C160" s="338" t="s">
        <v>1020</v>
      </c>
      <c r="D160" s="286"/>
      <c r="E160" s="286"/>
      <c r="F160" s="339" t="s">
        <v>956</v>
      </c>
      <c r="G160" s="286"/>
      <c r="H160" s="338" t="s">
        <v>1021</v>
      </c>
      <c r="I160" s="338" t="s">
        <v>991</v>
      </c>
      <c r="J160" s="338"/>
      <c r="K160" s="334"/>
    </row>
    <row r="161" s="1" customFormat="1" ht="15" customHeight="1">
      <c r="B161" s="340"/>
      <c r="C161" s="320"/>
      <c r="D161" s="320"/>
      <c r="E161" s="320"/>
      <c r="F161" s="320"/>
      <c r="G161" s="320"/>
      <c r="H161" s="320"/>
      <c r="I161" s="320"/>
      <c r="J161" s="320"/>
      <c r="K161" s="341"/>
    </row>
    <row r="162" s="1" customFormat="1" ht="18.75" customHeight="1">
      <c r="B162" s="322"/>
      <c r="C162" s="332"/>
      <c r="D162" s="332"/>
      <c r="E162" s="332"/>
      <c r="F162" s="342"/>
      <c r="G162" s="332"/>
      <c r="H162" s="332"/>
      <c r="I162" s="332"/>
      <c r="J162" s="332"/>
      <c r="K162" s="322"/>
    </row>
    <row r="163" s="1" customFormat="1" ht="18.75" customHeight="1">
      <c r="B163" s="294"/>
      <c r="C163" s="294"/>
      <c r="D163" s="294"/>
      <c r="E163" s="294"/>
      <c r="F163" s="294"/>
      <c r="G163" s="294"/>
      <c r="H163" s="294"/>
      <c r="I163" s="294"/>
      <c r="J163" s="294"/>
      <c r="K163" s="294"/>
    </row>
    <row r="164" s="1" customFormat="1" ht="7.5" customHeight="1">
      <c r="B164" s="273"/>
      <c r="C164" s="274"/>
      <c r="D164" s="274"/>
      <c r="E164" s="274"/>
      <c r="F164" s="274"/>
      <c r="G164" s="274"/>
      <c r="H164" s="274"/>
      <c r="I164" s="274"/>
      <c r="J164" s="274"/>
      <c r="K164" s="275"/>
    </row>
    <row r="165" s="1" customFormat="1" ht="45" customHeight="1">
      <c r="B165" s="276"/>
      <c r="C165" s="277" t="s">
        <v>1022</v>
      </c>
      <c r="D165" s="277"/>
      <c r="E165" s="277"/>
      <c r="F165" s="277"/>
      <c r="G165" s="277"/>
      <c r="H165" s="277"/>
      <c r="I165" s="277"/>
      <c r="J165" s="277"/>
      <c r="K165" s="278"/>
    </row>
    <row r="166" s="1" customFormat="1" ht="17.25" customHeight="1">
      <c r="B166" s="276"/>
      <c r="C166" s="301" t="s">
        <v>950</v>
      </c>
      <c r="D166" s="301"/>
      <c r="E166" s="301"/>
      <c r="F166" s="301" t="s">
        <v>951</v>
      </c>
      <c r="G166" s="343"/>
      <c r="H166" s="344" t="s">
        <v>60</v>
      </c>
      <c r="I166" s="344" t="s">
        <v>63</v>
      </c>
      <c r="J166" s="301" t="s">
        <v>952</v>
      </c>
      <c r="K166" s="278"/>
    </row>
    <row r="167" s="1" customFormat="1" ht="17.25" customHeight="1">
      <c r="B167" s="279"/>
      <c r="C167" s="303" t="s">
        <v>953</v>
      </c>
      <c r="D167" s="303"/>
      <c r="E167" s="303"/>
      <c r="F167" s="304" t="s">
        <v>954</v>
      </c>
      <c r="G167" s="345"/>
      <c r="H167" s="346"/>
      <c r="I167" s="346"/>
      <c r="J167" s="303" t="s">
        <v>955</v>
      </c>
      <c r="K167" s="281"/>
    </row>
    <row r="168" s="1" customFormat="1" ht="5.25" customHeight="1">
      <c r="B168" s="311"/>
      <c r="C168" s="306"/>
      <c r="D168" s="306"/>
      <c r="E168" s="306"/>
      <c r="F168" s="306"/>
      <c r="G168" s="307"/>
      <c r="H168" s="306"/>
      <c r="I168" s="306"/>
      <c r="J168" s="306"/>
      <c r="K168" s="334"/>
    </row>
    <row r="169" s="1" customFormat="1" ht="15" customHeight="1">
      <c r="B169" s="311"/>
      <c r="C169" s="286" t="s">
        <v>959</v>
      </c>
      <c r="D169" s="286"/>
      <c r="E169" s="286"/>
      <c r="F169" s="309" t="s">
        <v>956</v>
      </c>
      <c r="G169" s="286"/>
      <c r="H169" s="286" t="s">
        <v>996</v>
      </c>
      <c r="I169" s="286" t="s">
        <v>958</v>
      </c>
      <c r="J169" s="286">
        <v>120</v>
      </c>
      <c r="K169" s="334"/>
    </row>
    <row r="170" s="1" customFormat="1" ht="15" customHeight="1">
      <c r="B170" s="311"/>
      <c r="C170" s="286" t="s">
        <v>1005</v>
      </c>
      <c r="D170" s="286"/>
      <c r="E170" s="286"/>
      <c r="F170" s="309" t="s">
        <v>956</v>
      </c>
      <c r="G170" s="286"/>
      <c r="H170" s="286" t="s">
        <v>1006</v>
      </c>
      <c r="I170" s="286" t="s">
        <v>958</v>
      </c>
      <c r="J170" s="286" t="s">
        <v>1007</v>
      </c>
      <c r="K170" s="334"/>
    </row>
    <row r="171" s="1" customFormat="1" ht="15" customHeight="1">
      <c r="B171" s="311"/>
      <c r="C171" s="286" t="s">
        <v>904</v>
      </c>
      <c r="D171" s="286"/>
      <c r="E171" s="286"/>
      <c r="F171" s="309" t="s">
        <v>956</v>
      </c>
      <c r="G171" s="286"/>
      <c r="H171" s="286" t="s">
        <v>1023</v>
      </c>
      <c r="I171" s="286" t="s">
        <v>958</v>
      </c>
      <c r="J171" s="286" t="s">
        <v>1007</v>
      </c>
      <c r="K171" s="334"/>
    </row>
    <row r="172" s="1" customFormat="1" ht="15" customHeight="1">
      <c r="B172" s="311"/>
      <c r="C172" s="286" t="s">
        <v>961</v>
      </c>
      <c r="D172" s="286"/>
      <c r="E172" s="286"/>
      <c r="F172" s="309" t="s">
        <v>962</v>
      </c>
      <c r="G172" s="286"/>
      <c r="H172" s="286" t="s">
        <v>1023</v>
      </c>
      <c r="I172" s="286" t="s">
        <v>958</v>
      </c>
      <c r="J172" s="286">
        <v>50</v>
      </c>
      <c r="K172" s="334"/>
    </row>
    <row r="173" s="1" customFormat="1" ht="15" customHeight="1">
      <c r="B173" s="311"/>
      <c r="C173" s="286" t="s">
        <v>964</v>
      </c>
      <c r="D173" s="286"/>
      <c r="E173" s="286"/>
      <c r="F173" s="309" t="s">
        <v>956</v>
      </c>
      <c r="G173" s="286"/>
      <c r="H173" s="286" t="s">
        <v>1023</v>
      </c>
      <c r="I173" s="286" t="s">
        <v>966</v>
      </c>
      <c r="J173" s="286"/>
      <c r="K173" s="334"/>
    </row>
    <row r="174" s="1" customFormat="1" ht="15" customHeight="1">
      <c r="B174" s="311"/>
      <c r="C174" s="286" t="s">
        <v>975</v>
      </c>
      <c r="D174" s="286"/>
      <c r="E174" s="286"/>
      <c r="F174" s="309" t="s">
        <v>962</v>
      </c>
      <c r="G174" s="286"/>
      <c r="H174" s="286" t="s">
        <v>1023</v>
      </c>
      <c r="I174" s="286" t="s">
        <v>958</v>
      </c>
      <c r="J174" s="286">
        <v>50</v>
      </c>
      <c r="K174" s="334"/>
    </row>
    <row r="175" s="1" customFormat="1" ht="15" customHeight="1">
      <c r="B175" s="311"/>
      <c r="C175" s="286" t="s">
        <v>983</v>
      </c>
      <c r="D175" s="286"/>
      <c r="E175" s="286"/>
      <c r="F175" s="309" t="s">
        <v>962</v>
      </c>
      <c r="G175" s="286"/>
      <c r="H175" s="286" t="s">
        <v>1023</v>
      </c>
      <c r="I175" s="286" t="s">
        <v>958</v>
      </c>
      <c r="J175" s="286">
        <v>50</v>
      </c>
      <c r="K175" s="334"/>
    </row>
    <row r="176" s="1" customFormat="1" ht="15" customHeight="1">
      <c r="B176" s="311"/>
      <c r="C176" s="286" t="s">
        <v>981</v>
      </c>
      <c r="D176" s="286"/>
      <c r="E176" s="286"/>
      <c r="F176" s="309" t="s">
        <v>962</v>
      </c>
      <c r="G176" s="286"/>
      <c r="H176" s="286" t="s">
        <v>1023</v>
      </c>
      <c r="I176" s="286" t="s">
        <v>958</v>
      </c>
      <c r="J176" s="286">
        <v>50</v>
      </c>
      <c r="K176" s="334"/>
    </row>
    <row r="177" s="1" customFormat="1" ht="15" customHeight="1">
      <c r="B177" s="311"/>
      <c r="C177" s="286" t="s">
        <v>125</v>
      </c>
      <c r="D177" s="286"/>
      <c r="E177" s="286"/>
      <c r="F177" s="309" t="s">
        <v>956</v>
      </c>
      <c r="G177" s="286"/>
      <c r="H177" s="286" t="s">
        <v>1024</v>
      </c>
      <c r="I177" s="286" t="s">
        <v>1025</v>
      </c>
      <c r="J177" s="286"/>
      <c r="K177" s="334"/>
    </row>
    <row r="178" s="1" customFormat="1" ht="15" customHeight="1">
      <c r="B178" s="311"/>
      <c r="C178" s="286" t="s">
        <v>63</v>
      </c>
      <c r="D178" s="286"/>
      <c r="E178" s="286"/>
      <c r="F178" s="309" t="s">
        <v>956</v>
      </c>
      <c r="G178" s="286"/>
      <c r="H178" s="286" t="s">
        <v>1026</v>
      </c>
      <c r="I178" s="286" t="s">
        <v>1027</v>
      </c>
      <c r="J178" s="286">
        <v>1</v>
      </c>
      <c r="K178" s="334"/>
    </row>
    <row r="179" s="1" customFormat="1" ht="15" customHeight="1">
      <c r="B179" s="311"/>
      <c r="C179" s="286" t="s">
        <v>59</v>
      </c>
      <c r="D179" s="286"/>
      <c r="E179" s="286"/>
      <c r="F179" s="309" t="s">
        <v>956</v>
      </c>
      <c r="G179" s="286"/>
      <c r="H179" s="286" t="s">
        <v>1028</v>
      </c>
      <c r="I179" s="286" t="s">
        <v>958</v>
      </c>
      <c r="J179" s="286">
        <v>20</v>
      </c>
      <c r="K179" s="334"/>
    </row>
    <row r="180" s="1" customFormat="1" ht="15" customHeight="1">
      <c r="B180" s="311"/>
      <c r="C180" s="286" t="s">
        <v>60</v>
      </c>
      <c r="D180" s="286"/>
      <c r="E180" s="286"/>
      <c r="F180" s="309" t="s">
        <v>956</v>
      </c>
      <c r="G180" s="286"/>
      <c r="H180" s="286" t="s">
        <v>1029</v>
      </c>
      <c r="I180" s="286" t="s">
        <v>958</v>
      </c>
      <c r="J180" s="286">
        <v>255</v>
      </c>
      <c r="K180" s="334"/>
    </row>
    <row r="181" s="1" customFormat="1" ht="15" customHeight="1">
      <c r="B181" s="311"/>
      <c r="C181" s="286" t="s">
        <v>126</v>
      </c>
      <c r="D181" s="286"/>
      <c r="E181" s="286"/>
      <c r="F181" s="309" t="s">
        <v>956</v>
      </c>
      <c r="G181" s="286"/>
      <c r="H181" s="286" t="s">
        <v>920</v>
      </c>
      <c r="I181" s="286" t="s">
        <v>958</v>
      </c>
      <c r="J181" s="286">
        <v>10</v>
      </c>
      <c r="K181" s="334"/>
    </row>
    <row r="182" s="1" customFormat="1" ht="15" customHeight="1">
      <c r="B182" s="311"/>
      <c r="C182" s="286" t="s">
        <v>127</v>
      </c>
      <c r="D182" s="286"/>
      <c r="E182" s="286"/>
      <c r="F182" s="309" t="s">
        <v>956</v>
      </c>
      <c r="G182" s="286"/>
      <c r="H182" s="286" t="s">
        <v>1030</v>
      </c>
      <c r="I182" s="286" t="s">
        <v>991</v>
      </c>
      <c r="J182" s="286"/>
      <c r="K182" s="334"/>
    </row>
    <row r="183" s="1" customFormat="1" ht="15" customHeight="1">
      <c r="B183" s="311"/>
      <c r="C183" s="286" t="s">
        <v>1031</v>
      </c>
      <c r="D183" s="286"/>
      <c r="E183" s="286"/>
      <c r="F183" s="309" t="s">
        <v>956</v>
      </c>
      <c r="G183" s="286"/>
      <c r="H183" s="286" t="s">
        <v>1032</v>
      </c>
      <c r="I183" s="286" t="s">
        <v>991</v>
      </c>
      <c r="J183" s="286"/>
      <c r="K183" s="334"/>
    </row>
    <row r="184" s="1" customFormat="1" ht="15" customHeight="1">
      <c r="B184" s="311"/>
      <c r="C184" s="286" t="s">
        <v>1020</v>
      </c>
      <c r="D184" s="286"/>
      <c r="E184" s="286"/>
      <c r="F184" s="309" t="s">
        <v>956</v>
      </c>
      <c r="G184" s="286"/>
      <c r="H184" s="286" t="s">
        <v>1033</v>
      </c>
      <c r="I184" s="286" t="s">
        <v>991</v>
      </c>
      <c r="J184" s="286"/>
      <c r="K184" s="334"/>
    </row>
    <row r="185" s="1" customFormat="1" ht="15" customHeight="1">
      <c r="B185" s="311"/>
      <c r="C185" s="286" t="s">
        <v>129</v>
      </c>
      <c r="D185" s="286"/>
      <c r="E185" s="286"/>
      <c r="F185" s="309" t="s">
        <v>962</v>
      </c>
      <c r="G185" s="286"/>
      <c r="H185" s="286" t="s">
        <v>1034</v>
      </c>
      <c r="I185" s="286" t="s">
        <v>958</v>
      </c>
      <c r="J185" s="286">
        <v>50</v>
      </c>
      <c r="K185" s="334"/>
    </row>
    <row r="186" s="1" customFormat="1" ht="15" customHeight="1">
      <c r="B186" s="311"/>
      <c r="C186" s="286" t="s">
        <v>1035</v>
      </c>
      <c r="D186" s="286"/>
      <c r="E186" s="286"/>
      <c r="F186" s="309" t="s">
        <v>962</v>
      </c>
      <c r="G186" s="286"/>
      <c r="H186" s="286" t="s">
        <v>1036</v>
      </c>
      <c r="I186" s="286" t="s">
        <v>1037</v>
      </c>
      <c r="J186" s="286"/>
      <c r="K186" s="334"/>
    </row>
    <row r="187" s="1" customFormat="1" ht="15" customHeight="1">
      <c r="B187" s="311"/>
      <c r="C187" s="286" t="s">
        <v>1038</v>
      </c>
      <c r="D187" s="286"/>
      <c r="E187" s="286"/>
      <c r="F187" s="309" t="s">
        <v>962</v>
      </c>
      <c r="G187" s="286"/>
      <c r="H187" s="286" t="s">
        <v>1039</v>
      </c>
      <c r="I187" s="286" t="s">
        <v>1037</v>
      </c>
      <c r="J187" s="286"/>
      <c r="K187" s="334"/>
    </row>
    <row r="188" s="1" customFormat="1" ht="15" customHeight="1">
      <c r="B188" s="311"/>
      <c r="C188" s="286" t="s">
        <v>1040</v>
      </c>
      <c r="D188" s="286"/>
      <c r="E188" s="286"/>
      <c r="F188" s="309" t="s">
        <v>962</v>
      </c>
      <c r="G188" s="286"/>
      <c r="H188" s="286" t="s">
        <v>1041</v>
      </c>
      <c r="I188" s="286" t="s">
        <v>1037</v>
      </c>
      <c r="J188" s="286"/>
      <c r="K188" s="334"/>
    </row>
    <row r="189" s="1" customFormat="1" ht="15" customHeight="1">
      <c r="B189" s="311"/>
      <c r="C189" s="347" t="s">
        <v>1042</v>
      </c>
      <c r="D189" s="286"/>
      <c r="E189" s="286"/>
      <c r="F189" s="309" t="s">
        <v>962</v>
      </c>
      <c r="G189" s="286"/>
      <c r="H189" s="286" t="s">
        <v>1043</v>
      </c>
      <c r="I189" s="286" t="s">
        <v>1044</v>
      </c>
      <c r="J189" s="348" t="s">
        <v>1045</v>
      </c>
      <c r="K189" s="334"/>
    </row>
    <row r="190" s="1" customFormat="1" ht="15" customHeight="1">
      <c r="B190" s="311"/>
      <c r="C190" s="347" t="s">
        <v>48</v>
      </c>
      <c r="D190" s="286"/>
      <c r="E190" s="286"/>
      <c r="F190" s="309" t="s">
        <v>956</v>
      </c>
      <c r="G190" s="286"/>
      <c r="H190" s="283" t="s">
        <v>1046</v>
      </c>
      <c r="I190" s="286" t="s">
        <v>1047</v>
      </c>
      <c r="J190" s="286"/>
      <c r="K190" s="334"/>
    </row>
    <row r="191" s="1" customFormat="1" ht="15" customHeight="1">
      <c r="B191" s="311"/>
      <c r="C191" s="347" t="s">
        <v>1048</v>
      </c>
      <c r="D191" s="286"/>
      <c r="E191" s="286"/>
      <c r="F191" s="309" t="s">
        <v>956</v>
      </c>
      <c r="G191" s="286"/>
      <c r="H191" s="286" t="s">
        <v>1049</v>
      </c>
      <c r="I191" s="286" t="s">
        <v>991</v>
      </c>
      <c r="J191" s="286"/>
      <c r="K191" s="334"/>
    </row>
    <row r="192" s="1" customFormat="1" ht="15" customHeight="1">
      <c r="B192" s="311"/>
      <c r="C192" s="347" t="s">
        <v>1050</v>
      </c>
      <c r="D192" s="286"/>
      <c r="E192" s="286"/>
      <c r="F192" s="309" t="s">
        <v>956</v>
      </c>
      <c r="G192" s="286"/>
      <c r="H192" s="286" t="s">
        <v>1051</v>
      </c>
      <c r="I192" s="286" t="s">
        <v>991</v>
      </c>
      <c r="J192" s="286"/>
      <c r="K192" s="334"/>
    </row>
    <row r="193" s="1" customFormat="1" ht="15" customHeight="1">
      <c r="B193" s="311"/>
      <c r="C193" s="347" t="s">
        <v>1052</v>
      </c>
      <c r="D193" s="286"/>
      <c r="E193" s="286"/>
      <c r="F193" s="309" t="s">
        <v>962</v>
      </c>
      <c r="G193" s="286"/>
      <c r="H193" s="286" t="s">
        <v>1053</v>
      </c>
      <c r="I193" s="286" t="s">
        <v>991</v>
      </c>
      <c r="J193" s="286"/>
      <c r="K193" s="334"/>
    </row>
    <row r="194" s="1" customFormat="1" ht="15" customHeight="1">
      <c r="B194" s="340"/>
      <c r="C194" s="349"/>
      <c r="D194" s="320"/>
      <c r="E194" s="320"/>
      <c r="F194" s="320"/>
      <c r="G194" s="320"/>
      <c r="H194" s="320"/>
      <c r="I194" s="320"/>
      <c r="J194" s="320"/>
      <c r="K194" s="341"/>
    </row>
    <row r="195" s="1" customFormat="1" ht="18.75" customHeight="1">
      <c r="B195" s="322"/>
      <c r="C195" s="332"/>
      <c r="D195" s="332"/>
      <c r="E195" s="332"/>
      <c r="F195" s="342"/>
      <c r="G195" s="332"/>
      <c r="H195" s="332"/>
      <c r="I195" s="332"/>
      <c r="J195" s="332"/>
      <c r="K195" s="322"/>
    </row>
    <row r="196" s="1" customFormat="1" ht="18.75" customHeight="1">
      <c r="B196" s="322"/>
      <c r="C196" s="332"/>
      <c r="D196" s="332"/>
      <c r="E196" s="332"/>
      <c r="F196" s="342"/>
      <c r="G196" s="332"/>
      <c r="H196" s="332"/>
      <c r="I196" s="332"/>
      <c r="J196" s="332"/>
      <c r="K196" s="322"/>
    </row>
    <row r="197" s="1" customFormat="1" ht="18.75" customHeight="1">
      <c r="B197" s="294"/>
      <c r="C197" s="294"/>
      <c r="D197" s="294"/>
      <c r="E197" s="294"/>
      <c r="F197" s="294"/>
      <c r="G197" s="294"/>
      <c r="H197" s="294"/>
      <c r="I197" s="294"/>
      <c r="J197" s="294"/>
      <c r="K197" s="294"/>
    </row>
    <row r="198" s="1" customFormat="1" ht="13.5">
      <c r="B198" s="273"/>
      <c r="C198" s="274"/>
      <c r="D198" s="274"/>
      <c r="E198" s="274"/>
      <c r="F198" s="274"/>
      <c r="G198" s="274"/>
      <c r="H198" s="274"/>
      <c r="I198" s="274"/>
      <c r="J198" s="274"/>
      <c r="K198" s="275"/>
    </row>
    <row r="199" s="1" customFormat="1" ht="21">
      <c r="B199" s="276"/>
      <c r="C199" s="277" t="s">
        <v>1054</v>
      </c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5.5" customHeight="1">
      <c r="B200" s="276"/>
      <c r="C200" s="350" t="s">
        <v>1055</v>
      </c>
      <c r="D200" s="350"/>
      <c r="E200" s="350"/>
      <c r="F200" s="350" t="s">
        <v>1056</v>
      </c>
      <c r="G200" s="351"/>
      <c r="H200" s="350" t="s">
        <v>1057</v>
      </c>
      <c r="I200" s="350"/>
      <c r="J200" s="350"/>
      <c r="K200" s="278"/>
    </row>
    <row r="201" s="1" customFormat="1" ht="5.25" customHeight="1">
      <c r="B201" s="311"/>
      <c r="C201" s="306"/>
      <c r="D201" s="306"/>
      <c r="E201" s="306"/>
      <c r="F201" s="306"/>
      <c r="G201" s="332"/>
      <c r="H201" s="306"/>
      <c r="I201" s="306"/>
      <c r="J201" s="306"/>
      <c r="K201" s="334"/>
    </row>
    <row r="202" s="1" customFormat="1" ht="15" customHeight="1">
      <c r="B202" s="311"/>
      <c r="C202" s="286" t="s">
        <v>1047</v>
      </c>
      <c r="D202" s="286"/>
      <c r="E202" s="286"/>
      <c r="F202" s="309" t="s">
        <v>49</v>
      </c>
      <c r="G202" s="286"/>
      <c r="H202" s="286" t="s">
        <v>1058</v>
      </c>
      <c r="I202" s="286"/>
      <c r="J202" s="286"/>
      <c r="K202" s="334"/>
    </row>
    <row r="203" s="1" customFormat="1" ht="15" customHeight="1">
      <c r="B203" s="311"/>
      <c r="C203" s="286"/>
      <c r="D203" s="286"/>
      <c r="E203" s="286"/>
      <c r="F203" s="309" t="s">
        <v>50</v>
      </c>
      <c r="G203" s="286"/>
      <c r="H203" s="286" t="s">
        <v>1059</v>
      </c>
      <c r="I203" s="286"/>
      <c r="J203" s="286"/>
      <c r="K203" s="334"/>
    </row>
    <row r="204" s="1" customFormat="1" ht="15" customHeight="1">
      <c r="B204" s="311"/>
      <c r="C204" s="286"/>
      <c r="D204" s="286"/>
      <c r="E204" s="286"/>
      <c r="F204" s="309" t="s">
        <v>53</v>
      </c>
      <c r="G204" s="286"/>
      <c r="H204" s="286" t="s">
        <v>1060</v>
      </c>
      <c r="I204" s="286"/>
      <c r="J204" s="286"/>
      <c r="K204" s="334"/>
    </row>
    <row r="205" s="1" customFormat="1" ht="15" customHeight="1">
      <c r="B205" s="311"/>
      <c r="C205" s="286"/>
      <c r="D205" s="286"/>
      <c r="E205" s="286"/>
      <c r="F205" s="309" t="s">
        <v>51</v>
      </c>
      <c r="G205" s="286"/>
      <c r="H205" s="286" t="s">
        <v>1061</v>
      </c>
      <c r="I205" s="286"/>
      <c r="J205" s="286"/>
      <c r="K205" s="334"/>
    </row>
    <row r="206" s="1" customFormat="1" ht="15" customHeight="1">
      <c r="B206" s="311"/>
      <c r="C206" s="286"/>
      <c r="D206" s="286"/>
      <c r="E206" s="286"/>
      <c r="F206" s="309" t="s">
        <v>52</v>
      </c>
      <c r="G206" s="286"/>
      <c r="H206" s="286" t="s">
        <v>1062</v>
      </c>
      <c r="I206" s="286"/>
      <c r="J206" s="286"/>
      <c r="K206" s="334"/>
    </row>
    <row r="207" s="1" customFormat="1" ht="15" customHeight="1">
      <c r="B207" s="311"/>
      <c r="C207" s="286"/>
      <c r="D207" s="286"/>
      <c r="E207" s="286"/>
      <c r="F207" s="309"/>
      <c r="G207" s="286"/>
      <c r="H207" s="286"/>
      <c r="I207" s="286"/>
      <c r="J207" s="286"/>
      <c r="K207" s="334"/>
    </row>
    <row r="208" s="1" customFormat="1" ht="15" customHeight="1">
      <c r="B208" s="311"/>
      <c r="C208" s="286" t="s">
        <v>1003</v>
      </c>
      <c r="D208" s="286"/>
      <c r="E208" s="286"/>
      <c r="F208" s="309" t="s">
        <v>85</v>
      </c>
      <c r="G208" s="286"/>
      <c r="H208" s="286" t="s">
        <v>1063</v>
      </c>
      <c r="I208" s="286"/>
      <c r="J208" s="286"/>
      <c r="K208" s="334"/>
    </row>
    <row r="209" s="1" customFormat="1" ht="15" customHeight="1">
      <c r="B209" s="311"/>
      <c r="C209" s="286"/>
      <c r="D209" s="286"/>
      <c r="E209" s="286"/>
      <c r="F209" s="309" t="s">
        <v>898</v>
      </c>
      <c r="G209" s="286"/>
      <c r="H209" s="286" t="s">
        <v>899</v>
      </c>
      <c r="I209" s="286"/>
      <c r="J209" s="286"/>
      <c r="K209" s="334"/>
    </row>
    <row r="210" s="1" customFormat="1" ht="15" customHeight="1">
      <c r="B210" s="311"/>
      <c r="C210" s="286"/>
      <c r="D210" s="286"/>
      <c r="E210" s="286"/>
      <c r="F210" s="309" t="s">
        <v>896</v>
      </c>
      <c r="G210" s="286"/>
      <c r="H210" s="286" t="s">
        <v>1064</v>
      </c>
      <c r="I210" s="286"/>
      <c r="J210" s="286"/>
      <c r="K210" s="334"/>
    </row>
    <row r="211" s="1" customFormat="1" ht="15" customHeight="1">
      <c r="B211" s="352"/>
      <c r="C211" s="286"/>
      <c r="D211" s="286"/>
      <c r="E211" s="286"/>
      <c r="F211" s="309" t="s">
        <v>900</v>
      </c>
      <c r="G211" s="347"/>
      <c r="H211" s="338" t="s">
        <v>901</v>
      </c>
      <c r="I211" s="338"/>
      <c r="J211" s="338"/>
      <c r="K211" s="353"/>
    </row>
    <row r="212" s="1" customFormat="1" ht="15" customHeight="1">
      <c r="B212" s="352"/>
      <c r="C212" s="286"/>
      <c r="D212" s="286"/>
      <c r="E212" s="286"/>
      <c r="F212" s="309" t="s">
        <v>902</v>
      </c>
      <c r="G212" s="347"/>
      <c r="H212" s="338" t="s">
        <v>879</v>
      </c>
      <c r="I212" s="338"/>
      <c r="J212" s="338"/>
      <c r="K212" s="353"/>
    </row>
    <row r="213" s="1" customFormat="1" ht="15" customHeight="1">
      <c r="B213" s="352"/>
      <c r="C213" s="286"/>
      <c r="D213" s="286"/>
      <c r="E213" s="286"/>
      <c r="F213" s="309"/>
      <c r="G213" s="347"/>
      <c r="H213" s="338"/>
      <c r="I213" s="338"/>
      <c r="J213" s="338"/>
      <c r="K213" s="353"/>
    </row>
    <row r="214" s="1" customFormat="1" ht="15" customHeight="1">
      <c r="B214" s="352"/>
      <c r="C214" s="286" t="s">
        <v>1027</v>
      </c>
      <c r="D214" s="286"/>
      <c r="E214" s="286"/>
      <c r="F214" s="309">
        <v>1</v>
      </c>
      <c r="G214" s="347"/>
      <c r="H214" s="338" t="s">
        <v>1065</v>
      </c>
      <c r="I214" s="338"/>
      <c r="J214" s="338"/>
      <c r="K214" s="353"/>
    </row>
    <row r="215" s="1" customFormat="1" ht="15" customHeight="1">
      <c r="B215" s="352"/>
      <c r="C215" s="286"/>
      <c r="D215" s="286"/>
      <c r="E215" s="286"/>
      <c r="F215" s="309">
        <v>2</v>
      </c>
      <c r="G215" s="347"/>
      <c r="H215" s="338" t="s">
        <v>1066</v>
      </c>
      <c r="I215" s="338"/>
      <c r="J215" s="338"/>
      <c r="K215" s="353"/>
    </row>
    <row r="216" s="1" customFormat="1" ht="15" customHeight="1">
      <c r="B216" s="352"/>
      <c r="C216" s="286"/>
      <c r="D216" s="286"/>
      <c r="E216" s="286"/>
      <c r="F216" s="309">
        <v>3</v>
      </c>
      <c r="G216" s="347"/>
      <c r="H216" s="338" t="s">
        <v>1067</v>
      </c>
      <c r="I216" s="338"/>
      <c r="J216" s="338"/>
      <c r="K216" s="353"/>
    </row>
    <row r="217" s="1" customFormat="1" ht="15" customHeight="1">
      <c r="B217" s="352"/>
      <c r="C217" s="286"/>
      <c r="D217" s="286"/>
      <c r="E217" s="286"/>
      <c r="F217" s="309">
        <v>4</v>
      </c>
      <c r="G217" s="347"/>
      <c r="H217" s="338" t="s">
        <v>1068</v>
      </c>
      <c r="I217" s="338"/>
      <c r="J217" s="338"/>
      <c r="K217" s="353"/>
    </row>
    <row r="218" s="1" customFormat="1" ht="12.75" customHeight="1">
      <c r="B218" s="354"/>
      <c r="C218" s="355"/>
      <c r="D218" s="355"/>
      <c r="E218" s="355"/>
      <c r="F218" s="355"/>
      <c r="G218" s="355"/>
      <c r="H218" s="355"/>
      <c r="I218" s="355"/>
      <c r="J218" s="355"/>
      <c r="K218" s="35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88</v>
      </c>
    </row>
    <row r="4" s="1" customFormat="1" ht="24.96" customHeight="1">
      <c r="B4" s="21"/>
      <c r="D4" s="132" t="s">
        <v>110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Stabilizace strže, k.ú. Košín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111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112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7. 9. 2022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41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32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ROUND((SUM(BE86:BE277)),  2)</f>
        <v>0</v>
      </c>
      <c r="G33" s="40"/>
      <c r="H33" s="40"/>
      <c r="I33" s="150">
        <v>0.20999999999999999</v>
      </c>
      <c r="J33" s="149">
        <f>ROUND(((SUM(BE86:BE277))*I33),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ROUND((SUM(BF86:BF277)),  2)</f>
        <v>0</v>
      </c>
      <c r="G34" s="40"/>
      <c r="H34" s="40"/>
      <c r="I34" s="150">
        <v>0.14999999999999999</v>
      </c>
      <c r="J34" s="149">
        <f>ROUND(((SUM(BF86:BF277))*I34),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ROUND((SUM(BG86:BG277)),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ROUND((SUM(BH86:BH277)),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ROUND((SUM(BI86:BI277)),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113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Stabilizace strže, k.ú. Košín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111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Spádový stupeň 1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Košín</v>
      </c>
      <c r="G52" s="42"/>
      <c r="H52" s="42"/>
      <c r="I52" s="33" t="s">
        <v>24</v>
      </c>
      <c r="J52" s="74" t="str">
        <f>IF(J12="","",J12)</f>
        <v>7. 9. 2022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Projekce rybníky</v>
      </c>
      <c r="G54" s="42"/>
      <c r="H54" s="42"/>
      <c r="I54" s="33" t="s">
        <v>37</v>
      </c>
      <c r="J54" s="38" t="str">
        <f>E21</f>
        <v>Bc. Michal Novotný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Ing. Michaela Přenosilová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114</v>
      </c>
      <c r="D57" s="164"/>
      <c r="E57" s="164"/>
      <c r="F57" s="164"/>
      <c r="G57" s="164"/>
      <c r="H57" s="164"/>
      <c r="I57" s="164"/>
      <c r="J57" s="165" t="s">
        <v>115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116</v>
      </c>
    </row>
    <row r="60" s="9" customFormat="1" ht="24.96" customHeight="1">
      <c r="A60" s="9"/>
      <c r="B60" s="167"/>
      <c r="C60" s="168"/>
      <c r="D60" s="169" t="s">
        <v>117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118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119</v>
      </c>
      <c r="E62" s="176"/>
      <c r="F62" s="176"/>
      <c r="G62" s="176"/>
      <c r="H62" s="176"/>
      <c r="I62" s="176"/>
      <c r="J62" s="177">
        <f>J201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120</v>
      </c>
      <c r="E63" s="176"/>
      <c r="F63" s="176"/>
      <c r="G63" s="176"/>
      <c r="H63" s="176"/>
      <c r="I63" s="176"/>
      <c r="J63" s="177">
        <f>J221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121</v>
      </c>
      <c r="E64" s="176"/>
      <c r="F64" s="176"/>
      <c r="G64" s="176"/>
      <c r="H64" s="176"/>
      <c r="I64" s="176"/>
      <c r="J64" s="177">
        <f>J257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122</v>
      </c>
      <c r="E65" s="176"/>
      <c r="F65" s="176"/>
      <c r="G65" s="176"/>
      <c r="H65" s="176"/>
      <c r="I65" s="176"/>
      <c r="J65" s="177">
        <f>J268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123</v>
      </c>
      <c r="E66" s="176"/>
      <c r="F66" s="176"/>
      <c r="G66" s="176"/>
      <c r="H66" s="176"/>
      <c r="I66" s="176"/>
      <c r="J66" s="177">
        <f>J275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4" t="s">
        <v>124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Stabilizace strže, k.ú. Košín</v>
      </c>
      <c r="F76" s="33"/>
      <c r="G76" s="33"/>
      <c r="H76" s="33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111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01 - Spádový stupeň 1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22</v>
      </c>
      <c r="D80" s="42"/>
      <c r="E80" s="42"/>
      <c r="F80" s="28" t="str">
        <f>F12</f>
        <v>Košín</v>
      </c>
      <c r="G80" s="42"/>
      <c r="H80" s="42"/>
      <c r="I80" s="33" t="s">
        <v>24</v>
      </c>
      <c r="J80" s="74" t="str">
        <f>IF(J12="","",J12)</f>
        <v>7. 9. 2022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3" t="s">
        <v>30</v>
      </c>
      <c r="D82" s="42"/>
      <c r="E82" s="42"/>
      <c r="F82" s="28" t="str">
        <f>E15</f>
        <v>Projekce rybníky</v>
      </c>
      <c r="G82" s="42"/>
      <c r="H82" s="42"/>
      <c r="I82" s="33" t="s">
        <v>37</v>
      </c>
      <c r="J82" s="38" t="str">
        <f>E21</f>
        <v>Bc. Michal Novotný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3" t="s">
        <v>35</v>
      </c>
      <c r="D83" s="42"/>
      <c r="E83" s="42"/>
      <c r="F83" s="28" t="str">
        <f>IF(E18="","",E18)</f>
        <v>Vyplň údaj</v>
      </c>
      <c r="G83" s="42"/>
      <c r="H83" s="42"/>
      <c r="I83" s="33" t="s">
        <v>40</v>
      </c>
      <c r="J83" s="38" t="str">
        <f>E24</f>
        <v>Ing. Michaela Přenosilová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125</v>
      </c>
      <c r="D85" s="182" t="s">
        <v>63</v>
      </c>
      <c r="E85" s="182" t="s">
        <v>59</v>
      </c>
      <c r="F85" s="182" t="s">
        <v>60</v>
      </c>
      <c r="G85" s="182" t="s">
        <v>126</v>
      </c>
      <c r="H85" s="182" t="s">
        <v>127</v>
      </c>
      <c r="I85" s="182" t="s">
        <v>128</v>
      </c>
      <c r="J85" s="182" t="s">
        <v>115</v>
      </c>
      <c r="K85" s="183" t="s">
        <v>129</v>
      </c>
      <c r="L85" s="184"/>
      <c r="M85" s="94" t="s">
        <v>32</v>
      </c>
      <c r="N85" s="95" t="s">
        <v>48</v>
      </c>
      <c r="O85" s="95" t="s">
        <v>130</v>
      </c>
      <c r="P85" s="95" t="s">
        <v>131</v>
      </c>
      <c r="Q85" s="95" t="s">
        <v>132</v>
      </c>
      <c r="R85" s="95" t="s">
        <v>133</v>
      </c>
      <c r="S85" s="95" t="s">
        <v>134</v>
      </c>
      <c r="T85" s="96" t="s">
        <v>135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136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30.374523010000001</v>
      </c>
      <c r="S86" s="98"/>
      <c r="T86" s="18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8" t="s">
        <v>77</v>
      </c>
      <c r="AU86" s="18" t="s">
        <v>116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77</v>
      </c>
      <c r="E87" s="193" t="s">
        <v>137</v>
      </c>
      <c r="F87" s="193" t="s">
        <v>138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P88+P201+P221+P257+P268+P275</f>
        <v>0</v>
      </c>
      <c r="Q87" s="198"/>
      <c r="R87" s="199">
        <f>R88+R201+R221+R257+R268+R275</f>
        <v>30.374523010000001</v>
      </c>
      <c r="S87" s="198"/>
      <c r="T87" s="200">
        <f>T88+T201+T221+T257+T268+T275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86</v>
      </c>
      <c r="AT87" s="202" t="s">
        <v>77</v>
      </c>
      <c r="AU87" s="202" t="s">
        <v>78</v>
      </c>
      <c r="AY87" s="201" t="s">
        <v>139</v>
      </c>
      <c r="BK87" s="203">
        <f>BK88+BK201+BK221+BK257+BK268+BK275</f>
        <v>0</v>
      </c>
    </row>
    <row r="88" s="12" customFormat="1" ht="22.8" customHeight="1">
      <c r="A88" s="12"/>
      <c r="B88" s="190"/>
      <c r="C88" s="191"/>
      <c r="D88" s="192" t="s">
        <v>77</v>
      </c>
      <c r="E88" s="204" t="s">
        <v>86</v>
      </c>
      <c r="F88" s="204" t="s">
        <v>140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SUM(P89:P200)</f>
        <v>0</v>
      </c>
      <c r="Q88" s="198"/>
      <c r="R88" s="199">
        <f>SUM(R89:R200)</f>
        <v>0.018306000000000003</v>
      </c>
      <c r="S88" s="198"/>
      <c r="T88" s="200">
        <f>SUM(T89:T200)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86</v>
      </c>
      <c r="AT88" s="202" t="s">
        <v>77</v>
      </c>
      <c r="AU88" s="202" t="s">
        <v>86</v>
      </c>
      <c r="AY88" s="201" t="s">
        <v>139</v>
      </c>
      <c r="BK88" s="203">
        <f>SUM(BK89:BK200)</f>
        <v>0</v>
      </c>
    </row>
    <row r="89" s="2" customFormat="1" ht="24.15" customHeight="1">
      <c r="A89" s="40"/>
      <c r="B89" s="41"/>
      <c r="C89" s="206" t="s">
        <v>86</v>
      </c>
      <c r="D89" s="206" t="s">
        <v>141</v>
      </c>
      <c r="E89" s="207" t="s">
        <v>142</v>
      </c>
      <c r="F89" s="208" t="s">
        <v>143</v>
      </c>
      <c r="G89" s="209" t="s">
        <v>144</v>
      </c>
      <c r="H89" s="210">
        <v>53.700000000000003</v>
      </c>
      <c r="I89" s="211"/>
      <c r="J89" s="212">
        <f>ROUND(I89*H89,2)</f>
        <v>0</v>
      </c>
      <c r="K89" s="208" t="s">
        <v>145</v>
      </c>
      <c r="L89" s="46"/>
      <c r="M89" s="213" t="s">
        <v>32</v>
      </c>
      <c r="N89" s="214" t="s">
        <v>49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146</v>
      </c>
      <c r="AT89" s="217" t="s">
        <v>141</v>
      </c>
      <c r="AU89" s="217" t="s">
        <v>88</v>
      </c>
      <c r="AY89" s="18" t="s">
        <v>139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86</v>
      </c>
      <c r="BK89" s="218">
        <f>ROUND(I89*H89,2)</f>
        <v>0</v>
      </c>
      <c r="BL89" s="18" t="s">
        <v>146</v>
      </c>
      <c r="BM89" s="217" t="s">
        <v>147</v>
      </c>
    </row>
    <row r="90" s="2" customFormat="1">
      <c r="A90" s="40"/>
      <c r="B90" s="41"/>
      <c r="C90" s="42"/>
      <c r="D90" s="219" t="s">
        <v>148</v>
      </c>
      <c r="E90" s="42"/>
      <c r="F90" s="220" t="s">
        <v>149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148</v>
      </c>
      <c r="AU90" s="18" t="s">
        <v>88</v>
      </c>
    </row>
    <row r="91" s="13" customFormat="1">
      <c r="A91" s="13"/>
      <c r="B91" s="224"/>
      <c r="C91" s="225"/>
      <c r="D91" s="226" t="s">
        <v>150</v>
      </c>
      <c r="E91" s="227" t="s">
        <v>32</v>
      </c>
      <c r="F91" s="228" t="s">
        <v>151</v>
      </c>
      <c r="G91" s="225"/>
      <c r="H91" s="227" t="s">
        <v>32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150</v>
      </c>
      <c r="AU91" s="234" t="s">
        <v>88</v>
      </c>
      <c r="AV91" s="13" t="s">
        <v>86</v>
      </c>
      <c r="AW91" s="13" t="s">
        <v>39</v>
      </c>
      <c r="AX91" s="13" t="s">
        <v>78</v>
      </c>
      <c r="AY91" s="234" t="s">
        <v>139</v>
      </c>
    </row>
    <row r="92" s="14" customFormat="1">
      <c r="A92" s="14"/>
      <c r="B92" s="235"/>
      <c r="C92" s="236"/>
      <c r="D92" s="226" t="s">
        <v>150</v>
      </c>
      <c r="E92" s="237" t="s">
        <v>32</v>
      </c>
      <c r="F92" s="238" t="s">
        <v>152</v>
      </c>
      <c r="G92" s="236"/>
      <c r="H92" s="239">
        <v>53.700000000000003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150</v>
      </c>
      <c r="AU92" s="245" t="s">
        <v>88</v>
      </c>
      <c r="AV92" s="14" t="s">
        <v>88</v>
      </c>
      <c r="AW92" s="14" t="s">
        <v>39</v>
      </c>
      <c r="AX92" s="14" t="s">
        <v>78</v>
      </c>
      <c r="AY92" s="245" t="s">
        <v>139</v>
      </c>
    </row>
    <row r="93" s="15" customFormat="1">
      <c r="A93" s="15"/>
      <c r="B93" s="246"/>
      <c r="C93" s="247"/>
      <c r="D93" s="226" t="s">
        <v>150</v>
      </c>
      <c r="E93" s="248" t="s">
        <v>32</v>
      </c>
      <c r="F93" s="249" t="s">
        <v>153</v>
      </c>
      <c r="G93" s="247"/>
      <c r="H93" s="250">
        <v>53.700000000000003</v>
      </c>
      <c r="I93" s="251"/>
      <c r="J93" s="247"/>
      <c r="K93" s="247"/>
      <c r="L93" s="252"/>
      <c r="M93" s="253"/>
      <c r="N93" s="254"/>
      <c r="O93" s="254"/>
      <c r="P93" s="254"/>
      <c r="Q93" s="254"/>
      <c r="R93" s="254"/>
      <c r="S93" s="254"/>
      <c r="T93" s="25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6" t="s">
        <v>150</v>
      </c>
      <c r="AU93" s="256" t="s">
        <v>88</v>
      </c>
      <c r="AV93" s="15" t="s">
        <v>146</v>
      </c>
      <c r="AW93" s="15" t="s">
        <v>39</v>
      </c>
      <c r="AX93" s="15" t="s">
        <v>86</v>
      </c>
      <c r="AY93" s="256" t="s">
        <v>139</v>
      </c>
    </row>
    <row r="94" s="2" customFormat="1" ht="49.05" customHeight="1">
      <c r="A94" s="40"/>
      <c r="B94" s="41"/>
      <c r="C94" s="206" t="s">
        <v>88</v>
      </c>
      <c r="D94" s="206" t="s">
        <v>141</v>
      </c>
      <c r="E94" s="207" t="s">
        <v>154</v>
      </c>
      <c r="F94" s="208" t="s">
        <v>155</v>
      </c>
      <c r="G94" s="209" t="s">
        <v>144</v>
      </c>
      <c r="H94" s="210">
        <v>53.700000000000003</v>
      </c>
      <c r="I94" s="211"/>
      <c r="J94" s="212">
        <f>ROUND(I94*H94,2)</f>
        <v>0</v>
      </c>
      <c r="K94" s="208" t="s">
        <v>145</v>
      </c>
      <c r="L94" s="46"/>
      <c r="M94" s="213" t="s">
        <v>32</v>
      </c>
      <c r="N94" s="214" t="s">
        <v>49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146</v>
      </c>
      <c r="AT94" s="217" t="s">
        <v>141</v>
      </c>
      <c r="AU94" s="217" t="s">
        <v>88</v>
      </c>
      <c r="AY94" s="18" t="s">
        <v>139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86</v>
      </c>
      <c r="BK94" s="218">
        <f>ROUND(I94*H94,2)</f>
        <v>0</v>
      </c>
      <c r="BL94" s="18" t="s">
        <v>146</v>
      </c>
      <c r="BM94" s="217" t="s">
        <v>156</v>
      </c>
    </row>
    <row r="95" s="2" customFormat="1">
      <c r="A95" s="40"/>
      <c r="B95" s="41"/>
      <c r="C95" s="42"/>
      <c r="D95" s="219" t="s">
        <v>148</v>
      </c>
      <c r="E95" s="42"/>
      <c r="F95" s="220" t="s">
        <v>157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148</v>
      </c>
      <c r="AU95" s="18" t="s">
        <v>88</v>
      </c>
    </row>
    <row r="96" s="13" customFormat="1">
      <c r="A96" s="13"/>
      <c r="B96" s="224"/>
      <c r="C96" s="225"/>
      <c r="D96" s="226" t="s">
        <v>150</v>
      </c>
      <c r="E96" s="227" t="s">
        <v>32</v>
      </c>
      <c r="F96" s="228" t="s">
        <v>151</v>
      </c>
      <c r="G96" s="225"/>
      <c r="H96" s="227" t="s">
        <v>32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150</v>
      </c>
      <c r="AU96" s="234" t="s">
        <v>88</v>
      </c>
      <c r="AV96" s="13" t="s">
        <v>86</v>
      </c>
      <c r="AW96" s="13" t="s">
        <v>39</v>
      </c>
      <c r="AX96" s="13" t="s">
        <v>78</v>
      </c>
      <c r="AY96" s="234" t="s">
        <v>139</v>
      </c>
    </row>
    <row r="97" s="14" customFormat="1">
      <c r="A97" s="14"/>
      <c r="B97" s="235"/>
      <c r="C97" s="236"/>
      <c r="D97" s="226" t="s">
        <v>150</v>
      </c>
      <c r="E97" s="237" t="s">
        <v>32</v>
      </c>
      <c r="F97" s="238" t="s">
        <v>152</v>
      </c>
      <c r="G97" s="236"/>
      <c r="H97" s="239">
        <v>53.700000000000003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150</v>
      </c>
      <c r="AU97" s="245" t="s">
        <v>88</v>
      </c>
      <c r="AV97" s="14" t="s">
        <v>88</v>
      </c>
      <c r="AW97" s="14" t="s">
        <v>39</v>
      </c>
      <c r="AX97" s="14" t="s">
        <v>78</v>
      </c>
      <c r="AY97" s="245" t="s">
        <v>139</v>
      </c>
    </row>
    <row r="98" s="15" customFormat="1">
      <c r="A98" s="15"/>
      <c r="B98" s="246"/>
      <c r="C98" s="247"/>
      <c r="D98" s="226" t="s">
        <v>150</v>
      </c>
      <c r="E98" s="248" t="s">
        <v>32</v>
      </c>
      <c r="F98" s="249" t="s">
        <v>153</v>
      </c>
      <c r="G98" s="247"/>
      <c r="H98" s="250">
        <v>53.700000000000003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6" t="s">
        <v>150</v>
      </c>
      <c r="AU98" s="256" t="s">
        <v>88</v>
      </c>
      <c r="AV98" s="15" t="s">
        <v>146</v>
      </c>
      <c r="AW98" s="15" t="s">
        <v>39</v>
      </c>
      <c r="AX98" s="15" t="s">
        <v>86</v>
      </c>
      <c r="AY98" s="256" t="s">
        <v>139</v>
      </c>
    </row>
    <row r="99" s="2" customFormat="1" ht="33" customHeight="1">
      <c r="A99" s="40"/>
      <c r="B99" s="41"/>
      <c r="C99" s="206" t="s">
        <v>158</v>
      </c>
      <c r="D99" s="206" t="s">
        <v>141</v>
      </c>
      <c r="E99" s="207" t="s">
        <v>159</v>
      </c>
      <c r="F99" s="208" t="s">
        <v>160</v>
      </c>
      <c r="G99" s="209" t="s">
        <v>161</v>
      </c>
      <c r="H99" s="210">
        <v>1</v>
      </c>
      <c r="I99" s="211"/>
      <c r="J99" s="212">
        <f>ROUND(I99*H99,2)</f>
        <v>0</v>
      </c>
      <c r="K99" s="208" t="s">
        <v>145</v>
      </c>
      <c r="L99" s="46"/>
      <c r="M99" s="213" t="s">
        <v>32</v>
      </c>
      <c r="N99" s="214" t="s">
        <v>49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146</v>
      </c>
      <c r="AT99" s="217" t="s">
        <v>141</v>
      </c>
      <c r="AU99" s="217" t="s">
        <v>88</v>
      </c>
      <c r="AY99" s="18" t="s">
        <v>139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86</v>
      </c>
      <c r="BK99" s="218">
        <f>ROUND(I99*H99,2)</f>
        <v>0</v>
      </c>
      <c r="BL99" s="18" t="s">
        <v>146</v>
      </c>
      <c r="BM99" s="217" t="s">
        <v>162</v>
      </c>
    </row>
    <row r="100" s="2" customFormat="1">
      <c r="A100" s="40"/>
      <c r="B100" s="41"/>
      <c r="C100" s="42"/>
      <c r="D100" s="219" t="s">
        <v>148</v>
      </c>
      <c r="E100" s="42"/>
      <c r="F100" s="220" t="s">
        <v>163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148</v>
      </c>
      <c r="AU100" s="18" t="s">
        <v>88</v>
      </c>
    </row>
    <row r="101" s="13" customFormat="1">
      <c r="A101" s="13"/>
      <c r="B101" s="224"/>
      <c r="C101" s="225"/>
      <c r="D101" s="226" t="s">
        <v>150</v>
      </c>
      <c r="E101" s="227" t="s">
        <v>32</v>
      </c>
      <c r="F101" s="228" t="s">
        <v>164</v>
      </c>
      <c r="G101" s="225"/>
      <c r="H101" s="227" t="s">
        <v>32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150</v>
      </c>
      <c r="AU101" s="234" t="s">
        <v>88</v>
      </c>
      <c r="AV101" s="13" t="s">
        <v>86</v>
      </c>
      <c r="AW101" s="13" t="s">
        <v>39</v>
      </c>
      <c r="AX101" s="13" t="s">
        <v>78</v>
      </c>
      <c r="AY101" s="234" t="s">
        <v>139</v>
      </c>
    </row>
    <row r="102" s="14" customFormat="1">
      <c r="A102" s="14"/>
      <c r="B102" s="235"/>
      <c r="C102" s="236"/>
      <c r="D102" s="226" t="s">
        <v>150</v>
      </c>
      <c r="E102" s="237" t="s">
        <v>32</v>
      </c>
      <c r="F102" s="238" t="s">
        <v>86</v>
      </c>
      <c r="G102" s="236"/>
      <c r="H102" s="239">
        <v>1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150</v>
      </c>
      <c r="AU102" s="245" t="s">
        <v>88</v>
      </c>
      <c r="AV102" s="14" t="s">
        <v>88</v>
      </c>
      <c r="AW102" s="14" t="s">
        <v>39</v>
      </c>
      <c r="AX102" s="14" t="s">
        <v>78</v>
      </c>
      <c r="AY102" s="245" t="s">
        <v>139</v>
      </c>
    </row>
    <row r="103" s="15" customFormat="1">
      <c r="A103" s="15"/>
      <c r="B103" s="246"/>
      <c r="C103" s="247"/>
      <c r="D103" s="226" t="s">
        <v>150</v>
      </c>
      <c r="E103" s="248" t="s">
        <v>32</v>
      </c>
      <c r="F103" s="249" t="s">
        <v>153</v>
      </c>
      <c r="G103" s="247"/>
      <c r="H103" s="250">
        <v>1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6" t="s">
        <v>150</v>
      </c>
      <c r="AU103" s="256" t="s">
        <v>88</v>
      </c>
      <c r="AV103" s="15" t="s">
        <v>146</v>
      </c>
      <c r="AW103" s="15" t="s">
        <v>39</v>
      </c>
      <c r="AX103" s="15" t="s">
        <v>86</v>
      </c>
      <c r="AY103" s="256" t="s">
        <v>139</v>
      </c>
    </row>
    <row r="104" s="2" customFormat="1" ht="37.8" customHeight="1">
      <c r="A104" s="40"/>
      <c r="B104" s="41"/>
      <c r="C104" s="206" t="s">
        <v>146</v>
      </c>
      <c r="D104" s="206" t="s">
        <v>141</v>
      </c>
      <c r="E104" s="207" t="s">
        <v>165</v>
      </c>
      <c r="F104" s="208" t="s">
        <v>166</v>
      </c>
      <c r="G104" s="209" t="s">
        <v>161</v>
      </c>
      <c r="H104" s="210">
        <v>1</v>
      </c>
      <c r="I104" s="211"/>
      <c r="J104" s="212">
        <f>ROUND(I104*H104,2)</f>
        <v>0</v>
      </c>
      <c r="K104" s="208" t="s">
        <v>145</v>
      </c>
      <c r="L104" s="46"/>
      <c r="M104" s="213" t="s">
        <v>32</v>
      </c>
      <c r="N104" s="214" t="s">
        <v>49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146</v>
      </c>
      <c r="AT104" s="217" t="s">
        <v>141</v>
      </c>
      <c r="AU104" s="217" t="s">
        <v>88</v>
      </c>
      <c r="AY104" s="18" t="s">
        <v>139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8" t="s">
        <v>86</v>
      </c>
      <c r="BK104" s="218">
        <f>ROUND(I104*H104,2)</f>
        <v>0</v>
      </c>
      <c r="BL104" s="18" t="s">
        <v>146</v>
      </c>
      <c r="BM104" s="217" t="s">
        <v>167</v>
      </c>
    </row>
    <row r="105" s="2" customFormat="1">
      <c r="A105" s="40"/>
      <c r="B105" s="41"/>
      <c r="C105" s="42"/>
      <c r="D105" s="219" t="s">
        <v>148</v>
      </c>
      <c r="E105" s="42"/>
      <c r="F105" s="220" t="s">
        <v>168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148</v>
      </c>
      <c r="AU105" s="18" t="s">
        <v>88</v>
      </c>
    </row>
    <row r="106" s="13" customFormat="1">
      <c r="A106" s="13"/>
      <c r="B106" s="224"/>
      <c r="C106" s="225"/>
      <c r="D106" s="226" t="s">
        <v>150</v>
      </c>
      <c r="E106" s="227" t="s">
        <v>32</v>
      </c>
      <c r="F106" s="228" t="s">
        <v>169</v>
      </c>
      <c r="G106" s="225"/>
      <c r="H106" s="227" t="s">
        <v>32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150</v>
      </c>
      <c r="AU106" s="234" t="s">
        <v>88</v>
      </c>
      <c r="AV106" s="13" t="s">
        <v>86</v>
      </c>
      <c r="AW106" s="13" t="s">
        <v>39</v>
      </c>
      <c r="AX106" s="13" t="s">
        <v>78</v>
      </c>
      <c r="AY106" s="234" t="s">
        <v>139</v>
      </c>
    </row>
    <row r="107" s="14" customFormat="1">
      <c r="A107" s="14"/>
      <c r="B107" s="235"/>
      <c r="C107" s="236"/>
      <c r="D107" s="226" t="s">
        <v>150</v>
      </c>
      <c r="E107" s="237" t="s">
        <v>32</v>
      </c>
      <c r="F107" s="238" t="s">
        <v>86</v>
      </c>
      <c r="G107" s="236"/>
      <c r="H107" s="239">
        <v>1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150</v>
      </c>
      <c r="AU107" s="245" t="s">
        <v>88</v>
      </c>
      <c r="AV107" s="14" t="s">
        <v>88</v>
      </c>
      <c r="AW107" s="14" t="s">
        <v>39</v>
      </c>
      <c r="AX107" s="14" t="s">
        <v>78</v>
      </c>
      <c r="AY107" s="245" t="s">
        <v>139</v>
      </c>
    </row>
    <row r="108" s="15" customFormat="1">
      <c r="A108" s="15"/>
      <c r="B108" s="246"/>
      <c r="C108" s="247"/>
      <c r="D108" s="226" t="s">
        <v>150</v>
      </c>
      <c r="E108" s="248" t="s">
        <v>32</v>
      </c>
      <c r="F108" s="249" t="s">
        <v>153</v>
      </c>
      <c r="G108" s="247"/>
      <c r="H108" s="250">
        <v>1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6" t="s">
        <v>150</v>
      </c>
      <c r="AU108" s="256" t="s">
        <v>88</v>
      </c>
      <c r="AV108" s="15" t="s">
        <v>146</v>
      </c>
      <c r="AW108" s="15" t="s">
        <v>39</v>
      </c>
      <c r="AX108" s="15" t="s">
        <v>86</v>
      </c>
      <c r="AY108" s="256" t="s">
        <v>139</v>
      </c>
    </row>
    <row r="109" s="2" customFormat="1" ht="24.15" customHeight="1">
      <c r="A109" s="40"/>
      <c r="B109" s="41"/>
      <c r="C109" s="206" t="s">
        <v>170</v>
      </c>
      <c r="D109" s="206" t="s">
        <v>141</v>
      </c>
      <c r="E109" s="207" t="s">
        <v>171</v>
      </c>
      <c r="F109" s="208" t="s">
        <v>172</v>
      </c>
      <c r="G109" s="209" t="s">
        <v>161</v>
      </c>
      <c r="H109" s="210">
        <v>1</v>
      </c>
      <c r="I109" s="211"/>
      <c r="J109" s="212">
        <f>ROUND(I109*H109,2)</f>
        <v>0</v>
      </c>
      <c r="K109" s="208" t="s">
        <v>145</v>
      </c>
      <c r="L109" s="46"/>
      <c r="M109" s="213" t="s">
        <v>32</v>
      </c>
      <c r="N109" s="214" t="s">
        <v>49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146</v>
      </c>
      <c r="AT109" s="217" t="s">
        <v>141</v>
      </c>
      <c r="AU109" s="217" t="s">
        <v>88</v>
      </c>
      <c r="AY109" s="18" t="s">
        <v>139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8" t="s">
        <v>86</v>
      </c>
      <c r="BK109" s="218">
        <f>ROUND(I109*H109,2)</f>
        <v>0</v>
      </c>
      <c r="BL109" s="18" t="s">
        <v>146</v>
      </c>
      <c r="BM109" s="217" t="s">
        <v>173</v>
      </c>
    </row>
    <row r="110" s="2" customFormat="1">
      <c r="A110" s="40"/>
      <c r="B110" s="41"/>
      <c r="C110" s="42"/>
      <c r="D110" s="219" t="s">
        <v>148</v>
      </c>
      <c r="E110" s="42"/>
      <c r="F110" s="220" t="s">
        <v>174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148</v>
      </c>
      <c r="AU110" s="18" t="s">
        <v>88</v>
      </c>
    </row>
    <row r="111" s="13" customFormat="1">
      <c r="A111" s="13"/>
      <c r="B111" s="224"/>
      <c r="C111" s="225"/>
      <c r="D111" s="226" t="s">
        <v>150</v>
      </c>
      <c r="E111" s="227" t="s">
        <v>32</v>
      </c>
      <c r="F111" s="228" t="s">
        <v>164</v>
      </c>
      <c r="G111" s="225"/>
      <c r="H111" s="227" t="s">
        <v>32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150</v>
      </c>
      <c r="AU111" s="234" t="s">
        <v>88</v>
      </c>
      <c r="AV111" s="13" t="s">
        <v>86</v>
      </c>
      <c r="AW111" s="13" t="s">
        <v>39</v>
      </c>
      <c r="AX111" s="13" t="s">
        <v>78</v>
      </c>
      <c r="AY111" s="234" t="s">
        <v>139</v>
      </c>
    </row>
    <row r="112" s="14" customFormat="1">
      <c r="A112" s="14"/>
      <c r="B112" s="235"/>
      <c r="C112" s="236"/>
      <c r="D112" s="226" t="s">
        <v>150</v>
      </c>
      <c r="E112" s="237" t="s">
        <v>32</v>
      </c>
      <c r="F112" s="238" t="s">
        <v>86</v>
      </c>
      <c r="G112" s="236"/>
      <c r="H112" s="239">
        <v>1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150</v>
      </c>
      <c r="AU112" s="245" t="s">
        <v>88</v>
      </c>
      <c r="AV112" s="14" t="s">
        <v>88</v>
      </c>
      <c r="AW112" s="14" t="s">
        <v>39</v>
      </c>
      <c r="AX112" s="14" t="s">
        <v>78</v>
      </c>
      <c r="AY112" s="245" t="s">
        <v>139</v>
      </c>
    </row>
    <row r="113" s="15" customFormat="1">
      <c r="A113" s="15"/>
      <c r="B113" s="246"/>
      <c r="C113" s="247"/>
      <c r="D113" s="226" t="s">
        <v>150</v>
      </c>
      <c r="E113" s="248" t="s">
        <v>32</v>
      </c>
      <c r="F113" s="249" t="s">
        <v>153</v>
      </c>
      <c r="G113" s="247"/>
      <c r="H113" s="250">
        <v>1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6" t="s">
        <v>150</v>
      </c>
      <c r="AU113" s="256" t="s">
        <v>88</v>
      </c>
      <c r="AV113" s="15" t="s">
        <v>146</v>
      </c>
      <c r="AW113" s="15" t="s">
        <v>39</v>
      </c>
      <c r="AX113" s="15" t="s">
        <v>86</v>
      </c>
      <c r="AY113" s="256" t="s">
        <v>139</v>
      </c>
    </row>
    <row r="114" s="2" customFormat="1" ht="24.15" customHeight="1">
      <c r="A114" s="40"/>
      <c r="B114" s="41"/>
      <c r="C114" s="206" t="s">
        <v>175</v>
      </c>
      <c r="D114" s="206" t="s">
        <v>141</v>
      </c>
      <c r="E114" s="207" t="s">
        <v>176</v>
      </c>
      <c r="F114" s="208" t="s">
        <v>177</v>
      </c>
      <c r="G114" s="209" t="s">
        <v>144</v>
      </c>
      <c r="H114" s="210">
        <v>53.700000000000003</v>
      </c>
      <c r="I114" s="211"/>
      <c r="J114" s="212">
        <f>ROUND(I114*H114,2)</f>
        <v>0</v>
      </c>
      <c r="K114" s="208" t="s">
        <v>145</v>
      </c>
      <c r="L114" s="46"/>
      <c r="M114" s="213" t="s">
        <v>32</v>
      </c>
      <c r="N114" s="214" t="s">
        <v>49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146</v>
      </c>
      <c r="AT114" s="217" t="s">
        <v>141</v>
      </c>
      <c r="AU114" s="217" t="s">
        <v>88</v>
      </c>
      <c r="AY114" s="18" t="s">
        <v>139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86</v>
      </c>
      <c r="BK114" s="218">
        <f>ROUND(I114*H114,2)</f>
        <v>0</v>
      </c>
      <c r="BL114" s="18" t="s">
        <v>146</v>
      </c>
      <c r="BM114" s="217" t="s">
        <v>178</v>
      </c>
    </row>
    <row r="115" s="2" customFormat="1">
      <c r="A115" s="40"/>
      <c r="B115" s="41"/>
      <c r="C115" s="42"/>
      <c r="D115" s="219" t="s">
        <v>148</v>
      </c>
      <c r="E115" s="42"/>
      <c r="F115" s="220" t="s">
        <v>179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148</v>
      </c>
      <c r="AU115" s="18" t="s">
        <v>88</v>
      </c>
    </row>
    <row r="116" s="13" customFormat="1">
      <c r="A116" s="13"/>
      <c r="B116" s="224"/>
      <c r="C116" s="225"/>
      <c r="D116" s="226" t="s">
        <v>150</v>
      </c>
      <c r="E116" s="227" t="s">
        <v>32</v>
      </c>
      <c r="F116" s="228" t="s">
        <v>180</v>
      </c>
      <c r="G116" s="225"/>
      <c r="H116" s="227" t="s">
        <v>32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150</v>
      </c>
      <c r="AU116" s="234" t="s">
        <v>88</v>
      </c>
      <c r="AV116" s="13" t="s">
        <v>86</v>
      </c>
      <c r="AW116" s="13" t="s">
        <v>39</v>
      </c>
      <c r="AX116" s="13" t="s">
        <v>78</v>
      </c>
      <c r="AY116" s="234" t="s">
        <v>139</v>
      </c>
    </row>
    <row r="117" s="14" customFormat="1">
      <c r="A117" s="14"/>
      <c r="B117" s="235"/>
      <c r="C117" s="236"/>
      <c r="D117" s="226" t="s">
        <v>150</v>
      </c>
      <c r="E117" s="237" t="s">
        <v>32</v>
      </c>
      <c r="F117" s="238" t="s">
        <v>152</v>
      </c>
      <c r="G117" s="236"/>
      <c r="H117" s="239">
        <v>53.700000000000003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150</v>
      </c>
      <c r="AU117" s="245" t="s">
        <v>88</v>
      </c>
      <c r="AV117" s="14" t="s">
        <v>88</v>
      </c>
      <c r="AW117" s="14" t="s">
        <v>39</v>
      </c>
      <c r="AX117" s="14" t="s">
        <v>78</v>
      </c>
      <c r="AY117" s="245" t="s">
        <v>139</v>
      </c>
    </row>
    <row r="118" s="15" customFormat="1">
      <c r="A118" s="15"/>
      <c r="B118" s="246"/>
      <c r="C118" s="247"/>
      <c r="D118" s="226" t="s">
        <v>150</v>
      </c>
      <c r="E118" s="248" t="s">
        <v>32</v>
      </c>
      <c r="F118" s="249" t="s">
        <v>153</v>
      </c>
      <c r="G118" s="247"/>
      <c r="H118" s="250">
        <v>53.700000000000003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6" t="s">
        <v>150</v>
      </c>
      <c r="AU118" s="256" t="s">
        <v>88</v>
      </c>
      <c r="AV118" s="15" t="s">
        <v>146</v>
      </c>
      <c r="AW118" s="15" t="s">
        <v>39</v>
      </c>
      <c r="AX118" s="15" t="s">
        <v>86</v>
      </c>
      <c r="AY118" s="256" t="s">
        <v>139</v>
      </c>
    </row>
    <row r="119" s="2" customFormat="1" ht="24.15" customHeight="1">
      <c r="A119" s="40"/>
      <c r="B119" s="41"/>
      <c r="C119" s="206" t="s">
        <v>181</v>
      </c>
      <c r="D119" s="206" t="s">
        <v>141</v>
      </c>
      <c r="E119" s="207" t="s">
        <v>182</v>
      </c>
      <c r="F119" s="208" t="s">
        <v>183</v>
      </c>
      <c r="G119" s="209" t="s">
        <v>184</v>
      </c>
      <c r="H119" s="210">
        <v>6.1100000000000003</v>
      </c>
      <c r="I119" s="211"/>
      <c r="J119" s="212">
        <f>ROUND(I119*H119,2)</f>
        <v>0</v>
      </c>
      <c r="K119" s="208" t="s">
        <v>145</v>
      </c>
      <c r="L119" s="46"/>
      <c r="M119" s="213" t="s">
        <v>32</v>
      </c>
      <c r="N119" s="214" t="s">
        <v>49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146</v>
      </c>
      <c r="AT119" s="217" t="s">
        <v>141</v>
      </c>
      <c r="AU119" s="217" t="s">
        <v>88</v>
      </c>
      <c r="AY119" s="18" t="s">
        <v>139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8" t="s">
        <v>86</v>
      </c>
      <c r="BK119" s="218">
        <f>ROUND(I119*H119,2)</f>
        <v>0</v>
      </c>
      <c r="BL119" s="18" t="s">
        <v>146</v>
      </c>
      <c r="BM119" s="217" t="s">
        <v>185</v>
      </c>
    </row>
    <row r="120" s="2" customFormat="1">
      <c r="A120" s="40"/>
      <c r="B120" s="41"/>
      <c r="C120" s="42"/>
      <c r="D120" s="219" t="s">
        <v>148</v>
      </c>
      <c r="E120" s="42"/>
      <c r="F120" s="220" t="s">
        <v>186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148</v>
      </c>
      <c r="AU120" s="18" t="s">
        <v>88</v>
      </c>
    </row>
    <row r="121" s="13" customFormat="1">
      <c r="A121" s="13"/>
      <c r="B121" s="224"/>
      <c r="C121" s="225"/>
      <c r="D121" s="226" t="s">
        <v>150</v>
      </c>
      <c r="E121" s="227" t="s">
        <v>32</v>
      </c>
      <c r="F121" s="228" t="s">
        <v>187</v>
      </c>
      <c r="G121" s="225"/>
      <c r="H121" s="227" t="s">
        <v>32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150</v>
      </c>
      <c r="AU121" s="234" t="s">
        <v>88</v>
      </c>
      <c r="AV121" s="13" t="s">
        <v>86</v>
      </c>
      <c r="AW121" s="13" t="s">
        <v>39</v>
      </c>
      <c r="AX121" s="13" t="s">
        <v>78</v>
      </c>
      <c r="AY121" s="234" t="s">
        <v>139</v>
      </c>
    </row>
    <row r="122" s="14" customFormat="1">
      <c r="A122" s="14"/>
      <c r="B122" s="235"/>
      <c r="C122" s="236"/>
      <c r="D122" s="226" t="s">
        <v>150</v>
      </c>
      <c r="E122" s="237" t="s">
        <v>32</v>
      </c>
      <c r="F122" s="238" t="s">
        <v>188</v>
      </c>
      <c r="G122" s="236"/>
      <c r="H122" s="239">
        <v>6.1100000000000003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150</v>
      </c>
      <c r="AU122" s="245" t="s">
        <v>88</v>
      </c>
      <c r="AV122" s="14" t="s">
        <v>88</v>
      </c>
      <c r="AW122" s="14" t="s">
        <v>39</v>
      </c>
      <c r="AX122" s="14" t="s">
        <v>78</v>
      </c>
      <c r="AY122" s="245" t="s">
        <v>139</v>
      </c>
    </row>
    <row r="123" s="15" customFormat="1">
      <c r="A123" s="15"/>
      <c r="B123" s="246"/>
      <c r="C123" s="247"/>
      <c r="D123" s="226" t="s">
        <v>150</v>
      </c>
      <c r="E123" s="248" t="s">
        <v>32</v>
      </c>
      <c r="F123" s="249" t="s">
        <v>153</v>
      </c>
      <c r="G123" s="247"/>
      <c r="H123" s="250">
        <v>6.1100000000000003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6" t="s">
        <v>150</v>
      </c>
      <c r="AU123" s="256" t="s">
        <v>88</v>
      </c>
      <c r="AV123" s="15" t="s">
        <v>146</v>
      </c>
      <c r="AW123" s="15" t="s">
        <v>39</v>
      </c>
      <c r="AX123" s="15" t="s">
        <v>86</v>
      </c>
      <c r="AY123" s="256" t="s">
        <v>139</v>
      </c>
    </row>
    <row r="124" s="2" customFormat="1" ht="44.25" customHeight="1">
      <c r="A124" s="40"/>
      <c r="B124" s="41"/>
      <c r="C124" s="206" t="s">
        <v>189</v>
      </c>
      <c r="D124" s="206" t="s">
        <v>141</v>
      </c>
      <c r="E124" s="207" t="s">
        <v>190</v>
      </c>
      <c r="F124" s="208" t="s">
        <v>191</v>
      </c>
      <c r="G124" s="209" t="s">
        <v>184</v>
      </c>
      <c r="H124" s="210">
        <v>6.1100000000000003</v>
      </c>
      <c r="I124" s="211"/>
      <c r="J124" s="212">
        <f>ROUND(I124*H124,2)</f>
        <v>0</v>
      </c>
      <c r="K124" s="208" t="s">
        <v>145</v>
      </c>
      <c r="L124" s="46"/>
      <c r="M124" s="213" t="s">
        <v>32</v>
      </c>
      <c r="N124" s="214" t="s">
        <v>49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146</v>
      </c>
      <c r="AT124" s="217" t="s">
        <v>141</v>
      </c>
      <c r="AU124" s="217" t="s">
        <v>88</v>
      </c>
      <c r="AY124" s="18" t="s">
        <v>139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8" t="s">
        <v>86</v>
      </c>
      <c r="BK124" s="218">
        <f>ROUND(I124*H124,2)</f>
        <v>0</v>
      </c>
      <c r="BL124" s="18" t="s">
        <v>146</v>
      </c>
      <c r="BM124" s="217" t="s">
        <v>192</v>
      </c>
    </row>
    <row r="125" s="2" customFormat="1">
      <c r="A125" s="40"/>
      <c r="B125" s="41"/>
      <c r="C125" s="42"/>
      <c r="D125" s="219" t="s">
        <v>148</v>
      </c>
      <c r="E125" s="42"/>
      <c r="F125" s="220" t="s">
        <v>193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148</v>
      </c>
      <c r="AU125" s="18" t="s">
        <v>88</v>
      </c>
    </row>
    <row r="126" s="13" customFormat="1">
      <c r="A126" s="13"/>
      <c r="B126" s="224"/>
      <c r="C126" s="225"/>
      <c r="D126" s="226" t="s">
        <v>150</v>
      </c>
      <c r="E126" s="227" t="s">
        <v>32</v>
      </c>
      <c r="F126" s="228" t="s">
        <v>187</v>
      </c>
      <c r="G126" s="225"/>
      <c r="H126" s="227" t="s">
        <v>32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150</v>
      </c>
      <c r="AU126" s="234" t="s">
        <v>88</v>
      </c>
      <c r="AV126" s="13" t="s">
        <v>86</v>
      </c>
      <c r="AW126" s="13" t="s">
        <v>39</v>
      </c>
      <c r="AX126" s="13" t="s">
        <v>78</v>
      </c>
      <c r="AY126" s="234" t="s">
        <v>139</v>
      </c>
    </row>
    <row r="127" s="14" customFormat="1">
      <c r="A127" s="14"/>
      <c r="B127" s="235"/>
      <c r="C127" s="236"/>
      <c r="D127" s="226" t="s">
        <v>150</v>
      </c>
      <c r="E127" s="237" t="s">
        <v>32</v>
      </c>
      <c r="F127" s="238" t="s">
        <v>188</v>
      </c>
      <c r="G127" s="236"/>
      <c r="H127" s="239">
        <v>6.1100000000000003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150</v>
      </c>
      <c r="AU127" s="245" t="s">
        <v>88</v>
      </c>
      <c r="AV127" s="14" t="s">
        <v>88</v>
      </c>
      <c r="AW127" s="14" t="s">
        <v>39</v>
      </c>
      <c r="AX127" s="14" t="s">
        <v>78</v>
      </c>
      <c r="AY127" s="245" t="s">
        <v>139</v>
      </c>
    </row>
    <row r="128" s="15" customFormat="1">
      <c r="A128" s="15"/>
      <c r="B128" s="246"/>
      <c r="C128" s="247"/>
      <c r="D128" s="226" t="s">
        <v>150</v>
      </c>
      <c r="E128" s="248" t="s">
        <v>32</v>
      </c>
      <c r="F128" s="249" t="s">
        <v>153</v>
      </c>
      <c r="G128" s="247"/>
      <c r="H128" s="250">
        <v>6.1100000000000003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150</v>
      </c>
      <c r="AU128" s="256" t="s">
        <v>88</v>
      </c>
      <c r="AV128" s="15" t="s">
        <v>146</v>
      </c>
      <c r="AW128" s="15" t="s">
        <v>39</v>
      </c>
      <c r="AX128" s="15" t="s">
        <v>86</v>
      </c>
      <c r="AY128" s="256" t="s">
        <v>139</v>
      </c>
    </row>
    <row r="129" s="2" customFormat="1" ht="24.15" customHeight="1">
      <c r="A129" s="40"/>
      <c r="B129" s="41"/>
      <c r="C129" s="206" t="s">
        <v>194</v>
      </c>
      <c r="D129" s="206" t="s">
        <v>141</v>
      </c>
      <c r="E129" s="207" t="s">
        <v>195</v>
      </c>
      <c r="F129" s="208" t="s">
        <v>196</v>
      </c>
      <c r="G129" s="209" t="s">
        <v>184</v>
      </c>
      <c r="H129" s="210">
        <v>1.528</v>
      </c>
      <c r="I129" s="211"/>
      <c r="J129" s="212">
        <f>ROUND(I129*H129,2)</f>
        <v>0</v>
      </c>
      <c r="K129" s="208" t="s">
        <v>145</v>
      </c>
      <c r="L129" s="46"/>
      <c r="M129" s="213" t="s">
        <v>32</v>
      </c>
      <c r="N129" s="214" t="s">
        <v>49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146</v>
      </c>
      <c r="AT129" s="217" t="s">
        <v>141</v>
      </c>
      <c r="AU129" s="217" t="s">
        <v>88</v>
      </c>
      <c r="AY129" s="18" t="s">
        <v>139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8" t="s">
        <v>86</v>
      </c>
      <c r="BK129" s="218">
        <f>ROUND(I129*H129,2)</f>
        <v>0</v>
      </c>
      <c r="BL129" s="18" t="s">
        <v>146</v>
      </c>
      <c r="BM129" s="217" t="s">
        <v>197</v>
      </c>
    </row>
    <row r="130" s="2" customFormat="1">
      <c r="A130" s="40"/>
      <c r="B130" s="41"/>
      <c r="C130" s="42"/>
      <c r="D130" s="219" t="s">
        <v>148</v>
      </c>
      <c r="E130" s="42"/>
      <c r="F130" s="220" t="s">
        <v>198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148</v>
      </c>
      <c r="AU130" s="18" t="s">
        <v>88</v>
      </c>
    </row>
    <row r="131" s="13" customFormat="1">
      <c r="A131" s="13"/>
      <c r="B131" s="224"/>
      <c r="C131" s="225"/>
      <c r="D131" s="226" t="s">
        <v>150</v>
      </c>
      <c r="E131" s="227" t="s">
        <v>32</v>
      </c>
      <c r="F131" s="228" t="s">
        <v>199</v>
      </c>
      <c r="G131" s="225"/>
      <c r="H131" s="227" t="s">
        <v>32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150</v>
      </c>
      <c r="AU131" s="234" t="s">
        <v>88</v>
      </c>
      <c r="AV131" s="13" t="s">
        <v>86</v>
      </c>
      <c r="AW131" s="13" t="s">
        <v>39</v>
      </c>
      <c r="AX131" s="13" t="s">
        <v>78</v>
      </c>
      <c r="AY131" s="234" t="s">
        <v>139</v>
      </c>
    </row>
    <row r="132" s="14" customFormat="1">
      <c r="A132" s="14"/>
      <c r="B132" s="235"/>
      <c r="C132" s="236"/>
      <c r="D132" s="226" t="s">
        <v>150</v>
      </c>
      <c r="E132" s="237" t="s">
        <v>32</v>
      </c>
      <c r="F132" s="238" t="s">
        <v>200</v>
      </c>
      <c r="G132" s="236"/>
      <c r="H132" s="239">
        <v>1.528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150</v>
      </c>
      <c r="AU132" s="245" t="s">
        <v>88</v>
      </c>
      <c r="AV132" s="14" t="s">
        <v>88</v>
      </c>
      <c r="AW132" s="14" t="s">
        <v>39</v>
      </c>
      <c r="AX132" s="14" t="s">
        <v>78</v>
      </c>
      <c r="AY132" s="245" t="s">
        <v>139</v>
      </c>
    </row>
    <row r="133" s="15" customFormat="1">
      <c r="A133" s="15"/>
      <c r="B133" s="246"/>
      <c r="C133" s="247"/>
      <c r="D133" s="226" t="s">
        <v>150</v>
      </c>
      <c r="E133" s="248" t="s">
        <v>32</v>
      </c>
      <c r="F133" s="249" t="s">
        <v>153</v>
      </c>
      <c r="G133" s="247"/>
      <c r="H133" s="250">
        <v>1.528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6" t="s">
        <v>150</v>
      </c>
      <c r="AU133" s="256" t="s">
        <v>88</v>
      </c>
      <c r="AV133" s="15" t="s">
        <v>146</v>
      </c>
      <c r="AW133" s="15" t="s">
        <v>39</v>
      </c>
      <c r="AX133" s="15" t="s">
        <v>86</v>
      </c>
      <c r="AY133" s="256" t="s">
        <v>139</v>
      </c>
    </row>
    <row r="134" s="2" customFormat="1" ht="49.05" customHeight="1">
      <c r="A134" s="40"/>
      <c r="B134" s="41"/>
      <c r="C134" s="206" t="s">
        <v>201</v>
      </c>
      <c r="D134" s="206" t="s">
        <v>141</v>
      </c>
      <c r="E134" s="207" t="s">
        <v>202</v>
      </c>
      <c r="F134" s="208" t="s">
        <v>203</v>
      </c>
      <c r="G134" s="209" t="s">
        <v>161</v>
      </c>
      <c r="H134" s="210">
        <v>1</v>
      </c>
      <c r="I134" s="211"/>
      <c r="J134" s="212">
        <f>ROUND(I134*H134,2)</f>
        <v>0</v>
      </c>
      <c r="K134" s="208" t="s">
        <v>145</v>
      </c>
      <c r="L134" s="46"/>
      <c r="M134" s="213" t="s">
        <v>32</v>
      </c>
      <c r="N134" s="214" t="s">
        <v>49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146</v>
      </c>
      <c r="AT134" s="217" t="s">
        <v>141</v>
      </c>
      <c r="AU134" s="217" t="s">
        <v>88</v>
      </c>
      <c r="AY134" s="18" t="s">
        <v>139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86</v>
      </c>
      <c r="BK134" s="218">
        <f>ROUND(I134*H134,2)</f>
        <v>0</v>
      </c>
      <c r="BL134" s="18" t="s">
        <v>146</v>
      </c>
      <c r="BM134" s="217" t="s">
        <v>204</v>
      </c>
    </row>
    <row r="135" s="2" customFormat="1">
      <c r="A135" s="40"/>
      <c r="B135" s="41"/>
      <c r="C135" s="42"/>
      <c r="D135" s="219" t="s">
        <v>148</v>
      </c>
      <c r="E135" s="42"/>
      <c r="F135" s="220" t="s">
        <v>205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148</v>
      </c>
      <c r="AU135" s="18" t="s">
        <v>88</v>
      </c>
    </row>
    <row r="136" s="13" customFormat="1">
      <c r="A136" s="13"/>
      <c r="B136" s="224"/>
      <c r="C136" s="225"/>
      <c r="D136" s="226" t="s">
        <v>150</v>
      </c>
      <c r="E136" s="227" t="s">
        <v>32</v>
      </c>
      <c r="F136" s="228" t="s">
        <v>169</v>
      </c>
      <c r="G136" s="225"/>
      <c r="H136" s="227" t="s">
        <v>32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150</v>
      </c>
      <c r="AU136" s="234" t="s">
        <v>88</v>
      </c>
      <c r="AV136" s="13" t="s">
        <v>86</v>
      </c>
      <c r="AW136" s="13" t="s">
        <v>39</v>
      </c>
      <c r="AX136" s="13" t="s">
        <v>78</v>
      </c>
      <c r="AY136" s="234" t="s">
        <v>139</v>
      </c>
    </row>
    <row r="137" s="14" customFormat="1">
      <c r="A137" s="14"/>
      <c r="B137" s="235"/>
      <c r="C137" s="236"/>
      <c r="D137" s="226" t="s">
        <v>150</v>
      </c>
      <c r="E137" s="237" t="s">
        <v>32</v>
      </c>
      <c r="F137" s="238" t="s">
        <v>86</v>
      </c>
      <c r="G137" s="236"/>
      <c r="H137" s="239">
        <v>1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150</v>
      </c>
      <c r="AU137" s="245" t="s">
        <v>88</v>
      </c>
      <c r="AV137" s="14" t="s">
        <v>88</v>
      </c>
      <c r="AW137" s="14" t="s">
        <v>39</v>
      </c>
      <c r="AX137" s="14" t="s">
        <v>78</v>
      </c>
      <c r="AY137" s="245" t="s">
        <v>139</v>
      </c>
    </row>
    <row r="138" s="15" customFormat="1">
      <c r="A138" s="15"/>
      <c r="B138" s="246"/>
      <c r="C138" s="247"/>
      <c r="D138" s="226" t="s">
        <v>150</v>
      </c>
      <c r="E138" s="248" t="s">
        <v>32</v>
      </c>
      <c r="F138" s="249" t="s">
        <v>153</v>
      </c>
      <c r="G138" s="247"/>
      <c r="H138" s="250">
        <v>1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6" t="s">
        <v>150</v>
      </c>
      <c r="AU138" s="256" t="s">
        <v>88</v>
      </c>
      <c r="AV138" s="15" t="s">
        <v>146</v>
      </c>
      <c r="AW138" s="15" t="s">
        <v>39</v>
      </c>
      <c r="AX138" s="15" t="s">
        <v>86</v>
      </c>
      <c r="AY138" s="256" t="s">
        <v>139</v>
      </c>
    </row>
    <row r="139" s="2" customFormat="1" ht="62.7" customHeight="1">
      <c r="A139" s="40"/>
      <c r="B139" s="41"/>
      <c r="C139" s="206" t="s">
        <v>206</v>
      </c>
      <c r="D139" s="206" t="s">
        <v>141</v>
      </c>
      <c r="E139" s="207" t="s">
        <v>207</v>
      </c>
      <c r="F139" s="208" t="s">
        <v>208</v>
      </c>
      <c r="G139" s="209" t="s">
        <v>184</v>
      </c>
      <c r="H139" s="210">
        <v>42.475000000000001</v>
      </c>
      <c r="I139" s="211"/>
      <c r="J139" s="212">
        <f>ROUND(I139*H139,2)</f>
        <v>0</v>
      </c>
      <c r="K139" s="208" t="s">
        <v>145</v>
      </c>
      <c r="L139" s="46"/>
      <c r="M139" s="213" t="s">
        <v>32</v>
      </c>
      <c r="N139" s="214" t="s">
        <v>49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146</v>
      </c>
      <c r="AT139" s="217" t="s">
        <v>141</v>
      </c>
      <c r="AU139" s="217" t="s">
        <v>88</v>
      </c>
      <c r="AY139" s="18" t="s">
        <v>139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8" t="s">
        <v>86</v>
      </c>
      <c r="BK139" s="218">
        <f>ROUND(I139*H139,2)</f>
        <v>0</v>
      </c>
      <c r="BL139" s="18" t="s">
        <v>146</v>
      </c>
      <c r="BM139" s="217" t="s">
        <v>209</v>
      </c>
    </row>
    <row r="140" s="2" customFormat="1">
      <c r="A140" s="40"/>
      <c r="B140" s="41"/>
      <c r="C140" s="42"/>
      <c r="D140" s="219" t="s">
        <v>148</v>
      </c>
      <c r="E140" s="42"/>
      <c r="F140" s="220" t="s">
        <v>210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148</v>
      </c>
      <c r="AU140" s="18" t="s">
        <v>88</v>
      </c>
    </row>
    <row r="141" s="13" customFormat="1">
      <c r="A141" s="13"/>
      <c r="B141" s="224"/>
      <c r="C141" s="225"/>
      <c r="D141" s="226" t="s">
        <v>150</v>
      </c>
      <c r="E141" s="227" t="s">
        <v>32</v>
      </c>
      <c r="F141" s="228" t="s">
        <v>211</v>
      </c>
      <c r="G141" s="225"/>
      <c r="H141" s="227" t="s">
        <v>32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150</v>
      </c>
      <c r="AU141" s="234" t="s">
        <v>88</v>
      </c>
      <c r="AV141" s="13" t="s">
        <v>86</v>
      </c>
      <c r="AW141" s="13" t="s">
        <v>39</v>
      </c>
      <c r="AX141" s="13" t="s">
        <v>78</v>
      </c>
      <c r="AY141" s="234" t="s">
        <v>139</v>
      </c>
    </row>
    <row r="142" s="14" customFormat="1">
      <c r="A142" s="14"/>
      <c r="B142" s="235"/>
      <c r="C142" s="236"/>
      <c r="D142" s="226" t="s">
        <v>150</v>
      </c>
      <c r="E142" s="237" t="s">
        <v>32</v>
      </c>
      <c r="F142" s="238" t="s">
        <v>188</v>
      </c>
      <c r="G142" s="236"/>
      <c r="H142" s="239">
        <v>6.1100000000000003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150</v>
      </c>
      <c r="AU142" s="245" t="s">
        <v>88</v>
      </c>
      <c r="AV142" s="14" t="s">
        <v>88</v>
      </c>
      <c r="AW142" s="14" t="s">
        <v>39</v>
      </c>
      <c r="AX142" s="14" t="s">
        <v>78</v>
      </c>
      <c r="AY142" s="245" t="s">
        <v>139</v>
      </c>
    </row>
    <row r="143" s="13" customFormat="1">
      <c r="A143" s="13"/>
      <c r="B143" s="224"/>
      <c r="C143" s="225"/>
      <c r="D143" s="226" t="s">
        <v>150</v>
      </c>
      <c r="E143" s="227" t="s">
        <v>32</v>
      </c>
      <c r="F143" s="228" t="s">
        <v>212</v>
      </c>
      <c r="G143" s="225"/>
      <c r="H143" s="227" t="s">
        <v>32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150</v>
      </c>
      <c r="AU143" s="234" t="s">
        <v>88</v>
      </c>
      <c r="AV143" s="13" t="s">
        <v>86</v>
      </c>
      <c r="AW143" s="13" t="s">
        <v>39</v>
      </c>
      <c r="AX143" s="13" t="s">
        <v>78</v>
      </c>
      <c r="AY143" s="234" t="s">
        <v>139</v>
      </c>
    </row>
    <row r="144" s="14" customFormat="1">
      <c r="A144" s="14"/>
      <c r="B144" s="235"/>
      <c r="C144" s="236"/>
      <c r="D144" s="226" t="s">
        <v>150</v>
      </c>
      <c r="E144" s="237" t="s">
        <v>32</v>
      </c>
      <c r="F144" s="238" t="s">
        <v>213</v>
      </c>
      <c r="G144" s="236"/>
      <c r="H144" s="239">
        <v>8.0549999999999997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150</v>
      </c>
      <c r="AU144" s="245" t="s">
        <v>88</v>
      </c>
      <c r="AV144" s="14" t="s">
        <v>88</v>
      </c>
      <c r="AW144" s="14" t="s">
        <v>39</v>
      </c>
      <c r="AX144" s="14" t="s">
        <v>78</v>
      </c>
      <c r="AY144" s="245" t="s">
        <v>139</v>
      </c>
    </row>
    <row r="145" s="13" customFormat="1">
      <c r="A145" s="13"/>
      <c r="B145" s="224"/>
      <c r="C145" s="225"/>
      <c r="D145" s="226" t="s">
        <v>150</v>
      </c>
      <c r="E145" s="227" t="s">
        <v>32</v>
      </c>
      <c r="F145" s="228" t="s">
        <v>214</v>
      </c>
      <c r="G145" s="225"/>
      <c r="H145" s="227" t="s">
        <v>32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150</v>
      </c>
      <c r="AU145" s="234" t="s">
        <v>88</v>
      </c>
      <c r="AV145" s="13" t="s">
        <v>86</v>
      </c>
      <c r="AW145" s="13" t="s">
        <v>39</v>
      </c>
      <c r="AX145" s="13" t="s">
        <v>78</v>
      </c>
      <c r="AY145" s="234" t="s">
        <v>139</v>
      </c>
    </row>
    <row r="146" s="14" customFormat="1">
      <c r="A146" s="14"/>
      <c r="B146" s="235"/>
      <c r="C146" s="236"/>
      <c r="D146" s="226" t="s">
        <v>150</v>
      </c>
      <c r="E146" s="237" t="s">
        <v>32</v>
      </c>
      <c r="F146" s="238" t="s">
        <v>215</v>
      </c>
      <c r="G146" s="236"/>
      <c r="H146" s="239">
        <v>20.25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150</v>
      </c>
      <c r="AU146" s="245" t="s">
        <v>88</v>
      </c>
      <c r="AV146" s="14" t="s">
        <v>88</v>
      </c>
      <c r="AW146" s="14" t="s">
        <v>39</v>
      </c>
      <c r="AX146" s="14" t="s">
        <v>78</v>
      </c>
      <c r="AY146" s="245" t="s">
        <v>139</v>
      </c>
    </row>
    <row r="147" s="13" customFormat="1">
      <c r="A147" s="13"/>
      <c r="B147" s="224"/>
      <c r="C147" s="225"/>
      <c r="D147" s="226" t="s">
        <v>150</v>
      </c>
      <c r="E147" s="227" t="s">
        <v>32</v>
      </c>
      <c r="F147" s="228" t="s">
        <v>216</v>
      </c>
      <c r="G147" s="225"/>
      <c r="H147" s="227" t="s">
        <v>32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150</v>
      </c>
      <c r="AU147" s="234" t="s">
        <v>88</v>
      </c>
      <c r="AV147" s="13" t="s">
        <v>86</v>
      </c>
      <c r="AW147" s="13" t="s">
        <v>39</v>
      </c>
      <c r="AX147" s="13" t="s">
        <v>78</v>
      </c>
      <c r="AY147" s="234" t="s">
        <v>139</v>
      </c>
    </row>
    <row r="148" s="14" customFormat="1">
      <c r="A148" s="14"/>
      <c r="B148" s="235"/>
      <c r="C148" s="236"/>
      <c r="D148" s="226" t="s">
        <v>150</v>
      </c>
      <c r="E148" s="237" t="s">
        <v>32</v>
      </c>
      <c r="F148" s="238" t="s">
        <v>217</v>
      </c>
      <c r="G148" s="236"/>
      <c r="H148" s="239">
        <v>8.0600000000000005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150</v>
      </c>
      <c r="AU148" s="245" t="s">
        <v>88</v>
      </c>
      <c r="AV148" s="14" t="s">
        <v>88</v>
      </c>
      <c r="AW148" s="14" t="s">
        <v>39</v>
      </c>
      <c r="AX148" s="14" t="s">
        <v>78</v>
      </c>
      <c r="AY148" s="245" t="s">
        <v>139</v>
      </c>
    </row>
    <row r="149" s="15" customFormat="1">
      <c r="A149" s="15"/>
      <c r="B149" s="246"/>
      <c r="C149" s="247"/>
      <c r="D149" s="226" t="s">
        <v>150</v>
      </c>
      <c r="E149" s="248" t="s">
        <v>32</v>
      </c>
      <c r="F149" s="249" t="s">
        <v>153</v>
      </c>
      <c r="G149" s="247"/>
      <c r="H149" s="250">
        <v>42.475000000000001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6" t="s">
        <v>150</v>
      </c>
      <c r="AU149" s="256" t="s">
        <v>88</v>
      </c>
      <c r="AV149" s="15" t="s">
        <v>146</v>
      </c>
      <c r="AW149" s="15" t="s">
        <v>39</v>
      </c>
      <c r="AX149" s="15" t="s">
        <v>86</v>
      </c>
      <c r="AY149" s="256" t="s">
        <v>139</v>
      </c>
    </row>
    <row r="150" s="2" customFormat="1" ht="55.5" customHeight="1">
      <c r="A150" s="40"/>
      <c r="B150" s="41"/>
      <c r="C150" s="206" t="s">
        <v>218</v>
      </c>
      <c r="D150" s="206" t="s">
        <v>141</v>
      </c>
      <c r="E150" s="207" t="s">
        <v>219</v>
      </c>
      <c r="F150" s="208" t="s">
        <v>220</v>
      </c>
      <c r="G150" s="209" t="s">
        <v>184</v>
      </c>
      <c r="H150" s="210">
        <v>1.528</v>
      </c>
      <c r="I150" s="211"/>
      <c r="J150" s="212">
        <f>ROUND(I150*H150,2)</f>
        <v>0</v>
      </c>
      <c r="K150" s="208" t="s">
        <v>145</v>
      </c>
      <c r="L150" s="46"/>
      <c r="M150" s="213" t="s">
        <v>32</v>
      </c>
      <c r="N150" s="214" t="s">
        <v>49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146</v>
      </c>
      <c r="AT150" s="217" t="s">
        <v>141</v>
      </c>
      <c r="AU150" s="217" t="s">
        <v>88</v>
      </c>
      <c r="AY150" s="18" t="s">
        <v>139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8" t="s">
        <v>86</v>
      </c>
      <c r="BK150" s="218">
        <f>ROUND(I150*H150,2)</f>
        <v>0</v>
      </c>
      <c r="BL150" s="18" t="s">
        <v>146</v>
      </c>
      <c r="BM150" s="217" t="s">
        <v>221</v>
      </c>
    </row>
    <row r="151" s="2" customFormat="1">
      <c r="A151" s="40"/>
      <c r="B151" s="41"/>
      <c r="C151" s="42"/>
      <c r="D151" s="219" t="s">
        <v>148</v>
      </c>
      <c r="E151" s="42"/>
      <c r="F151" s="220" t="s">
        <v>222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8" t="s">
        <v>148</v>
      </c>
      <c r="AU151" s="18" t="s">
        <v>88</v>
      </c>
    </row>
    <row r="152" s="13" customFormat="1">
      <c r="A152" s="13"/>
      <c r="B152" s="224"/>
      <c r="C152" s="225"/>
      <c r="D152" s="226" t="s">
        <v>150</v>
      </c>
      <c r="E152" s="227" t="s">
        <v>32</v>
      </c>
      <c r="F152" s="228" t="s">
        <v>223</v>
      </c>
      <c r="G152" s="225"/>
      <c r="H152" s="227" t="s">
        <v>32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150</v>
      </c>
      <c r="AU152" s="234" t="s">
        <v>88</v>
      </c>
      <c r="AV152" s="13" t="s">
        <v>86</v>
      </c>
      <c r="AW152" s="13" t="s">
        <v>39</v>
      </c>
      <c r="AX152" s="13" t="s">
        <v>78</v>
      </c>
      <c r="AY152" s="234" t="s">
        <v>139</v>
      </c>
    </row>
    <row r="153" s="14" customFormat="1">
      <c r="A153" s="14"/>
      <c r="B153" s="235"/>
      <c r="C153" s="236"/>
      <c r="D153" s="226" t="s">
        <v>150</v>
      </c>
      <c r="E153" s="237" t="s">
        <v>32</v>
      </c>
      <c r="F153" s="238" t="s">
        <v>200</v>
      </c>
      <c r="G153" s="236"/>
      <c r="H153" s="239">
        <v>1.528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150</v>
      </c>
      <c r="AU153" s="245" t="s">
        <v>88</v>
      </c>
      <c r="AV153" s="14" t="s">
        <v>88</v>
      </c>
      <c r="AW153" s="14" t="s">
        <v>39</v>
      </c>
      <c r="AX153" s="14" t="s">
        <v>78</v>
      </c>
      <c r="AY153" s="245" t="s">
        <v>139</v>
      </c>
    </row>
    <row r="154" s="15" customFormat="1">
      <c r="A154" s="15"/>
      <c r="B154" s="246"/>
      <c r="C154" s="247"/>
      <c r="D154" s="226" t="s">
        <v>150</v>
      </c>
      <c r="E154" s="248" t="s">
        <v>32</v>
      </c>
      <c r="F154" s="249" t="s">
        <v>153</v>
      </c>
      <c r="G154" s="247"/>
      <c r="H154" s="250">
        <v>1.528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6" t="s">
        <v>150</v>
      </c>
      <c r="AU154" s="256" t="s">
        <v>88</v>
      </c>
      <c r="AV154" s="15" t="s">
        <v>146</v>
      </c>
      <c r="AW154" s="15" t="s">
        <v>39</v>
      </c>
      <c r="AX154" s="15" t="s">
        <v>86</v>
      </c>
      <c r="AY154" s="256" t="s">
        <v>139</v>
      </c>
    </row>
    <row r="155" s="2" customFormat="1" ht="44.25" customHeight="1">
      <c r="A155" s="40"/>
      <c r="B155" s="41"/>
      <c r="C155" s="206" t="s">
        <v>224</v>
      </c>
      <c r="D155" s="206" t="s">
        <v>141</v>
      </c>
      <c r="E155" s="207" t="s">
        <v>225</v>
      </c>
      <c r="F155" s="208" t="s">
        <v>226</v>
      </c>
      <c r="G155" s="209" t="s">
        <v>184</v>
      </c>
      <c r="H155" s="210">
        <v>28.309999999999999</v>
      </c>
      <c r="I155" s="211"/>
      <c r="J155" s="212">
        <f>ROUND(I155*H155,2)</f>
        <v>0</v>
      </c>
      <c r="K155" s="208" t="s">
        <v>145</v>
      </c>
      <c r="L155" s="46"/>
      <c r="M155" s="213" t="s">
        <v>32</v>
      </c>
      <c r="N155" s="214" t="s">
        <v>49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146</v>
      </c>
      <c r="AT155" s="217" t="s">
        <v>141</v>
      </c>
      <c r="AU155" s="217" t="s">
        <v>88</v>
      </c>
      <c r="AY155" s="18" t="s">
        <v>139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8" t="s">
        <v>86</v>
      </c>
      <c r="BK155" s="218">
        <f>ROUND(I155*H155,2)</f>
        <v>0</v>
      </c>
      <c r="BL155" s="18" t="s">
        <v>146</v>
      </c>
      <c r="BM155" s="217" t="s">
        <v>227</v>
      </c>
    </row>
    <row r="156" s="2" customFormat="1">
      <c r="A156" s="40"/>
      <c r="B156" s="41"/>
      <c r="C156" s="42"/>
      <c r="D156" s="219" t="s">
        <v>148</v>
      </c>
      <c r="E156" s="42"/>
      <c r="F156" s="220" t="s">
        <v>228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8" t="s">
        <v>148</v>
      </c>
      <c r="AU156" s="18" t="s">
        <v>88</v>
      </c>
    </row>
    <row r="157" s="13" customFormat="1">
      <c r="A157" s="13"/>
      <c r="B157" s="224"/>
      <c r="C157" s="225"/>
      <c r="D157" s="226" t="s">
        <v>150</v>
      </c>
      <c r="E157" s="227" t="s">
        <v>32</v>
      </c>
      <c r="F157" s="228" t="s">
        <v>214</v>
      </c>
      <c r="G157" s="225"/>
      <c r="H157" s="227" t="s">
        <v>32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150</v>
      </c>
      <c r="AU157" s="234" t="s">
        <v>88</v>
      </c>
      <c r="AV157" s="13" t="s">
        <v>86</v>
      </c>
      <c r="AW157" s="13" t="s">
        <v>39</v>
      </c>
      <c r="AX157" s="13" t="s">
        <v>78</v>
      </c>
      <c r="AY157" s="234" t="s">
        <v>139</v>
      </c>
    </row>
    <row r="158" s="14" customFormat="1">
      <c r="A158" s="14"/>
      <c r="B158" s="235"/>
      <c r="C158" s="236"/>
      <c r="D158" s="226" t="s">
        <v>150</v>
      </c>
      <c r="E158" s="237" t="s">
        <v>32</v>
      </c>
      <c r="F158" s="238" t="s">
        <v>215</v>
      </c>
      <c r="G158" s="236"/>
      <c r="H158" s="239">
        <v>20.25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150</v>
      </c>
      <c r="AU158" s="245" t="s">
        <v>88</v>
      </c>
      <c r="AV158" s="14" t="s">
        <v>88</v>
      </c>
      <c r="AW158" s="14" t="s">
        <v>39</v>
      </c>
      <c r="AX158" s="14" t="s">
        <v>78</v>
      </c>
      <c r="AY158" s="245" t="s">
        <v>139</v>
      </c>
    </row>
    <row r="159" s="13" customFormat="1">
      <c r="A159" s="13"/>
      <c r="B159" s="224"/>
      <c r="C159" s="225"/>
      <c r="D159" s="226" t="s">
        <v>150</v>
      </c>
      <c r="E159" s="227" t="s">
        <v>32</v>
      </c>
      <c r="F159" s="228" t="s">
        <v>216</v>
      </c>
      <c r="G159" s="225"/>
      <c r="H159" s="227" t="s">
        <v>32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150</v>
      </c>
      <c r="AU159" s="234" t="s">
        <v>88</v>
      </c>
      <c r="AV159" s="13" t="s">
        <v>86</v>
      </c>
      <c r="AW159" s="13" t="s">
        <v>39</v>
      </c>
      <c r="AX159" s="13" t="s">
        <v>78</v>
      </c>
      <c r="AY159" s="234" t="s">
        <v>139</v>
      </c>
    </row>
    <row r="160" s="14" customFormat="1">
      <c r="A160" s="14"/>
      <c r="B160" s="235"/>
      <c r="C160" s="236"/>
      <c r="D160" s="226" t="s">
        <v>150</v>
      </c>
      <c r="E160" s="237" t="s">
        <v>32</v>
      </c>
      <c r="F160" s="238" t="s">
        <v>217</v>
      </c>
      <c r="G160" s="236"/>
      <c r="H160" s="239">
        <v>8.0600000000000005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150</v>
      </c>
      <c r="AU160" s="245" t="s">
        <v>88</v>
      </c>
      <c r="AV160" s="14" t="s">
        <v>88</v>
      </c>
      <c r="AW160" s="14" t="s">
        <v>39</v>
      </c>
      <c r="AX160" s="14" t="s">
        <v>78</v>
      </c>
      <c r="AY160" s="245" t="s">
        <v>139</v>
      </c>
    </row>
    <row r="161" s="15" customFormat="1">
      <c r="A161" s="15"/>
      <c r="B161" s="246"/>
      <c r="C161" s="247"/>
      <c r="D161" s="226" t="s">
        <v>150</v>
      </c>
      <c r="E161" s="248" t="s">
        <v>32</v>
      </c>
      <c r="F161" s="249" t="s">
        <v>153</v>
      </c>
      <c r="G161" s="247"/>
      <c r="H161" s="250">
        <v>28.310000000000002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6" t="s">
        <v>150</v>
      </c>
      <c r="AU161" s="256" t="s">
        <v>88</v>
      </c>
      <c r="AV161" s="15" t="s">
        <v>146</v>
      </c>
      <c r="AW161" s="15" t="s">
        <v>39</v>
      </c>
      <c r="AX161" s="15" t="s">
        <v>86</v>
      </c>
      <c r="AY161" s="256" t="s">
        <v>139</v>
      </c>
    </row>
    <row r="162" s="2" customFormat="1" ht="33" customHeight="1">
      <c r="A162" s="40"/>
      <c r="B162" s="41"/>
      <c r="C162" s="206" t="s">
        <v>229</v>
      </c>
      <c r="D162" s="206" t="s">
        <v>141</v>
      </c>
      <c r="E162" s="207" t="s">
        <v>230</v>
      </c>
      <c r="F162" s="208" t="s">
        <v>231</v>
      </c>
      <c r="G162" s="209" t="s">
        <v>144</v>
      </c>
      <c r="H162" s="210">
        <v>13.67</v>
      </c>
      <c r="I162" s="211"/>
      <c r="J162" s="212">
        <f>ROUND(I162*H162,2)</f>
        <v>0</v>
      </c>
      <c r="K162" s="208" t="s">
        <v>232</v>
      </c>
      <c r="L162" s="46"/>
      <c r="M162" s="213" t="s">
        <v>32</v>
      </c>
      <c r="N162" s="214" t="s">
        <v>49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146</v>
      </c>
      <c r="AT162" s="217" t="s">
        <v>141</v>
      </c>
      <c r="AU162" s="217" t="s">
        <v>88</v>
      </c>
      <c r="AY162" s="18" t="s">
        <v>139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8" t="s">
        <v>86</v>
      </c>
      <c r="BK162" s="218">
        <f>ROUND(I162*H162,2)</f>
        <v>0</v>
      </c>
      <c r="BL162" s="18" t="s">
        <v>146</v>
      </c>
      <c r="BM162" s="217" t="s">
        <v>233</v>
      </c>
    </row>
    <row r="163" s="13" customFormat="1">
      <c r="A163" s="13"/>
      <c r="B163" s="224"/>
      <c r="C163" s="225"/>
      <c r="D163" s="226" t="s">
        <v>150</v>
      </c>
      <c r="E163" s="227" t="s">
        <v>32</v>
      </c>
      <c r="F163" s="228" t="s">
        <v>234</v>
      </c>
      <c r="G163" s="225"/>
      <c r="H163" s="227" t="s">
        <v>32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150</v>
      </c>
      <c r="AU163" s="234" t="s">
        <v>88</v>
      </c>
      <c r="AV163" s="13" t="s">
        <v>86</v>
      </c>
      <c r="AW163" s="13" t="s">
        <v>39</v>
      </c>
      <c r="AX163" s="13" t="s">
        <v>78</v>
      </c>
      <c r="AY163" s="234" t="s">
        <v>139</v>
      </c>
    </row>
    <row r="164" s="14" customFormat="1">
      <c r="A164" s="14"/>
      <c r="B164" s="235"/>
      <c r="C164" s="236"/>
      <c r="D164" s="226" t="s">
        <v>150</v>
      </c>
      <c r="E164" s="237" t="s">
        <v>32</v>
      </c>
      <c r="F164" s="238" t="s">
        <v>235</v>
      </c>
      <c r="G164" s="236"/>
      <c r="H164" s="239">
        <v>13.67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150</v>
      </c>
      <c r="AU164" s="245" t="s">
        <v>88</v>
      </c>
      <c r="AV164" s="14" t="s">
        <v>88</v>
      </c>
      <c r="AW164" s="14" t="s">
        <v>39</v>
      </c>
      <c r="AX164" s="14" t="s">
        <v>78</v>
      </c>
      <c r="AY164" s="245" t="s">
        <v>139</v>
      </c>
    </row>
    <row r="165" s="15" customFormat="1">
      <c r="A165" s="15"/>
      <c r="B165" s="246"/>
      <c r="C165" s="247"/>
      <c r="D165" s="226" t="s">
        <v>150</v>
      </c>
      <c r="E165" s="248" t="s">
        <v>32</v>
      </c>
      <c r="F165" s="249" t="s">
        <v>153</v>
      </c>
      <c r="G165" s="247"/>
      <c r="H165" s="250">
        <v>13.67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6" t="s">
        <v>150</v>
      </c>
      <c r="AU165" s="256" t="s">
        <v>88</v>
      </c>
      <c r="AV165" s="15" t="s">
        <v>146</v>
      </c>
      <c r="AW165" s="15" t="s">
        <v>39</v>
      </c>
      <c r="AX165" s="15" t="s">
        <v>86</v>
      </c>
      <c r="AY165" s="256" t="s">
        <v>139</v>
      </c>
    </row>
    <row r="166" s="2" customFormat="1" ht="33" customHeight="1">
      <c r="A166" s="40"/>
      <c r="B166" s="41"/>
      <c r="C166" s="206" t="s">
        <v>8</v>
      </c>
      <c r="D166" s="206" t="s">
        <v>141</v>
      </c>
      <c r="E166" s="207" t="s">
        <v>236</v>
      </c>
      <c r="F166" s="208" t="s">
        <v>237</v>
      </c>
      <c r="G166" s="209" t="s">
        <v>144</v>
      </c>
      <c r="H166" s="210">
        <v>15.550000000000001</v>
      </c>
      <c r="I166" s="211"/>
      <c r="J166" s="212">
        <f>ROUND(I166*H166,2)</f>
        <v>0</v>
      </c>
      <c r="K166" s="208" t="s">
        <v>145</v>
      </c>
      <c r="L166" s="46"/>
      <c r="M166" s="213" t="s">
        <v>32</v>
      </c>
      <c r="N166" s="214" t="s">
        <v>49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146</v>
      </c>
      <c r="AT166" s="217" t="s">
        <v>141</v>
      </c>
      <c r="AU166" s="217" t="s">
        <v>88</v>
      </c>
      <c r="AY166" s="18" t="s">
        <v>139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8" t="s">
        <v>86</v>
      </c>
      <c r="BK166" s="218">
        <f>ROUND(I166*H166,2)</f>
        <v>0</v>
      </c>
      <c r="BL166" s="18" t="s">
        <v>146</v>
      </c>
      <c r="BM166" s="217" t="s">
        <v>238</v>
      </c>
    </row>
    <row r="167" s="2" customFormat="1">
      <c r="A167" s="40"/>
      <c r="B167" s="41"/>
      <c r="C167" s="42"/>
      <c r="D167" s="219" t="s">
        <v>148</v>
      </c>
      <c r="E167" s="42"/>
      <c r="F167" s="220" t="s">
        <v>239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8" t="s">
        <v>148</v>
      </c>
      <c r="AU167" s="18" t="s">
        <v>88</v>
      </c>
    </row>
    <row r="168" s="13" customFormat="1">
      <c r="A168" s="13"/>
      <c r="B168" s="224"/>
      <c r="C168" s="225"/>
      <c r="D168" s="226" t="s">
        <v>150</v>
      </c>
      <c r="E168" s="227" t="s">
        <v>32</v>
      </c>
      <c r="F168" s="228" t="s">
        <v>240</v>
      </c>
      <c r="G168" s="225"/>
      <c r="H168" s="227" t="s">
        <v>32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150</v>
      </c>
      <c r="AU168" s="234" t="s">
        <v>88</v>
      </c>
      <c r="AV168" s="13" t="s">
        <v>86</v>
      </c>
      <c r="AW168" s="13" t="s">
        <v>39</v>
      </c>
      <c r="AX168" s="13" t="s">
        <v>78</v>
      </c>
      <c r="AY168" s="234" t="s">
        <v>139</v>
      </c>
    </row>
    <row r="169" s="14" customFormat="1">
      <c r="A169" s="14"/>
      <c r="B169" s="235"/>
      <c r="C169" s="236"/>
      <c r="D169" s="226" t="s">
        <v>150</v>
      </c>
      <c r="E169" s="237" t="s">
        <v>32</v>
      </c>
      <c r="F169" s="238" t="s">
        <v>241</v>
      </c>
      <c r="G169" s="236"/>
      <c r="H169" s="239">
        <v>15.550000000000001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150</v>
      </c>
      <c r="AU169" s="245" t="s">
        <v>88</v>
      </c>
      <c r="AV169" s="14" t="s">
        <v>88</v>
      </c>
      <c r="AW169" s="14" t="s">
        <v>39</v>
      </c>
      <c r="AX169" s="14" t="s">
        <v>78</v>
      </c>
      <c r="AY169" s="245" t="s">
        <v>139</v>
      </c>
    </row>
    <row r="170" s="15" customFormat="1">
      <c r="A170" s="15"/>
      <c r="B170" s="246"/>
      <c r="C170" s="247"/>
      <c r="D170" s="226" t="s">
        <v>150</v>
      </c>
      <c r="E170" s="248" t="s">
        <v>32</v>
      </c>
      <c r="F170" s="249" t="s">
        <v>153</v>
      </c>
      <c r="G170" s="247"/>
      <c r="H170" s="250">
        <v>15.550000000000001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6" t="s">
        <v>150</v>
      </c>
      <c r="AU170" s="256" t="s">
        <v>88</v>
      </c>
      <c r="AV170" s="15" t="s">
        <v>146</v>
      </c>
      <c r="AW170" s="15" t="s">
        <v>39</v>
      </c>
      <c r="AX170" s="15" t="s">
        <v>86</v>
      </c>
      <c r="AY170" s="256" t="s">
        <v>139</v>
      </c>
    </row>
    <row r="171" s="2" customFormat="1" ht="37.8" customHeight="1">
      <c r="A171" s="40"/>
      <c r="B171" s="41"/>
      <c r="C171" s="206" t="s">
        <v>242</v>
      </c>
      <c r="D171" s="206" t="s">
        <v>141</v>
      </c>
      <c r="E171" s="207" t="s">
        <v>243</v>
      </c>
      <c r="F171" s="208" t="s">
        <v>244</v>
      </c>
      <c r="G171" s="209" t="s">
        <v>184</v>
      </c>
      <c r="H171" s="210">
        <v>14.164999999999999</v>
      </c>
      <c r="I171" s="211"/>
      <c r="J171" s="212">
        <f>ROUND(I171*H171,2)</f>
        <v>0</v>
      </c>
      <c r="K171" s="208" t="s">
        <v>145</v>
      </c>
      <c r="L171" s="46"/>
      <c r="M171" s="213" t="s">
        <v>32</v>
      </c>
      <c r="N171" s="214" t="s">
        <v>49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146</v>
      </c>
      <c r="AT171" s="217" t="s">
        <v>141</v>
      </c>
      <c r="AU171" s="217" t="s">
        <v>88</v>
      </c>
      <c r="AY171" s="18" t="s">
        <v>139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8" t="s">
        <v>86</v>
      </c>
      <c r="BK171" s="218">
        <f>ROUND(I171*H171,2)</f>
        <v>0</v>
      </c>
      <c r="BL171" s="18" t="s">
        <v>146</v>
      </c>
      <c r="BM171" s="217" t="s">
        <v>245</v>
      </c>
    </row>
    <row r="172" s="2" customFormat="1">
      <c r="A172" s="40"/>
      <c r="B172" s="41"/>
      <c r="C172" s="42"/>
      <c r="D172" s="219" t="s">
        <v>148</v>
      </c>
      <c r="E172" s="42"/>
      <c r="F172" s="220" t="s">
        <v>246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8" t="s">
        <v>148</v>
      </c>
      <c r="AU172" s="18" t="s">
        <v>88</v>
      </c>
    </row>
    <row r="173" s="13" customFormat="1">
      <c r="A173" s="13"/>
      <c r="B173" s="224"/>
      <c r="C173" s="225"/>
      <c r="D173" s="226" t="s">
        <v>150</v>
      </c>
      <c r="E173" s="227" t="s">
        <v>32</v>
      </c>
      <c r="F173" s="228" t="s">
        <v>211</v>
      </c>
      <c r="G173" s="225"/>
      <c r="H173" s="227" t="s">
        <v>32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150</v>
      </c>
      <c r="AU173" s="234" t="s">
        <v>88</v>
      </c>
      <c r="AV173" s="13" t="s">
        <v>86</v>
      </c>
      <c r="AW173" s="13" t="s">
        <v>39</v>
      </c>
      <c r="AX173" s="13" t="s">
        <v>78</v>
      </c>
      <c r="AY173" s="234" t="s">
        <v>139</v>
      </c>
    </row>
    <row r="174" s="14" customFormat="1">
      <c r="A174" s="14"/>
      <c r="B174" s="235"/>
      <c r="C174" s="236"/>
      <c r="D174" s="226" t="s">
        <v>150</v>
      </c>
      <c r="E174" s="237" t="s">
        <v>32</v>
      </c>
      <c r="F174" s="238" t="s">
        <v>188</v>
      </c>
      <c r="G174" s="236"/>
      <c r="H174" s="239">
        <v>6.1100000000000003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150</v>
      </c>
      <c r="AU174" s="245" t="s">
        <v>88</v>
      </c>
      <c r="AV174" s="14" t="s">
        <v>88</v>
      </c>
      <c r="AW174" s="14" t="s">
        <v>39</v>
      </c>
      <c r="AX174" s="14" t="s">
        <v>78</v>
      </c>
      <c r="AY174" s="245" t="s">
        <v>139</v>
      </c>
    </row>
    <row r="175" s="13" customFormat="1">
      <c r="A175" s="13"/>
      <c r="B175" s="224"/>
      <c r="C175" s="225"/>
      <c r="D175" s="226" t="s">
        <v>150</v>
      </c>
      <c r="E175" s="227" t="s">
        <v>32</v>
      </c>
      <c r="F175" s="228" t="s">
        <v>212</v>
      </c>
      <c r="G175" s="225"/>
      <c r="H175" s="227" t="s">
        <v>32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150</v>
      </c>
      <c r="AU175" s="234" t="s">
        <v>88</v>
      </c>
      <c r="AV175" s="13" t="s">
        <v>86</v>
      </c>
      <c r="AW175" s="13" t="s">
        <v>39</v>
      </c>
      <c r="AX175" s="13" t="s">
        <v>78</v>
      </c>
      <c r="AY175" s="234" t="s">
        <v>139</v>
      </c>
    </row>
    <row r="176" s="14" customFormat="1">
      <c r="A176" s="14"/>
      <c r="B176" s="235"/>
      <c r="C176" s="236"/>
      <c r="D176" s="226" t="s">
        <v>150</v>
      </c>
      <c r="E176" s="237" t="s">
        <v>32</v>
      </c>
      <c r="F176" s="238" t="s">
        <v>213</v>
      </c>
      <c r="G176" s="236"/>
      <c r="H176" s="239">
        <v>8.0549999999999997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150</v>
      </c>
      <c r="AU176" s="245" t="s">
        <v>88</v>
      </c>
      <c r="AV176" s="14" t="s">
        <v>88</v>
      </c>
      <c r="AW176" s="14" t="s">
        <v>39</v>
      </c>
      <c r="AX176" s="14" t="s">
        <v>78</v>
      </c>
      <c r="AY176" s="245" t="s">
        <v>139</v>
      </c>
    </row>
    <row r="177" s="15" customFormat="1">
      <c r="A177" s="15"/>
      <c r="B177" s="246"/>
      <c r="C177" s="247"/>
      <c r="D177" s="226" t="s">
        <v>150</v>
      </c>
      <c r="E177" s="248" t="s">
        <v>32</v>
      </c>
      <c r="F177" s="249" t="s">
        <v>153</v>
      </c>
      <c r="G177" s="247"/>
      <c r="H177" s="250">
        <v>14.164999999999999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6" t="s">
        <v>150</v>
      </c>
      <c r="AU177" s="256" t="s">
        <v>88</v>
      </c>
      <c r="AV177" s="15" t="s">
        <v>146</v>
      </c>
      <c r="AW177" s="15" t="s">
        <v>39</v>
      </c>
      <c r="AX177" s="15" t="s">
        <v>86</v>
      </c>
      <c r="AY177" s="256" t="s">
        <v>139</v>
      </c>
    </row>
    <row r="178" s="2" customFormat="1" ht="37.8" customHeight="1">
      <c r="A178" s="40"/>
      <c r="B178" s="41"/>
      <c r="C178" s="206" t="s">
        <v>247</v>
      </c>
      <c r="D178" s="206" t="s">
        <v>141</v>
      </c>
      <c r="E178" s="207" t="s">
        <v>248</v>
      </c>
      <c r="F178" s="208" t="s">
        <v>249</v>
      </c>
      <c r="G178" s="209" t="s">
        <v>144</v>
      </c>
      <c r="H178" s="210">
        <v>53.729999999999997</v>
      </c>
      <c r="I178" s="211"/>
      <c r="J178" s="212">
        <f>ROUND(I178*H178,2)</f>
        <v>0</v>
      </c>
      <c r="K178" s="208" t="s">
        <v>145</v>
      </c>
      <c r="L178" s="46"/>
      <c r="M178" s="213" t="s">
        <v>32</v>
      </c>
      <c r="N178" s="214" t="s">
        <v>49</v>
      </c>
      <c r="O178" s="86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146</v>
      </c>
      <c r="AT178" s="217" t="s">
        <v>141</v>
      </c>
      <c r="AU178" s="217" t="s">
        <v>88</v>
      </c>
      <c r="AY178" s="18" t="s">
        <v>139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8" t="s">
        <v>86</v>
      </c>
      <c r="BK178" s="218">
        <f>ROUND(I178*H178,2)</f>
        <v>0</v>
      </c>
      <c r="BL178" s="18" t="s">
        <v>146</v>
      </c>
      <c r="BM178" s="217" t="s">
        <v>250</v>
      </c>
    </row>
    <row r="179" s="2" customFormat="1">
      <c r="A179" s="40"/>
      <c r="B179" s="41"/>
      <c r="C179" s="42"/>
      <c r="D179" s="219" t="s">
        <v>148</v>
      </c>
      <c r="E179" s="42"/>
      <c r="F179" s="220" t="s">
        <v>251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8" t="s">
        <v>148</v>
      </c>
      <c r="AU179" s="18" t="s">
        <v>88</v>
      </c>
    </row>
    <row r="180" s="13" customFormat="1">
      <c r="A180" s="13"/>
      <c r="B180" s="224"/>
      <c r="C180" s="225"/>
      <c r="D180" s="226" t="s">
        <v>150</v>
      </c>
      <c r="E180" s="227" t="s">
        <v>32</v>
      </c>
      <c r="F180" s="228" t="s">
        <v>252</v>
      </c>
      <c r="G180" s="225"/>
      <c r="H180" s="227" t="s">
        <v>32</v>
      </c>
      <c r="I180" s="229"/>
      <c r="J180" s="225"/>
      <c r="K180" s="225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150</v>
      </c>
      <c r="AU180" s="234" t="s">
        <v>88</v>
      </c>
      <c r="AV180" s="13" t="s">
        <v>86</v>
      </c>
      <c r="AW180" s="13" t="s">
        <v>39</v>
      </c>
      <c r="AX180" s="13" t="s">
        <v>78</v>
      </c>
      <c r="AY180" s="234" t="s">
        <v>139</v>
      </c>
    </row>
    <row r="181" s="14" customFormat="1">
      <c r="A181" s="14"/>
      <c r="B181" s="235"/>
      <c r="C181" s="236"/>
      <c r="D181" s="226" t="s">
        <v>150</v>
      </c>
      <c r="E181" s="237" t="s">
        <v>32</v>
      </c>
      <c r="F181" s="238" t="s">
        <v>253</v>
      </c>
      <c r="G181" s="236"/>
      <c r="H181" s="239">
        <v>53.729999999999997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5" t="s">
        <v>150</v>
      </c>
      <c r="AU181" s="245" t="s">
        <v>88</v>
      </c>
      <c r="AV181" s="14" t="s">
        <v>88</v>
      </c>
      <c r="AW181" s="14" t="s">
        <v>39</v>
      </c>
      <c r="AX181" s="14" t="s">
        <v>78</v>
      </c>
      <c r="AY181" s="245" t="s">
        <v>139</v>
      </c>
    </row>
    <row r="182" s="15" customFormat="1">
      <c r="A182" s="15"/>
      <c r="B182" s="246"/>
      <c r="C182" s="247"/>
      <c r="D182" s="226" t="s">
        <v>150</v>
      </c>
      <c r="E182" s="248" t="s">
        <v>32</v>
      </c>
      <c r="F182" s="249" t="s">
        <v>153</v>
      </c>
      <c r="G182" s="247"/>
      <c r="H182" s="250">
        <v>53.729999999999997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6" t="s">
        <v>150</v>
      </c>
      <c r="AU182" s="256" t="s">
        <v>88</v>
      </c>
      <c r="AV182" s="15" t="s">
        <v>146</v>
      </c>
      <c r="AW182" s="15" t="s">
        <v>39</v>
      </c>
      <c r="AX182" s="15" t="s">
        <v>86</v>
      </c>
      <c r="AY182" s="256" t="s">
        <v>139</v>
      </c>
    </row>
    <row r="183" s="2" customFormat="1" ht="37.8" customHeight="1">
      <c r="A183" s="40"/>
      <c r="B183" s="41"/>
      <c r="C183" s="206" t="s">
        <v>254</v>
      </c>
      <c r="D183" s="206" t="s">
        <v>141</v>
      </c>
      <c r="E183" s="207" t="s">
        <v>255</v>
      </c>
      <c r="F183" s="208" t="s">
        <v>256</v>
      </c>
      <c r="G183" s="209" t="s">
        <v>144</v>
      </c>
      <c r="H183" s="210">
        <v>53.729999999999997</v>
      </c>
      <c r="I183" s="211"/>
      <c r="J183" s="212">
        <f>ROUND(I183*H183,2)</f>
        <v>0</v>
      </c>
      <c r="K183" s="208" t="s">
        <v>145</v>
      </c>
      <c r="L183" s="46"/>
      <c r="M183" s="213" t="s">
        <v>32</v>
      </c>
      <c r="N183" s="214" t="s">
        <v>49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146</v>
      </c>
      <c r="AT183" s="217" t="s">
        <v>141</v>
      </c>
      <c r="AU183" s="217" t="s">
        <v>88</v>
      </c>
      <c r="AY183" s="18" t="s">
        <v>139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8" t="s">
        <v>86</v>
      </c>
      <c r="BK183" s="218">
        <f>ROUND(I183*H183,2)</f>
        <v>0</v>
      </c>
      <c r="BL183" s="18" t="s">
        <v>146</v>
      </c>
      <c r="BM183" s="217" t="s">
        <v>257</v>
      </c>
    </row>
    <row r="184" s="2" customFormat="1">
      <c r="A184" s="40"/>
      <c r="B184" s="41"/>
      <c r="C184" s="42"/>
      <c r="D184" s="219" t="s">
        <v>148</v>
      </c>
      <c r="E184" s="42"/>
      <c r="F184" s="220" t="s">
        <v>258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8" t="s">
        <v>148</v>
      </c>
      <c r="AU184" s="18" t="s">
        <v>88</v>
      </c>
    </row>
    <row r="185" s="13" customFormat="1">
      <c r="A185" s="13"/>
      <c r="B185" s="224"/>
      <c r="C185" s="225"/>
      <c r="D185" s="226" t="s">
        <v>150</v>
      </c>
      <c r="E185" s="227" t="s">
        <v>32</v>
      </c>
      <c r="F185" s="228" t="s">
        <v>259</v>
      </c>
      <c r="G185" s="225"/>
      <c r="H185" s="227" t="s">
        <v>32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150</v>
      </c>
      <c r="AU185" s="234" t="s">
        <v>88</v>
      </c>
      <c r="AV185" s="13" t="s">
        <v>86</v>
      </c>
      <c r="AW185" s="13" t="s">
        <v>39</v>
      </c>
      <c r="AX185" s="13" t="s">
        <v>78</v>
      </c>
      <c r="AY185" s="234" t="s">
        <v>139</v>
      </c>
    </row>
    <row r="186" s="14" customFormat="1">
      <c r="A186" s="14"/>
      <c r="B186" s="235"/>
      <c r="C186" s="236"/>
      <c r="D186" s="226" t="s">
        <v>150</v>
      </c>
      <c r="E186" s="237" t="s">
        <v>32</v>
      </c>
      <c r="F186" s="238" t="s">
        <v>253</v>
      </c>
      <c r="G186" s="236"/>
      <c r="H186" s="239">
        <v>53.729999999999997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150</v>
      </c>
      <c r="AU186" s="245" t="s">
        <v>88</v>
      </c>
      <c r="AV186" s="14" t="s">
        <v>88</v>
      </c>
      <c r="AW186" s="14" t="s">
        <v>39</v>
      </c>
      <c r="AX186" s="14" t="s">
        <v>78</v>
      </c>
      <c r="AY186" s="245" t="s">
        <v>139</v>
      </c>
    </row>
    <row r="187" s="15" customFormat="1">
      <c r="A187" s="15"/>
      <c r="B187" s="246"/>
      <c r="C187" s="247"/>
      <c r="D187" s="226" t="s">
        <v>150</v>
      </c>
      <c r="E187" s="248" t="s">
        <v>32</v>
      </c>
      <c r="F187" s="249" t="s">
        <v>153</v>
      </c>
      <c r="G187" s="247"/>
      <c r="H187" s="250">
        <v>53.729999999999997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6" t="s">
        <v>150</v>
      </c>
      <c r="AU187" s="256" t="s">
        <v>88</v>
      </c>
      <c r="AV187" s="15" t="s">
        <v>146</v>
      </c>
      <c r="AW187" s="15" t="s">
        <v>39</v>
      </c>
      <c r="AX187" s="15" t="s">
        <v>86</v>
      </c>
      <c r="AY187" s="256" t="s">
        <v>139</v>
      </c>
    </row>
    <row r="188" s="2" customFormat="1" ht="16.5" customHeight="1">
      <c r="A188" s="40"/>
      <c r="B188" s="41"/>
      <c r="C188" s="257" t="s">
        <v>260</v>
      </c>
      <c r="D188" s="257" t="s">
        <v>261</v>
      </c>
      <c r="E188" s="258" t="s">
        <v>262</v>
      </c>
      <c r="F188" s="259" t="s">
        <v>263</v>
      </c>
      <c r="G188" s="260" t="s">
        <v>264</v>
      </c>
      <c r="H188" s="261">
        <v>0.80600000000000005</v>
      </c>
      <c r="I188" s="262"/>
      <c r="J188" s="263">
        <f>ROUND(I188*H188,2)</f>
        <v>0</v>
      </c>
      <c r="K188" s="259" t="s">
        <v>145</v>
      </c>
      <c r="L188" s="264"/>
      <c r="M188" s="265" t="s">
        <v>32</v>
      </c>
      <c r="N188" s="266" t="s">
        <v>49</v>
      </c>
      <c r="O188" s="86"/>
      <c r="P188" s="215">
        <f>O188*H188</f>
        <v>0</v>
      </c>
      <c r="Q188" s="215">
        <v>0.001</v>
      </c>
      <c r="R188" s="215">
        <f>Q188*H188</f>
        <v>0.00080600000000000008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189</v>
      </c>
      <c r="AT188" s="217" t="s">
        <v>261</v>
      </c>
      <c r="AU188" s="217" t="s">
        <v>88</v>
      </c>
      <c r="AY188" s="18" t="s">
        <v>139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8" t="s">
        <v>86</v>
      </c>
      <c r="BK188" s="218">
        <f>ROUND(I188*H188,2)</f>
        <v>0</v>
      </c>
      <c r="BL188" s="18" t="s">
        <v>146</v>
      </c>
      <c r="BM188" s="217" t="s">
        <v>265</v>
      </c>
    </row>
    <row r="189" s="14" customFormat="1">
      <c r="A189" s="14"/>
      <c r="B189" s="235"/>
      <c r="C189" s="236"/>
      <c r="D189" s="226" t="s">
        <v>150</v>
      </c>
      <c r="E189" s="236"/>
      <c r="F189" s="238" t="s">
        <v>266</v>
      </c>
      <c r="G189" s="236"/>
      <c r="H189" s="239">
        <v>0.80600000000000005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150</v>
      </c>
      <c r="AU189" s="245" t="s">
        <v>88</v>
      </c>
      <c r="AV189" s="14" t="s">
        <v>88</v>
      </c>
      <c r="AW189" s="14" t="s">
        <v>4</v>
      </c>
      <c r="AX189" s="14" t="s">
        <v>86</v>
      </c>
      <c r="AY189" s="245" t="s">
        <v>139</v>
      </c>
    </row>
    <row r="190" s="2" customFormat="1" ht="49.05" customHeight="1">
      <c r="A190" s="40"/>
      <c r="B190" s="41"/>
      <c r="C190" s="206" t="s">
        <v>267</v>
      </c>
      <c r="D190" s="206" t="s">
        <v>141</v>
      </c>
      <c r="E190" s="207" t="s">
        <v>268</v>
      </c>
      <c r="F190" s="208" t="s">
        <v>269</v>
      </c>
      <c r="G190" s="209" t="s">
        <v>270</v>
      </c>
      <c r="H190" s="210">
        <v>1</v>
      </c>
      <c r="I190" s="211"/>
      <c r="J190" s="212">
        <f>ROUND(I190*H190,2)</f>
        <v>0</v>
      </c>
      <c r="K190" s="208" t="s">
        <v>271</v>
      </c>
      <c r="L190" s="46"/>
      <c r="M190" s="213" t="s">
        <v>32</v>
      </c>
      <c r="N190" s="214" t="s">
        <v>49</v>
      </c>
      <c r="O190" s="86"/>
      <c r="P190" s="215">
        <f>O190*H190</f>
        <v>0</v>
      </c>
      <c r="Q190" s="215">
        <v>0.017500000000000002</v>
      </c>
      <c r="R190" s="215">
        <f>Q190*H190</f>
        <v>0.017500000000000002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146</v>
      </c>
      <c r="AT190" s="217" t="s">
        <v>141</v>
      </c>
      <c r="AU190" s="217" t="s">
        <v>88</v>
      </c>
      <c r="AY190" s="18" t="s">
        <v>139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8" t="s">
        <v>86</v>
      </c>
      <c r="BK190" s="218">
        <f>ROUND(I190*H190,2)</f>
        <v>0</v>
      </c>
      <c r="BL190" s="18" t="s">
        <v>146</v>
      </c>
      <c r="BM190" s="217" t="s">
        <v>272</v>
      </c>
    </row>
    <row r="191" s="2" customFormat="1">
      <c r="A191" s="40"/>
      <c r="B191" s="41"/>
      <c r="C191" s="42"/>
      <c r="D191" s="226" t="s">
        <v>273</v>
      </c>
      <c r="E191" s="42"/>
      <c r="F191" s="267" t="s">
        <v>274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8" t="s">
        <v>273</v>
      </c>
      <c r="AU191" s="18" t="s">
        <v>88</v>
      </c>
    </row>
    <row r="192" s="13" customFormat="1">
      <c r="A192" s="13"/>
      <c r="B192" s="224"/>
      <c r="C192" s="225"/>
      <c r="D192" s="226" t="s">
        <v>150</v>
      </c>
      <c r="E192" s="227" t="s">
        <v>32</v>
      </c>
      <c r="F192" s="228" t="s">
        <v>275</v>
      </c>
      <c r="G192" s="225"/>
      <c r="H192" s="227" t="s">
        <v>32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150</v>
      </c>
      <c r="AU192" s="234" t="s">
        <v>88</v>
      </c>
      <c r="AV192" s="13" t="s">
        <v>86</v>
      </c>
      <c r="AW192" s="13" t="s">
        <v>39</v>
      </c>
      <c r="AX192" s="13" t="s">
        <v>78</v>
      </c>
      <c r="AY192" s="234" t="s">
        <v>139</v>
      </c>
    </row>
    <row r="193" s="14" customFormat="1">
      <c r="A193" s="14"/>
      <c r="B193" s="235"/>
      <c r="C193" s="236"/>
      <c r="D193" s="226" t="s">
        <v>150</v>
      </c>
      <c r="E193" s="237" t="s">
        <v>32</v>
      </c>
      <c r="F193" s="238" t="s">
        <v>86</v>
      </c>
      <c r="G193" s="236"/>
      <c r="H193" s="239">
        <v>1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5" t="s">
        <v>150</v>
      </c>
      <c r="AU193" s="245" t="s">
        <v>88</v>
      </c>
      <c r="AV193" s="14" t="s">
        <v>88</v>
      </c>
      <c r="AW193" s="14" t="s">
        <v>39</v>
      </c>
      <c r="AX193" s="14" t="s">
        <v>78</v>
      </c>
      <c r="AY193" s="245" t="s">
        <v>139</v>
      </c>
    </row>
    <row r="194" s="15" customFormat="1">
      <c r="A194" s="15"/>
      <c r="B194" s="246"/>
      <c r="C194" s="247"/>
      <c r="D194" s="226" t="s">
        <v>150</v>
      </c>
      <c r="E194" s="248" t="s">
        <v>32</v>
      </c>
      <c r="F194" s="249" t="s">
        <v>153</v>
      </c>
      <c r="G194" s="247"/>
      <c r="H194" s="250">
        <v>1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6" t="s">
        <v>150</v>
      </c>
      <c r="AU194" s="256" t="s">
        <v>88</v>
      </c>
      <c r="AV194" s="15" t="s">
        <v>146</v>
      </c>
      <c r="AW194" s="15" t="s">
        <v>39</v>
      </c>
      <c r="AX194" s="15" t="s">
        <v>86</v>
      </c>
      <c r="AY194" s="256" t="s">
        <v>139</v>
      </c>
    </row>
    <row r="195" s="2" customFormat="1" ht="49.05" customHeight="1">
      <c r="A195" s="40"/>
      <c r="B195" s="41"/>
      <c r="C195" s="206" t="s">
        <v>7</v>
      </c>
      <c r="D195" s="206" t="s">
        <v>141</v>
      </c>
      <c r="E195" s="207" t="s">
        <v>276</v>
      </c>
      <c r="F195" s="208" t="s">
        <v>277</v>
      </c>
      <c r="G195" s="209" t="s">
        <v>270</v>
      </c>
      <c r="H195" s="210">
        <v>1</v>
      </c>
      <c r="I195" s="211"/>
      <c r="J195" s="212">
        <f>ROUND(I195*H195,2)</f>
        <v>0</v>
      </c>
      <c r="K195" s="208" t="s">
        <v>271</v>
      </c>
      <c r="L195" s="46"/>
      <c r="M195" s="213" t="s">
        <v>32</v>
      </c>
      <c r="N195" s="214" t="s">
        <v>49</v>
      </c>
      <c r="O195" s="86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146</v>
      </c>
      <c r="AT195" s="217" t="s">
        <v>141</v>
      </c>
      <c r="AU195" s="217" t="s">
        <v>88</v>
      </c>
      <c r="AY195" s="18" t="s">
        <v>139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8" t="s">
        <v>86</v>
      </c>
      <c r="BK195" s="218">
        <f>ROUND(I195*H195,2)</f>
        <v>0</v>
      </c>
      <c r="BL195" s="18" t="s">
        <v>146</v>
      </c>
      <c r="BM195" s="217" t="s">
        <v>278</v>
      </c>
    </row>
    <row r="196" s="2" customFormat="1">
      <c r="A196" s="40"/>
      <c r="B196" s="41"/>
      <c r="C196" s="42"/>
      <c r="D196" s="226" t="s">
        <v>273</v>
      </c>
      <c r="E196" s="42"/>
      <c r="F196" s="267" t="s">
        <v>279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8" t="s">
        <v>273</v>
      </c>
      <c r="AU196" s="18" t="s">
        <v>88</v>
      </c>
    </row>
    <row r="197" s="13" customFormat="1">
      <c r="A197" s="13"/>
      <c r="B197" s="224"/>
      <c r="C197" s="225"/>
      <c r="D197" s="226" t="s">
        <v>150</v>
      </c>
      <c r="E197" s="227" t="s">
        <v>32</v>
      </c>
      <c r="F197" s="228" t="s">
        <v>169</v>
      </c>
      <c r="G197" s="225"/>
      <c r="H197" s="227" t="s">
        <v>32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150</v>
      </c>
      <c r="AU197" s="234" t="s">
        <v>88</v>
      </c>
      <c r="AV197" s="13" t="s">
        <v>86</v>
      </c>
      <c r="AW197" s="13" t="s">
        <v>39</v>
      </c>
      <c r="AX197" s="13" t="s">
        <v>78</v>
      </c>
      <c r="AY197" s="234" t="s">
        <v>139</v>
      </c>
    </row>
    <row r="198" s="13" customFormat="1">
      <c r="A198" s="13"/>
      <c r="B198" s="224"/>
      <c r="C198" s="225"/>
      <c r="D198" s="226" t="s">
        <v>150</v>
      </c>
      <c r="E198" s="227" t="s">
        <v>32</v>
      </c>
      <c r="F198" s="228" t="s">
        <v>280</v>
      </c>
      <c r="G198" s="225"/>
      <c r="H198" s="227" t="s">
        <v>32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150</v>
      </c>
      <c r="AU198" s="234" t="s">
        <v>88</v>
      </c>
      <c r="AV198" s="13" t="s">
        <v>86</v>
      </c>
      <c r="AW198" s="13" t="s">
        <v>39</v>
      </c>
      <c r="AX198" s="13" t="s">
        <v>78</v>
      </c>
      <c r="AY198" s="234" t="s">
        <v>139</v>
      </c>
    </row>
    <row r="199" s="14" customFormat="1">
      <c r="A199" s="14"/>
      <c r="B199" s="235"/>
      <c r="C199" s="236"/>
      <c r="D199" s="226" t="s">
        <v>150</v>
      </c>
      <c r="E199" s="237" t="s">
        <v>32</v>
      </c>
      <c r="F199" s="238" t="s">
        <v>86</v>
      </c>
      <c r="G199" s="236"/>
      <c r="H199" s="239">
        <v>1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150</v>
      </c>
      <c r="AU199" s="245" t="s">
        <v>88</v>
      </c>
      <c r="AV199" s="14" t="s">
        <v>88</v>
      </c>
      <c r="AW199" s="14" t="s">
        <v>39</v>
      </c>
      <c r="AX199" s="14" t="s">
        <v>78</v>
      </c>
      <c r="AY199" s="245" t="s">
        <v>139</v>
      </c>
    </row>
    <row r="200" s="15" customFormat="1">
      <c r="A200" s="15"/>
      <c r="B200" s="246"/>
      <c r="C200" s="247"/>
      <c r="D200" s="226" t="s">
        <v>150</v>
      </c>
      <c r="E200" s="248" t="s">
        <v>32</v>
      </c>
      <c r="F200" s="249" t="s">
        <v>153</v>
      </c>
      <c r="G200" s="247"/>
      <c r="H200" s="250">
        <v>1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6" t="s">
        <v>150</v>
      </c>
      <c r="AU200" s="256" t="s">
        <v>88</v>
      </c>
      <c r="AV200" s="15" t="s">
        <v>146</v>
      </c>
      <c r="AW200" s="15" t="s">
        <v>39</v>
      </c>
      <c r="AX200" s="15" t="s">
        <v>86</v>
      </c>
      <c r="AY200" s="256" t="s">
        <v>139</v>
      </c>
    </row>
    <row r="201" s="12" customFormat="1" ht="22.8" customHeight="1">
      <c r="A201" s="12"/>
      <c r="B201" s="190"/>
      <c r="C201" s="191"/>
      <c r="D201" s="192" t="s">
        <v>77</v>
      </c>
      <c r="E201" s="204" t="s">
        <v>88</v>
      </c>
      <c r="F201" s="204" t="s">
        <v>281</v>
      </c>
      <c r="G201" s="191"/>
      <c r="H201" s="191"/>
      <c r="I201" s="194"/>
      <c r="J201" s="205">
        <f>BK201</f>
        <v>0</v>
      </c>
      <c r="K201" s="191"/>
      <c r="L201" s="196"/>
      <c r="M201" s="197"/>
      <c r="N201" s="198"/>
      <c r="O201" s="198"/>
      <c r="P201" s="199">
        <f>SUM(P202:P220)</f>
        <v>0</v>
      </c>
      <c r="Q201" s="198"/>
      <c r="R201" s="199">
        <f>SUM(R202:R220)</f>
        <v>0</v>
      </c>
      <c r="S201" s="198"/>
      <c r="T201" s="200">
        <f>SUM(T202:T220)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1" t="s">
        <v>86</v>
      </c>
      <c r="AT201" s="202" t="s">
        <v>77</v>
      </c>
      <c r="AU201" s="202" t="s">
        <v>86</v>
      </c>
      <c r="AY201" s="201" t="s">
        <v>139</v>
      </c>
      <c r="BK201" s="203">
        <f>SUM(BK202:BK220)</f>
        <v>0</v>
      </c>
    </row>
    <row r="202" s="2" customFormat="1" ht="24.15" customHeight="1">
      <c r="A202" s="40"/>
      <c r="B202" s="41"/>
      <c r="C202" s="206" t="s">
        <v>282</v>
      </c>
      <c r="D202" s="206" t="s">
        <v>141</v>
      </c>
      <c r="E202" s="207" t="s">
        <v>283</v>
      </c>
      <c r="F202" s="208" t="s">
        <v>284</v>
      </c>
      <c r="G202" s="209" t="s">
        <v>184</v>
      </c>
      <c r="H202" s="210">
        <v>0.22</v>
      </c>
      <c r="I202" s="211"/>
      <c r="J202" s="212">
        <f>ROUND(I202*H202,2)</f>
        <v>0</v>
      </c>
      <c r="K202" s="208" t="s">
        <v>145</v>
      </c>
      <c r="L202" s="46"/>
      <c r="M202" s="213" t="s">
        <v>32</v>
      </c>
      <c r="N202" s="214" t="s">
        <v>49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146</v>
      </c>
      <c r="AT202" s="217" t="s">
        <v>141</v>
      </c>
      <c r="AU202" s="217" t="s">
        <v>88</v>
      </c>
      <c r="AY202" s="18" t="s">
        <v>139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8" t="s">
        <v>86</v>
      </c>
      <c r="BK202" s="218">
        <f>ROUND(I202*H202,2)</f>
        <v>0</v>
      </c>
      <c r="BL202" s="18" t="s">
        <v>146</v>
      </c>
      <c r="BM202" s="217" t="s">
        <v>285</v>
      </c>
    </row>
    <row r="203" s="2" customFormat="1">
      <c r="A203" s="40"/>
      <c r="B203" s="41"/>
      <c r="C203" s="42"/>
      <c r="D203" s="219" t="s">
        <v>148</v>
      </c>
      <c r="E203" s="42"/>
      <c r="F203" s="220" t="s">
        <v>286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8" t="s">
        <v>148</v>
      </c>
      <c r="AU203" s="18" t="s">
        <v>88</v>
      </c>
    </row>
    <row r="204" s="13" customFormat="1">
      <c r="A204" s="13"/>
      <c r="B204" s="224"/>
      <c r="C204" s="225"/>
      <c r="D204" s="226" t="s">
        <v>150</v>
      </c>
      <c r="E204" s="227" t="s">
        <v>32</v>
      </c>
      <c r="F204" s="228" t="s">
        <v>287</v>
      </c>
      <c r="G204" s="225"/>
      <c r="H204" s="227" t="s">
        <v>32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150</v>
      </c>
      <c r="AU204" s="234" t="s">
        <v>88</v>
      </c>
      <c r="AV204" s="13" t="s">
        <v>86</v>
      </c>
      <c r="AW204" s="13" t="s">
        <v>39</v>
      </c>
      <c r="AX204" s="13" t="s">
        <v>78</v>
      </c>
      <c r="AY204" s="234" t="s">
        <v>139</v>
      </c>
    </row>
    <row r="205" s="14" customFormat="1">
      <c r="A205" s="14"/>
      <c r="B205" s="235"/>
      <c r="C205" s="236"/>
      <c r="D205" s="226" t="s">
        <v>150</v>
      </c>
      <c r="E205" s="237" t="s">
        <v>32</v>
      </c>
      <c r="F205" s="238" t="s">
        <v>288</v>
      </c>
      <c r="G205" s="236"/>
      <c r="H205" s="239">
        <v>0.22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150</v>
      </c>
      <c r="AU205" s="245" t="s">
        <v>88</v>
      </c>
      <c r="AV205" s="14" t="s">
        <v>88</v>
      </c>
      <c r="AW205" s="14" t="s">
        <v>39</v>
      </c>
      <c r="AX205" s="14" t="s">
        <v>78</v>
      </c>
      <c r="AY205" s="245" t="s">
        <v>139</v>
      </c>
    </row>
    <row r="206" s="15" customFormat="1">
      <c r="A206" s="15"/>
      <c r="B206" s="246"/>
      <c r="C206" s="247"/>
      <c r="D206" s="226" t="s">
        <v>150</v>
      </c>
      <c r="E206" s="248" t="s">
        <v>32</v>
      </c>
      <c r="F206" s="249" t="s">
        <v>153</v>
      </c>
      <c r="G206" s="247"/>
      <c r="H206" s="250">
        <v>0.22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6" t="s">
        <v>150</v>
      </c>
      <c r="AU206" s="256" t="s">
        <v>88</v>
      </c>
      <c r="AV206" s="15" t="s">
        <v>146</v>
      </c>
      <c r="AW206" s="15" t="s">
        <v>39</v>
      </c>
      <c r="AX206" s="15" t="s">
        <v>86</v>
      </c>
      <c r="AY206" s="256" t="s">
        <v>139</v>
      </c>
    </row>
    <row r="207" s="2" customFormat="1" ht="24.15" customHeight="1">
      <c r="A207" s="40"/>
      <c r="B207" s="41"/>
      <c r="C207" s="206" t="s">
        <v>289</v>
      </c>
      <c r="D207" s="206" t="s">
        <v>141</v>
      </c>
      <c r="E207" s="207" t="s">
        <v>290</v>
      </c>
      <c r="F207" s="208" t="s">
        <v>291</v>
      </c>
      <c r="G207" s="209" t="s">
        <v>184</v>
      </c>
      <c r="H207" s="210">
        <v>3.472</v>
      </c>
      <c r="I207" s="211"/>
      <c r="J207" s="212">
        <f>ROUND(I207*H207,2)</f>
        <v>0</v>
      </c>
      <c r="K207" s="208" t="s">
        <v>145</v>
      </c>
      <c r="L207" s="46"/>
      <c r="M207" s="213" t="s">
        <v>32</v>
      </c>
      <c r="N207" s="214" t="s">
        <v>49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146</v>
      </c>
      <c r="AT207" s="217" t="s">
        <v>141</v>
      </c>
      <c r="AU207" s="217" t="s">
        <v>88</v>
      </c>
      <c r="AY207" s="18" t="s">
        <v>139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8" t="s">
        <v>86</v>
      </c>
      <c r="BK207" s="218">
        <f>ROUND(I207*H207,2)</f>
        <v>0</v>
      </c>
      <c r="BL207" s="18" t="s">
        <v>146</v>
      </c>
      <c r="BM207" s="217" t="s">
        <v>292</v>
      </c>
    </row>
    <row r="208" s="2" customFormat="1">
      <c r="A208" s="40"/>
      <c r="B208" s="41"/>
      <c r="C208" s="42"/>
      <c r="D208" s="219" t="s">
        <v>148</v>
      </c>
      <c r="E208" s="42"/>
      <c r="F208" s="220" t="s">
        <v>293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8" t="s">
        <v>148</v>
      </c>
      <c r="AU208" s="18" t="s">
        <v>88</v>
      </c>
    </row>
    <row r="209" s="13" customFormat="1">
      <c r="A209" s="13"/>
      <c r="B209" s="224"/>
      <c r="C209" s="225"/>
      <c r="D209" s="226" t="s">
        <v>150</v>
      </c>
      <c r="E209" s="227" t="s">
        <v>32</v>
      </c>
      <c r="F209" s="228" t="s">
        <v>294</v>
      </c>
      <c r="G209" s="225"/>
      <c r="H209" s="227" t="s">
        <v>32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150</v>
      </c>
      <c r="AU209" s="234" t="s">
        <v>88</v>
      </c>
      <c r="AV209" s="13" t="s">
        <v>86</v>
      </c>
      <c r="AW209" s="13" t="s">
        <v>39</v>
      </c>
      <c r="AX209" s="13" t="s">
        <v>78</v>
      </c>
      <c r="AY209" s="234" t="s">
        <v>139</v>
      </c>
    </row>
    <row r="210" s="14" customFormat="1">
      <c r="A210" s="14"/>
      <c r="B210" s="235"/>
      <c r="C210" s="236"/>
      <c r="D210" s="226" t="s">
        <v>150</v>
      </c>
      <c r="E210" s="237" t="s">
        <v>32</v>
      </c>
      <c r="F210" s="238" t="s">
        <v>295</v>
      </c>
      <c r="G210" s="236"/>
      <c r="H210" s="239">
        <v>1.728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150</v>
      </c>
      <c r="AU210" s="245" t="s">
        <v>88</v>
      </c>
      <c r="AV210" s="14" t="s">
        <v>88</v>
      </c>
      <c r="AW210" s="14" t="s">
        <v>39</v>
      </c>
      <c r="AX210" s="14" t="s">
        <v>78</v>
      </c>
      <c r="AY210" s="245" t="s">
        <v>139</v>
      </c>
    </row>
    <row r="211" s="13" customFormat="1">
      <c r="A211" s="13"/>
      <c r="B211" s="224"/>
      <c r="C211" s="225"/>
      <c r="D211" s="226" t="s">
        <v>150</v>
      </c>
      <c r="E211" s="227" t="s">
        <v>32</v>
      </c>
      <c r="F211" s="228" t="s">
        <v>296</v>
      </c>
      <c r="G211" s="225"/>
      <c r="H211" s="227" t="s">
        <v>32</v>
      </c>
      <c r="I211" s="229"/>
      <c r="J211" s="225"/>
      <c r="K211" s="225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150</v>
      </c>
      <c r="AU211" s="234" t="s">
        <v>88</v>
      </c>
      <c r="AV211" s="13" t="s">
        <v>86</v>
      </c>
      <c r="AW211" s="13" t="s">
        <v>39</v>
      </c>
      <c r="AX211" s="13" t="s">
        <v>78</v>
      </c>
      <c r="AY211" s="234" t="s">
        <v>139</v>
      </c>
    </row>
    <row r="212" s="14" customFormat="1">
      <c r="A212" s="14"/>
      <c r="B212" s="235"/>
      <c r="C212" s="236"/>
      <c r="D212" s="226" t="s">
        <v>150</v>
      </c>
      <c r="E212" s="237" t="s">
        <v>32</v>
      </c>
      <c r="F212" s="238" t="s">
        <v>297</v>
      </c>
      <c r="G212" s="236"/>
      <c r="H212" s="239">
        <v>1.744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5" t="s">
        <v>150</v>
      </c>
      <c r="AU212" s="245" t="s">
        <v>88</v>
      </c>
      <c r="AV212" s="14" t="s">
        <v>88</v>
      </c>
      <c r="AW212" s="14" t="s">
        <v>39</v>
      </c>
      <c r="AX212" s="14" t="s">
        <v>78</v>
      </c>
      <c r="AY212" s="245" t="s">
        <v>139</v>
      </c>
    </row>
    <row r="213" s="15" customFormat="1">
      <c r="A213" s="15"/>
      <c r="B213" s="246"/>
      <c r="C213" s="247"/>
      <c r="D213" s="226" t="s">
        <v>150</v>
      </c>
      <c r="E213" s="248" t="s">
        <v>32</v>
      </c>
      <c r="F213" s="249" t="s">
        <v>153</v>
      </c>
      <c r="G213" s="247"/>
      <c r="H213" s="250">
        <v>3.472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6" t="s">
        <v>150</v>
      </c>
      <c r="AU213" s="256" t="s">
        <v>88</v>
      </c>
      <c r="AV213" s="15" t="s">
        <v>146</v>
      </c>
      <c r="AW213" s="15" t="s">
        <v>39</v>
      </c>
      <c r="AX213" s="15" t="s">
        <v>86</v>
      </c>
      <c r="AY213" s="256" t="s">
        <v>139</v>
      </c>
    </row>
    <row r="214" s="2" customFormat="1" ht="24.15" customHeight="1">
      <c r="A214" s="40"/>
      <c r="B214" s="41"/>
      <c r="C214" s="206" t="s">
        <v>298</v>
      </c>
      <c r="D214" s="206" t="s">
        <v>141</v>
      </c>
      <c r="E214" s="207" t="s">
        <v>299</v>
      </c>
      <c r="F214" s="208" t="s">
        <v>300</v>
      </c>
      <c r="G214" s="209" t="s">
        <v>144</v>
      </c>
      <c r="H214" s="210">
        <v>8.6799999999999997</v>
      </c>
      <c r="I214" s="211"/>
      <c r="J214" s="212">
        <f>ROUND(I214*H214,2)</f>
        <v>0</v>
      </c>
      <c r="K214" s="208" t="s">
        <v>145</v>
      </c>
      <c r="L214" s="46"/>
      <c r="M214" s="213" t="s">
        <v>32</v>
      </c>
      <c r="N214" s="214" t="s">
        <v>49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146</v>
      </c>
      <c r="AT214" s="217" t="s">
        <v>141</v>
      </c>
      <c r="AU214" s="217" t="s">
        <v>88</v>
      </c>
      <c r="AY214" s="18" t="s">
        <v>139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8" t="s">
        <v>86</v>
      </c>
      <c r="BK214" s="218">
        <f>ROUND(I214*H214,2)</f>
        <v>0</v>
      </c>
      <c r="BL214" s="18" t="s">
        <v>146</v>
      </c>
      <c r="BM214" s="217" t="s">
        <v>301</v>
      </c>
    </row>
    <row r="215" s="2" customFormat="1">
      <c r="A215" s="40"/>
      <c r="B215" s="41"/>
      <c r="C215" s="42"/>
      <c r="D215" s="219" t="s">
        <v>148</v>
      </c>
      <c r="E215" s="42"/>
      <c r="F215" s="220" t="s">
        <v>302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8" t="s">
        <v>148</v>
      </c>
      <c r="AU215" s="18" t="s">
        <v>88</v>
      </c>
    </row>
    <row r="216" s="13" customFormat="1">
      <c r="A216" s="13"/>
      <c r="B216" s="224"/>
      <c r="C216" s="225"/>
      <c r="D216" s="226" t="s">
        <v>150</v>
      </c>
      <c r="E216" s="227" t="s">
        <v>32</v>
      </c>
      <c r="F216" s="228" t="s">
        <v>303</v>
      </c>
      <c r="G216" s="225"/>
      <c r="H216" s="227" t="s">
        <v>32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150</v>
      </c>
      <c r="AU216" s="234" t="s">
        <v>88</v>
      </c>
      <c r="AV216" s="13" t="s">
        <v>86</v>
      </c>
      <c r="AW216" s="13" t="s">
        <v>39</v>
      </c>
      <c r="AX216" s="13" t="s">
        <v>78</v>
      </c>
      <c r="AY216" s="234" t="s">
        <v>139</v>
      </c>
    </row>
    <row r="217" s="14" customFormat="1">
      <c r="A217" s="14"/>
      <c r="B217" s="235"/>
      <c r="C217" s="236"/>
      <c r="D217" s="226" t="s">
        <v>150</v>
      </c>
      <c r="E217" s="237" t="s">
        <v>32</v>
      </c>
      <c r="F217" s="238" t="s">
        <v>304</v>
      </c>
      <c r="G217" s="236"/>
      <c r="H217" s="239">
        <v>4.3200000000000003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150</v>
      </c>
      <c r="AU217" s="245" t="s">
        <v>88</v>
      </c>
      <c r="AV217" s="14" t="s">
        <v>88</v>
      </c>
      <c r="AW217" s="14" t="s">
        <v>39</v>
      </c>
      <c r="AX217" s="14" t="s">
        <v>78</v>
      </c>
      <c r="AY217" s="245" t="s">
        <v>139</v>
      </c>
    </row>
    <row r="218" s="13" customFormat="1">
      <c r="A218" s="13"/>
      <c r="B218" s="224"/>
      <c r="C218" s="225"/>
      <c r="D218" s="226" t="s">
        <v>150</v>
      </c>
      <c r="E218" s="227" t="s">
        <v>32</v>
      </c>
      <c r="F218" s="228" t="s">
        <v>305</v>
      </c>
      <c r="G218" s="225"/>
      <c r="H218" s="227" t="s">
        <v>32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150</v>
      </c>
      <c r="AU218" s="234" t="s">
        <v>88</v>
      </c>
      <c r="AV218" s="13" t="s">
        <v>86</v>
      </c>
      <c r="AW218" s="13" t="s">
        <v>39</v>
      </c>
      <c r="AX218" s="13" t="s">
        <v>78</v>
      </c>
      <c r="AY218" s="234" t="s">
        <v>139</v>
      </c>
    </row>
    <row r="219" s="14" customFormat="1">
      <c r="A219" s="14"/>
      <c r="B219" s="235"/>
      <c r="C219" s="236"/>
      <c r="D219" s="226" t="s">
        <v>150</v>
      </c>
      <c r="E219" s="237" t="s">
        <v>32</v>
      </c>
      <c r="F219" s="238" t="s">
        <v>306</v>
      </c>
      <c r="G219" s="236"/>
      <c r="H219" s="239">
        <v>4.3600000000000003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150</v>
      </c>
      <c r="AU219" s="245" t="s">
        <v>88</v>
      </c>
      <c r="AV219" s="14" t="s">
        <v>88</v>
      </c>
      <c r="AW219" s="14" t="s">
        <v>39</v>
      </c>
      <c r="AX219" s="14" t="s">
        <v>78</v>
      </c>
      <c r="AY219" s="245" t="s">
        <v>139</v>
      </c>
    </row>
    <row r="220" s="15" customFormat="1">
      <c r="A220" s="15"/>
      <c r="B220" s="246"/>
      <c r="C220" s="247"/>
      <c r="D220" s="226" t="s">
        <v>150</v>
      </c>
      <c r="E220" s="248" t="s">
        <v>32</v>
      </c>
      <c r="F220" s="249" t="s">
        <v>153</v>
      </c>
      <c r="G220" s="247"/>
      <c r="H220" s="250">
        <v>8.6799999999999997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6" t="s">
        <v>150</v>
      </c>
      <c r="AU220" s="256" t="s">
        <v>88</v>
      </c>
      <c r="AV220" s="15" t="s">
        <v>146</v>
      </c>
      <c r="AW220" s="15" t="s">
        <v>39</v>
      </c>
      <c r="AX220" s="15" t="s">
        <v>86</v>
      </c>
      <c r="AY220" s="256" t="s">
        <v>139</v>
      </c>
    </row>
    <row r="221" s="12" customFormat="1" ht="22.8" customHeight="1">
      <c r="A221" s="12"/>
      <c r="B221" s="190"/>
      <c r="C221" s="191"/>
      <c r="D221" s="192" t="s">
        <v>77</v>
      </c>
      <c r="E221" s="204" t="s">
        <v>158</v>
      </c>
      <c r="F221" s="204" t="s">
        <v>307</v>
      </c>
      <c r="G221" s="191"/>
      <c r="H221" s="191"/>
      <c r="I221" s="194"/>
      <c r="J221" s="205">
        <f>BK221</f>
        <v>0</v>
      </c>
      <c r="K221" s="191"/>
      <c r="L221" s="196"/>
      <c r="M221" s="197"/>
      <c r="N221" s="198"/>
      <c r="O221" s="198"/>
      <c r="P221" s="199">
        <f>SUM(P222:P256)</f>
        <v>0</v>
      </c>
      <c r="Q221" s="198"/>
      <c r="R221" s="199">
        <f>SUM(R222:R256)</f>
        <v>24.02420085</v>
      </c>
      <c r="S221" s="198"/>
      <c r="T221" s="200">
        <f>SUM(T222:T256)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1" t="s">
        <v>86</v>
      </c>
      <c r="AT221" s="202" t="s">
        <v>77</v>
      </c>
      <c r="AU221" s="202" t="s">
        <v>86</v>
      </c>
      <c r="AY221" s="201" t="s">
        <v>139</v>
      </c>
      <c r="BK221" s="203">
        <f>SUM(BK222:BK256)</f>
        <v>0</v>
      </c>
    </row>
    <row r="222" s="2" customFormat="1" ht="66.75" customHeight="1">
      <c r="A222" s="40"/>
      <c r="B222" s="41"/>
      <c r="C222" s="206" t="s">
        <v>308</v>
      </c>
      <c r="D222" s="206" t="s">
        <v>141</v>
      </c>
      <c r="E222" s="207" t="s">
        <v>309</v>
      </c>
      <c r="F222" s="208" t="s">
        <v>310</v>
      </c>
      <c r="G222" s="209" t="s">
        <v>184</v>
      </c>
      <c r="H222" s="210">
        <v>4.4749999999999996</v>
      </c>
      <c r="I222" s="211"/>
      <c r="J222" s="212">
        <f>ROUND(I222*H222,2)</f>
        <v>0</v>
      </c>
      <c r="K222" s="208" t="s">
        <v>145</v>
      </c>
      <c r="L222" s="46"/>
      <c r="M222" s="213" t="s">
        <v>32</v>
      </c>
      <c r="N222" s="214" t="s">
        <v>49</v>
      </c>
      <c r="O222" s="86"/>
      <c r="P222" s="215">
        <f>O222*H222</f>
        <v>0</v>
      </c>
      <c r="Q222" s="215">
        <v>2.7919499999999999</v>
      </c>
      <c r="R222" s="215">
        <f>Q222*H222</f>
        <v>12.493976249999999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146</v>
      </c>
      <c r="AT222" s="217" t="s">
        <v>141</v>
      </c>
      <c r="AU222" s="217" t="s">
        <v>88</v>
      </c>
      <c r="AY222" s="18" t="s">
        <v>139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8" t="s">
        <v>86</v>
      </c>
      <c r="BK222" s="218">
        <f>ROUND(I222*H222,2)</f>
        <v>0</v>
      </c>
      <c r="BL222" s="18" t="s">
        <v>146</v>
      </c>
      <c r="BM222" s="217" t="s">
        <v>311</v>
      </c>
    </row>
    <row r="223" s="2" customFormat="1">
      <c r="A223" s="40"/>
      <c r="B223" s="41"/>
      <c r="C223" s="42"/>
      <c r="D223" s="219" t="s">
        <v>148</v>
      </c>
      <c r="E223" s="42"/>
      <c r="F223" s="220" t="s">
        <v>312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8" t="s">
        <v>148</v>
      </c>
      <c r="AU223" s="18" t="s">
        <v>88</v>
      </c>
    </row>
    <row r="224" s="13" customFormat="1">
      <c r="A224" s="13"/>
      <c r="B224" s="224"/>
      <c r="C224" s="225"/>
      <c r="D224" s="226" t="s">
        <v>150</v>
      </c>
      <c r="E224" s="227" t="s">
        <v>32</v>
      </c>
      <c r="F224" s="228" t="s">
        <v>313</v>
      </c>
      <c r="G224" s="225"/>
      <c r="H224" s="227" t="s">
        <v>32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150</v>
      </c>
      <c r="AU224" s="234" t="s">
        <v>88</v>
      </c>
      <c r="AV224" s="13" t="s">
        <v>86</v>
      </c>
      <c r="AW224" s="13" t="s">
        <v>39</v>
      </c>
      <c r="AX224" s="13" t="s">
        <v>78</v>
      </c>
      <c r="AY224" s="234" t="s">
        <v>139</v>
      </c>
    </row>
    <row r="225" s="14" customFormat="1">
      <c r="A225" s="14"/>
      <c r="B225" s="235"/>
      <c r="C225" s="236"/>
      <c r="D225" s="226" t="s">
        <v>150</v>
      </c>
      <c r="E225" s="237" t="s">
        <v>32</v>
      </c>
      <c r="F225" s="238" t="s">
        <v>314</v>
      </c>
      <c r="G225" s="236"/>
      <c r="H225" s="239">
        <v>4.4749999999999996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150</v>
      </c>
      <c r="AU225" s="245" t="s">
        <v>88</v>
      </c>
      <c r="AV225" s="14" t="s">
        <v>88</v>
      </c>
      <c r="AW225" s="14" t="s">
        <v>39</v>
      </c>
      <c r="AX225" s="14" t="s">
        <v>78</v>
      </c>
      <c r="AY225" s="245" t="s">
        <v>139</v>
      </c>
    </row>
    <row r="226" s="15" customFormat="1">
      <c r="A226" s="15"/>
      <c r="B226" s="246"/>
      <c r="C226" s="247"/>
      <c r="D226" s="226" t="s">
        <v>150</v>
      </c>
      <c r="E226" s="248" t="s">
        <v>32</v>
      </c>
      <c r="F226" s="249" t="s">
        <v>153</v>
      </c>
      <c r="G226" s="247"/>
      <c r="H226" s="250">
        <v>4.4749999999999996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6" t="s">
        <v>150</v>
      </c>
      <c r="AU226" s="256" t="s">
        <v>88</v>
      </c>
      <c r="AV226" s="15" t="s">
        <v>146</v>
      </c>
      <c r="AW226" s="15" t="s">
        <v>39</v>
      </c>
      <c r="AX226" s="15" t="s">
        <v>86</v>
      </c>
      <c r="AY226" s="256" t="s">
        <v>139</v>
      </c>
    </row>
    <row r="227" s="2" customFormat="1" ht="66.75" customHeight="1">
      <c r="A227" s="40"/>
      <c r="B227" s="41"/>
      <c r="C227" s="206" t="s">
        <v>315</v>
      </c>
      <c r="D227" s="206" t="s">
        <v>141</v>
      </c>
      <c r="E227" s="207" t="s">
        <v>316</v>
      </c>
      <c r="F227" s="208" t="s">
        <v>317</v>
      </c>
      <c r="G227" s="209" t="s">
        <v>184</v>
      </c>
      <c r="H227" s="210">
        <v>1.8</v>
      </c>
      <c r="I227" s="211"/>
      <c r="J227" s="212">
        <f>ROUND(I227*H227,2)</f>
        <v>0</v>
      </c>
      <c r="K227" s="208" t="s">
        <v>145</v>
      </c>
      <c r="L227" s="46"/>
      <c r="M227" s="213" t="s">
        <v>32</v>
      </c>
      <c r="N227" s="214" t="s">
        <v>49</v>
      </c>
      <c r="O227" s="86"/>
      <c r="P227" s="215">
        <f>O227*H227</f>
        <v>0</v>
      </c>
      <c r="Q227" s="215">
        <v>2.8332299999999999</v>
      </c>
      <c r="R227" s="215">
        <f>Q227*H227</f>
        <v>5.0998140000000003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146</v>
      </c>
      <c r="AT227" s="217" t="s">
        <v>141</v>
      </c>
      <c r="AU227" s="217" t="s">
        <v>88</v>
      </c>
      <c r="AY227" s="18" t="s">
        <v>139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8" t="s">
        <v>86</v>
      </c>
      <c r="BK227" s="218">
        <f>ROUND(I227*H227,2)</f>
        <v>0</v>
      </c>
      <c r="BL227" s="18" t="s">
        <v>146</v>
      </c>
      <c r="BM227" s="217" t="s">
        <v>318</v>
      </c>
    </row>
    <row r="228" s="2" customFormat="1">
      <c r="A228" s="40"/>
      <c r="B228" s="41"/>
      <c r="C228" s="42"/>
      <c r="D228" s="219" t="s">
        <v>148</v>
      </c>
      <c r="E228" s="42"/>
      <c r="F228" s="220" t="s">
        <v>319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8" t="s">
        <v>148</v>
      </c>
      <c r="AU228" s="18" t="s">
        <v>88</v>
      </c>
    </row>
    <row r="229" s="13" customFormat="1">
      <c r="A229" s="13"/>
      <c r="B229" s="224"/>
      <c r="C229" s="225"/>
      <c r="D229" s="226" t="s">
        <v>150</v>
      </c>
      <c r="E229" s="227" t="s">
        <v>32</v>
      </c>
      <c r="F229" s="228" t="s">
        <v>320</v>
      </c>
      <c r="G229" s="225"/>
      <c r="H229" s="227" t="s">
        <v>32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150</v>
      </c>
      <c r="AU229" s="234" t="s">
        <v>88</v>
      </c>
      <c r="AV229" s="13" t="s">
        <v>86</v>
      </c>
      <c r="AW229" s="13" t="s">
        <v>39</v>
      </c>
      <c r="AX229" s="13" t="s">
        <v>78</v>
      </c>
      <c r="AY229" s="234" t="s">
        <v>139</v>
      </c>
    </row>
    <row r="230" s="14" customFormat="1">
      <c r="A230" s="14"/>
      <c r="B230" s="235"/>
      <c r="C230" s="236"/>
      <c r="D230" s="226" t="s">
        <v>150</v>
      </c>
      <c r="E230" s="237" t="s">
        <v>32</v>
      </c>
      <c r="F230" s="238" t="s">
        <v>321</v>
      </c>
      <c r="G230" s="236"/>
      <c r="H230" s="239">
        <v>1.8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5" t="s">
        <v>150</v>
      </c>
      <c r="AU230" s="245" t="s">
        <v>88</v>
      </c>
      <c r="AV230" s="14" t="s">
        <v>88</v>
      </c>
      <c r="AW230" s="14" t="s">
        <v>39</v>
      </c>
      <c r="AX230" s="14" t="s">
        <v>78</v>
      </c>
      <c r="AY230" s="245" t="s">
        <v>139</v>
      </c>
    </row>
    <row r="231" s="15" customFormat="1">
      <c r="A231" s="15"/>
      <c r="B231" s="246"/>
      <c r="C231" s="247"/>
      <c r="D231" s="226" t="s">
        <v>150</v>
      </c>
      <c r="E231" s="248" t="s">
        <v>32</v>
      </c>
      <c r="F231" s="249" t="s">
        <v>153</v>
      </c>
      <c r="G231" s="247"/>
      <c r="H231" s="250">
        <v>1.8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6" t="s">
        <v>150</v>
      </c>
      <c r="AU231" s="256" t="s">
        <v>88</v>
      </c>
      <c r="AV231" s="15" t="s">
        <v>146</v>
      </c>
      <c r="AW231" s="15" t="s">
        <v>39</v>
      </c>
      <c r="AX231" s="15" t="s">
        <v>86</v>
      </c>
      <c r="AY231" s="256" t="s">
        <v>139</v>
      </c>
    </row>
    <row r="232" s="2" customFormat="1" ht="76.35" customHeight="1">
      <c r="A232" s="40"/>
      <c r="B232" s="41"/>
      <c r="C232" s="206" t="s">
        <v>322</v>
      </c>
      <c r="D232" s="206" t="s">
        <v>141</v>
      </c>
      <c r="E232" s="207" t="s">
        <v>323</v>
      </c>
      <c r="F232" s="208" t="s">
        <v>324</v>
      </c>
      <c r="G232" s="209" t="s">
        <v>144</v>
      </c>
      <c r="H232" s="210">
        <v>12.94</v>
      </c>
      <c r="I232" s="211"/>
      <c r="J232" s="212">
        <f>ROUND(I232*H232,2)</f>
        <v>0</v>
      </c>
      <c r="K232" s="208" t="s">
        <v>145</v>
      </c>
      <c r="L232" s="46"/>
      <c r="M232" s="213" t="s">
        <v>32</v>
      </c>
      <c r="N232" s="214" t="s">
        <v>49</v>
      </c>
      <c r="O232" s="86"/>
      <c r="P232" s="215">
        <f>O232*H232</f>
        <v>0</v>
      </c>
      <c r="Q232" s="215">
        <v>0.00726</v>
      </c>
      <c r="R232" s="215">
        <f>Q232*H232</f>
        <v>0.093944399999999997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146</v>
      </c>
      <c r="AT232" s="217" t="s">
        <v>141</v>
      </c>
      <c r="AU232" s="217" t="s">
        <v>88</v>
      </c>
      <c r="AY232" s="18" t="s">
        <v>139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8" t="s">
        <v>86</v>
      </c>
      <c r="BK232" s="218">
        <f>ROUND(I232*H232,2)</f>
        <v>0</v>
      </c>
      <c r="BL232" s="18" t="s">
        <v>146</v>
      </c>
      <c r="BM232" s="217" t="s">
        <v>325</v>
      </c>
    </row>
    <row r="233" s="2" customFormat="1">
      <c r="A233" s="40"/>
      <c r="B233" s="41"/>
      <c r="C233" s="42"/>
      <c r="D233" s="219" t="s">
        <v>148</v>
      </c>
      <c r="E233" s="42"/>
      <c r="F233" s="220" t="s">
        <v>326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8" t="s">
        <v>148</v>
      </c>
      <c r="AU233" s="18" t="s">
        <v>88</v>
      </c>
    </row>
    <row r="234" s="13" customFormat="1">
      <c r="A234" s="13"/>
      <c r="B234" s="224"/>
      <c r="C234" s="225"/>
      <c r="D234" s="226" t="s">
        <v>150</v>
      </c>
      <c r="E234" s="227" t="s">
        <v>32</v>
      </c>
      <c r="F234" s="228" t="s">
        <v>327</v>
      </c>
      <c r="G234" s="225"/>
      <c r="H234" s="227" t="s">
        <v>32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150</v>
      </c>
      <c r="AU234" s="234" t="s">
        <v>88</v>
      </c>
      <c r="AV234" s="13" t="s">
        <v>86</v>
      </c>
      <c r="AW234" s="13" t="s">
        <v>39</v>
      </c>
      <c r="AX234" s="13" t="s">
        <v>78</v>
      </c>
      <c r="AY234" s="234" t="s">
        <v>139</v>
      </c>
    </row>
    <row r="235" s="14" customFormat="1">
      <c r="A235" s="14"/>
      <c r="B235" s="235"/>
      <c r="C235" s="236"/>
      <c r="D235" s="226" t="s">
        <v>150</v>
      </c>
      <c r="E235" s="237" t="s">
        <v>32</v>
      </c>
      <c r="F235" s="238" t="s">
        <v>328</v>
      </c>
      <c r="G235" s="236"/>
      <c r="H235" s="239">
        <v>12.94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5" t="s">
        <v>150</v>
      </c>
      <c r="AU235" s="245" t="s">
        <v>88</v>
      </c>
      <c r="AV235" s="14" t="s">
        <v>88</v>
      </c>
      <c r="AW235" s="14" t="s">
        <v>39</v>
      </c>
      <c r="AX235" s="14" t="s">
        <v>78</v>
      </c>
      <c r="AY235" s="245" t="s">
        <v>139</v>
      </c>
    </row>
    <row r="236" s="15" customFormat="1">
      <c r="A236" s="15"/>
      <c r="B236" s="246"/>
      <c r="C236" s="247"/>
      <c r="D236" s="226" t="s">
        <v>150</v>
      </c>
      <c r="E236" s="248" t="s">
        <v>32</v>
      </c>
      <c r="F236" s="249" t="s">
        <v>153</v>
      </c>
      <c r="G236" s="247"/>
      <c r="H236" s="250">
        <v>12.94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6" t="s">
        <v>150</v>
      </c>
      <c r="AU236" s="256" t="s">
        <v>88</v>
      </c>
      <c r="AV236" s="15" t="s">
        <v>146</v>
      </c>
      <c r="AW236" s="15" t="s">
        <v>39</v>
      </c>
      <c r="AX236" s="15" t="s">
        <v>86</v>
      </c>
      <c r="AY236" s="256" t="s">
        <v>139</v>
      </c>
    </row>
    <row r="237" s="2" customFormat="1" ht="76.35" customHeight="1">
      <c r="A237" s="40"/>
      <c r="B237" s="41"/>
      <c r="C237" s="206" t="s">
        <v>329</v>
      </c>
      <c r="D237" s="206" t="s">
        <v>141</v>
      </c>
      <c r="E237" s="207" t="s">
        <v>330</v>
      </c>
      <c r="F237" s="208" t="s">
        <v>331</v>
      </c>
      <c r="G237" s="209" t="s">
        <v>144</v>
      </c>
      <c r="H237" s="210">
        <v>12.94</v>
      </c>
      <c r="I237" s="211"/>
      <c r="J237" s="212">
        <f>ROUND(I237*H237,2)</f>
        <v>0</v>
      </c>
      <c r="K237" s="208" t="s">
        <v>145</v>
      </c>
      <c r="L237" s="46"/>
      <c r="M237" s="213" t="s">
        <v>32</v>
      </c>
      <c r="N237" s="214" t="s">
        <v>49</v>
      </c>
      <c r="O237" s="86"/>
      <c r="P237" s="215">
        <f>O237*H237</f>
        <v>0</v>
      </c>
      <c r="Q237" s="215">
        <v>0.00085999999999999998</v>
      </c>
      <c r="R237" s="215">
        <f>Q237*H237</f>
        <v>0.0111284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146</v>
      </c>
      <c r="AT237" s="217" t="s">
        <v>141</v>
      </c>
      <c r="AU237" s="217" t="s">
        <v>88</v>
      </c>
      <c r="AY237" s="18" t="s">
        <v>139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8" t="s">
        <v>86</v>
      </c>
      <c r="BK237" s="218">
        <f>ROUND(I237*H237,2)</f>
        <v>0</v>
      </c>
      <c r="BL237" s="18" t="s">
        <v>146</v>
      </c>
      <c r="BM237" s="217" t="s">
        <v>332</v>
      </c>
    </row>
    <row r="238" s="2" customFormat="1">
      <c r="A238" s="40"/>
      <c r="B238" s="41"/>
      <c r="C238" s="42"/>
      <c r="D238" s="219" t="s">
        <v>148</v>
      </c>
      <c r="E238" s="42"/>
      <c r="F238" s="220" t="s">
        <v>333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8" t="s">
        <v>148</v>
      </c>
      <c r="AU238" s="18" t="s">
        <v>88</v>
      </c>
    </row>
    <row r="239" s="13" customFormat="1">
      <c r="A239" s="13"/>
      <c r="B239" s="224"/>
      <c r="C239" s="225"/>
      <c r="D239" s="226" t="s">
        <v>150</v>
      </c>
      <c r="E239" s="227" t="s">
        <v>32</v>
      </c>
      <c r="F239" s="228" t="s">
        <v>327</v>
      </c>
      <c r="G239" s="225"/>
      <c r="H239" s="227" t="s">
        <v>32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150</v>
      </c>
      <c r="AU239" s="234" t="s">
        <v>88</v>
      </c>
      <c r="AV239" s="13" t="s">
        <v>86</v>
      </c>
      <c r="AW239" s="13" t="s">
        <v>39</v>
      </c>
      <c r="AX239" s="13" t="s">
        <v>78</v>
      </c>
      <c r="AY239" s="234" t="s">
        <v>139</v>
      </c>
    </row>
    <row r="240" s="14" customFormat="1">
      <c r="A240" s="14"/>
      <c r="B240" s="235"/>
      <c r="C240" s="236"/>
      <c r="D240" s="226" t="s">
        <v>150</v>
      </c>
      <c r="E240" s="237" t="s">
        <v>32</v>
      </c>
      <c r="F240" s="238" t="s">
        <v>328</v>
      </c>
      <c r="G240" s="236"/>
      <c r="H240" s="239">
        <v>12.94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150</v>
      </c>
      <c r="AU240" s="245" t="s">
        <v>88</v>
      </c>
      <c r="AV240" s="14" t="s">
        <v>88</v>
      </c>
      <c r="AW240" s="14" t="s">
        <v>39</v>
      </c>
      <c r="AX240" s="14" t="s">
        <v>78</v>
      </c>
      <c r="AY240" s="245" t="s">
        <v>139</v>
      </c>
    </row>
    <row r="241" s="15" customFormat="1">
      <c r="A241" s="15"/>
      <c r="B241" s="246"/>
      <c r="C241" s="247"/>
      <c r="D241" s="226" t="s">
        <v>150</v>
      </c>
      <c r="E241" s="248" t="s">
        <v>32</v>
      </c>
      <c r="F241" s="249" t="s">
        <v>153</v>
      </c>
      <c r="G241" s="247"/>
      <c r="H241" s="250">
        <v>12.94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6" t="s">
        <v>150</v>
      </c>
      <c r="AU241" s="256" t="s">
        <v>88</v>
      </c>
      <c r="AV241" s="15" t="s">
        <v>146</v>
      </c>
      <c r="AW241" s="15" t="s">
        <v>39</v>
      </c>
      <c r="AX241" s="15" t="s">
        <v>86</v>
      </c>
      <c r="AY241" s="256" t="s">
        <v>139</v>
      </c>
    </row>
    <row r="242" s="2" customFormat="1" ht="78" customHeight="1">
      <c r="A242" s="40"/>
      <c r="B242" s="41"/>
      <c r="C242" s="206" t="s">
        <v>334</v>
      </c>
      <c r="D242" s="206" t="s">
        <v>141</v>
      </c>
      <c r="E242" s="207" t="s">
        <v>335</v>
      </c>
      <c r="F242" s="208" t="s">
        <v>336</v>
      </c>
      <c r="G242" s="209" t="s">
        <v>337</v>
      </c>
      <c r="H242" s="210">
        <v>0.11600000000000001</v>
      </c>
      <c r="I242" s="211"/>
      <c r="J242" s="212">
        <f>ROUND(I242*H242,2)</f>
        <v>0</v>
      </c>
      <c r="K242" s="208" t="s">
        <v>145</v>
      </c>
      <c r="L242" s="46"/>
      <c r="M242" s="213" t="s">
        <v>32</v>
      </c>
      <c r="N242" s="214" t="s">
        <v>49</v>
      </c>
      <c r="O242" s="86"/>
      <c r="P242" s="215">
        <f>O242*H242</f>
        <v>0</v>
      </c>
      <c r="Q242" s="215">
        <v>1.0556000000000001</v>
      </c>
      <c r="R242" s="215">
        <f>Q242*H242</f>
        <v>0.12244960000000002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146</v>
      </c>
      <c r="AT242" s="217" t="s">
        <v>141</v>
      </c>
      <c r="AU242" s="217" t="s">
        <v>88</v>
      </c>
      <c r="AY242" s="18" t="s">
        <v>139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8" t="s">
        <v>86</v>
      </c>
      <c r="BK242" s="218">
        <f>ROUND(I242*H242,2)</f>
        <v>0</v>
      </c>
      <c r="BL242" s="18" t="s">
        <v>146</v>
      </c>
      <c r="BM242" s="217" t="s">
        <v>338</v>
      </c>
    </row>
    <row r="243" s="2" customFormat="1">
      <c r="A243" s="40"/>
      <c r="B243" s="41"/>
      <c r="C243" s="42"/>
      <c r="D243" s="219" t="s">
        <v>148</v>
      </c>
      <c r="E243" s="42"/>
      <c r="F243" s="220" t="s">
        <v>339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8" t="s">
        <v>148</v>
      </c>
      <c r="AU243" s="18" t="s">
        <v>88</v>
      </c>
    </row>
    <row r="244" s="13" customFormat="1">
      <c r="A244" s="13"/>
      <c r="B244" s="224"/>
      <c r="C244" s="225"/>
      <c r="D244" s="226" t="s">
        <v>150</v>
      </c>
      <c r="E244" s="227" t="s">
        <v>32</v>
      </c>
      <c r="F244" s="228" t="s">
        <v>340</v>
      </c>
      <c r="G244" s="225"/>
      <c r="H244" s="227" t="s">
        <v>32</v>
      </c>
      <c r="I244" s="229"/>
      <c r="J244" s="225"/>
      <c r="K244" s="225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150</v>
      </c>
      <c r="AU244" s="234" t="s">
        <v>88</v>
      </c>
      <c r="AV244" s="13" t="s">
        <v>86</v>
      </c>
      <c r="AW244" s="13" t="s">
        <v>39</v>
      </c>
      <c r="AX244" s="13" t="s">
        <v>78</v>
      </c>
      <c r="AY244" s="234" t="s">
        <v>139</v>
      </c>
    </row>
    <row r="245" s="14" customFormat="1">
      <c r="A245" s="14"/>
      <c r="B245" s="235"/>
      <c r="C245" s="236"/>
      <c r="D245" s="226" t="s">
        <v>150</v>
      </c>
      <c r="E245" s="237" t="s">
        <v>32</v>
      </c>
      <c r="F245" s="238" t="s">
        <v>341</v>
      </c>
      <c r="G245" s="236"/>
      <c r="H245" s="239">
        <v>0.11600000000000001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5" t="s">
        <v>150</v>
      </c>
      <c r="AU245" s="245" t="s">
        <v>88</v>
      </c>
      <c r="AV245" s="14" t="s">
        <v>88</v>
      </c>
      <c r="AW245" s="14" t="s">
        <v>39</v>
      </c>
      <c r="AX245" s="14" t="s">
        <v>78</v>
      </c>
      <c r="AY245" s="245" t="s">
        <v>139</v>
      </c>
    </row>
    <row r="246" s="15" customFormat="1">
      <c r="A246" s="15"/>
      <c r="B246" s="246"/>
      <c r="C246" s="247"/>
      <c r="D246" s="226" t="s">
        <v>150</v>
      </c>
      <c r="E246" s="248" t="s">
        <v>32</v>
      </c>
      <c r="F246" s="249" t="s">
        <v>153</v>
      </c>
      <c r="G246" s="247"/>
      <c r="H246" s="250">
        <v>0.11600000000000001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6" t="s">
        <v>150</v>
      </c>
      <c r="AU246" s="256" t="s">
        <v>88</v>
      </c>
      <c r="AV246" s="15" t="s">
        <v>146</v>
      </c>
      <c r="AW246" s="15" t="s">
        <v>39</v>
      </c>
      <c r="AX246" s="15" t="s">
        <v>86</v>
      </c>
      <c r="AY246" s="256" t="s">
        <v>139</v>
      </c>
    </row>
    <row r="247" s="2" customFormat="1" ht="49.05" customHeight="1">
      <c r="A247" s="40"/>
      <c r="B247" s="41"/>
      <c r="C247" s="206" t="s">
        <v>342</v>
      </c>
      <c r="D247" s="206" t="s">
        <v>141</v>
      </c>
      <c r="E247" s="207" t="s">
        <v>343</v>
      </c>
      <c r="F247" s="208" t="s">
        <v>344</v>
      </c>
      <c r="G247" s="209" t="s">
        <v>184</v>
      </c>
      <c r="H247" s="210">
        <v>2.052</v>
      </c>
      <c r="I247" s="211"/>
      <c r="J247" s="212">
        <f>ROUND(I247*H247,2)</f>
        <v>0</v>
      </c>
      <c r="K247" s="208" t="s">
        <v>145</v>
      </c>
      <c r="L247" s="46"/>
      <c r="M247" s="213" t="s">
        <v>32</v>
      </c>
      <c r="N247" s="214" t="s">
        <v>49</v>
      </c>
      <c r="O247" s="86"/>
      <c r="P247" s="215">
        <f>O247*H247</f>
        <v>0</v>
      </c>
      <c r="Q247" s="215">
        <v>3.02285</v>
      </c>
      <c r="R247" s="215">
        <f>Q247*H247</f>
        <v>6.2028882000000003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146</v>
      </c>
      <c r="AT247" s="217" t="s">
        <v>141</v>
      </c>
      <c r="AU247" s="217" t="s">
        <v>88</v>
      </c>
      <c r="AY247" s="18" t="s">
        <v>139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8" t="s">
        <v>86</v>
      </c>
      <c r="BK247" s="218">
        <f>ROUND(I247*H247,2)</f>
        <v>0</v>
      </c>
      <c r="BL247" s="18" t="s">
        <v>146</v>
      </c>
      <c r="BM247" s="217" t="s">
        <v>345</v>
      </c>
    </row>
    <row r="248" s="2" customFormat="1">
      <c r="A248" s="40"/>
      <c r="B248" s="41"/>
      <c r="C248" s="42"/>
      <c r="D248" s="219" t="s">
        <v>148</v>
      </c>
      <c r="E248" s="42"/>
      <c r="F248" s="220" t="s">
        <v>346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8" t="s">
        <v>148</v>
      </c>
      <c r="AU248" s="18" t="s">
        <v>88</v>
      </c>
    </row>
    <row r="249" s="13" customFormat="1">
      <c r="A249" s="13"/>
      <c r="B249" s="224"/>
      <c r="C249" s="225"/>
      <c r="D249" s="226" t="s">
        <v>150</v>
      </c>
      <c r="E249" s="227" t="s">
        <v>32</v>
      </c>
      <c r="F249" s="228" t="s">
        <v>347</v>
      </c>
      <c r="G249" s="225"/>
      <c r="H249" s="227" t="s">
        <v>32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150</v>
      </c>
      <c r="AU249" s="234" t="s">
        <v>88</v>
      </c>
      <c r="AV249" s="13" t="s">
        <v>86</v>
      </c>
      <c r="AW249" s="13" t="s">
        <v>39</v>
      </c>
      <c r="AX249" s="13" t="s">
        <v>78</v>
      </c>
      <c r="AY249" s="234" t="s">
        <v>139</v>
      </c>
    </row>
    <row r="250" s="14" customFormat="1">
      <c r="A250" s="14"/>
      <c r="B250" s="235"/>
      <c r="C250" s="236"/>
      <c r="D250" s="226" t="s">
        <v>150</v>
      </c>
      <c r="E250" s="237" t="s">
        <v>32</v>
      </c>
      <c r="F250" s="238" t="s">
        <v>348</v>
      </c>
      <c r="G250" s="236"/>
      <c r="H250" s="239">
        <v>2.052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150</v>
      </c>
      <c r="AU250" s="245" t="s">
        <v>88</v>
      </c>
      <c r="AV250" s="14" t="s">
        <v>88</v>
      </c>
      <c r="AW250" s="14" t="s">
        <v>39</v>
      </c>
      <c r="AX250" s="14" t="s">
        <v>78</v>
      </c>
      <c r="AY250" s="245" t="s">
        <v>139</v>
      </c>
    </row>
    <row r="251" s="15" customFormat="1">
      <c r="A251" s="15"/>
      <c r="B251" s="246"/>
      <c r="C251" s="247"/>
      <c r="D251" s="226" t="s">
        <v>150</v>
      </c>
      <c r="E251" s="248" t="s">
        <v>32</v>
      </c>
      <c r="F251" s="249" t="s">
        <v>153</v>
      </c>
      <c r="G251" s="247"/>
      <c r="H251" s="250">
        <v>2.052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6" t="s">
        <v>150</v>
      </c>
      <c r="AU251" s="256" t="s">
        <v>88</v>
      </c>
      <c r="AV251" s="15" t="s">
        <v>146</v>
      </c>
      <c r="AW251" s="15" t="s">
        <v>39</v>
      </c>
      <c r="AX251" s="15" t="s">
        <v>86</v>
      </c>
      <c r="AY251" s="256" t="s">
        <v>139</v>
      </c>
    </row>
    <row r="252" s="2" customFormat="1" ht="49.05" customHeight="1">
      <c r="A252" s="40"/>
      <c r="B252" s="41"/>
      <c r="C252" s="206" t="s">
        <v>349</v>
      </c>
      <c r="D252" s="206" t="s">
        <v>141</v>
      </c>
      <c r="E252" s="207" t="s">
        <v>350</v>
      </c>
      <c r="F252" s="208" t="s">
        <v>351</v>
      </c>
      <c r="G252" s="209" t="s">
        <v>184</v>
      </c>
      <c r="H252" s="210">
        <v>2.052</v>
      </c>
      <c r="I252" s="211"/>
      <c r="J252" s="212">
        <f>ROUND(I252*H252,2)</f>
        <v>0</v>
      </c>
      <c r="K252" s="208" t="s">
        <v>145</v>
      </c>
      <c r="L252" s="46"/>
      <c r="M252" s="213" t="s">
        <v>32</v>
      </c>
      <c r="N252" s="214" t="s">
        <v>49</v>
      </c>
      <c r="O252" s="86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146</v>
      </c>
      <c r="AT252" s="217" t="s">
        <v>141</v>
      </c>
      <c r="AU252" s="217" t="s">
        <v>88</v>
      </c>
      <c r="AY252" s="18" t="s">
        <v>139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8" t="s">
        <v>86</v>
      </c>
      <c r="BK252" s="218">
        <f>ROUND(I252*H252,2)</f>
        <v>0</v>
      </c>
      <c r="BL252" s="18" t="s">
        <v>146</v>
      </c>
      <c r="BM252" s="217" t="s">
        <v>352</v>
      </c>
    </row>
    <row r="253" s="2" customFormat="1">
      <c r="A253" s="40"/>
      <c r="B253" s="41"/>
      <c r="C253" s="42"/>
      <c r="D253" s="219" t="s">
        <v>148</v>
      </c>
      <c r="E253" s="42"/>
      <c r="F253" s="220" t="s">
        <v>353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8" t="s">
        <v>148</v>
      </c>
      <c r="AU253" s="18" t="s">
        <v>88</v>
      </c>
    </row>
    <row r="254" s="13" customFormat="1">
      <c r="A254" s="13"/>
      <c r="B254" s="224"/>
      <c r="C254" s="225"/>
      <c r="D254" s="226" t="s">
        <v>150</v>
      </c>
      <c r="E254" s="227" t="s">
        <v>32</v>
      </c>
      <c r="F254" s="228" t="s">
        <v>347</v>
      </c>
      <c r="G254" s="225"/>
      <c r="H254" s="227" t="s">
        <v>32</v>
      </c>
      <c r="I254" s="229"/>
      <c r="J254" s="225"/>
      <c r="K254" s="225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150</v>
      </c>
      <c r="AU254" s="234" t="s">
        <v>88</v>
      </c>
      <c r="AV254" s="13" t="s">
        <v>86</v>
      </c>
      <c r="AW254" s="13" t="s">
        <v>39</v>
      </c>
      <c r="AX254" s="13" t="s">
        <v>78</v>
      </c>
      <c r="AY254" s="234" t="s">
        <v>139</v>
      </c>
    </row>
    <row r="255" s="14" customFormat="1">
      <c r="A255" s="14"/>
      <c r="B255" s="235"/>
      <c r="C255" s="236"/>
      <c r="D255" s="226" t="s">
        <v>150</v>
      </c>
      <c r="E255" s="237" t="s">
        <v>32</v>
      </c>
      <c r="F255" s="238" t="s">
        <v>348</v>
      </c>
      <c r="G255" s="236"/>
      <c r="H255" s="239">
        <v>2.052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5" t="s">
        <v>150</v>
      </c>
      <c r="AU255" s="245" t="s">
        <v>88</v>
      </c>
      <c r="AV255" s="14" t="s">
        <v>88</v>
      </c>
      <c r="AW255" s="14" t="s">
        <v>39</v>
      </c>
      <c r="AX255" s="14" t="s">
        <v>78</v>
      </c>
      <c r="AY255" s="245" t="s">
        <v>139</v>
      </c>
    </row>
    <row r="256" s="15" customFormat="1">
      <c r="A256" s="15"/>
      <c r="B256" s="246"/>
      <c r="C256" s="247"/>
      <c r="D256" s="226" t="s">
        <v>150</v>
      </c>
      <c r="E256" s="248" t="s">
        <v>32</v>
      </c>
      <c r="F256" s="249" t="s">
        <v>153</v>
      </c>
      <c r="G256" s="247"/>
      <c r="H256" s="250">
        <v>2.052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56" t="s">
        <v>150</v>
      </c>
      <c r="AU256" s="256" t="s">
        <v>88</v>
      </c>
      <c r="AV256" s="15" t="s">
        <v>146</v>
      </c>
      <c r="AW256" s="15" t="s">
        <v>39</v>
      </c>
      <c r="AX256" s="15" t="s">
        <v>86</v>
      </c>
      <c r="AY256" s="256" t="s">
        <v>139</v>
      </c>
    </row>
    <row r="257" s="12" customFormat="1" ht="22.8" customHeight="1">
      <c r="A257" s="12"/>
      <c r="B257" s="190"/>
      <c r="C257" s="191"/>
      <c r="D257" s="192" t="s">
        <v>77</v>
      </c>
      <c r="E257" s="204" t="s">
        <v>146</v>
      </c>
      <c r="F257" s="204" t="s">
        <v>354</v>
      </c>
      <c r="G257" s="191"/>
      <c r="H257" s="191"/>
      <c r="I257" s="194"/>
      <c r="J257" s="205">
        <f>BK257</f>
        <v>0</v>
      </c>
      <c r="K257" s="191"/>
      <c r="L257" s="196"/>
      <c r="M257" s="197"/>
      <c r="N257" s="198"/>
      <c r="O257" s="198"/>
      <c r="P257" s="199">
        <f>SUM(P258:P267)</f>
        <v>0</v>
      </c>
      <c r="Q257" s="198"/>
      <c r="R257" s="199">
        <f>SUM(R258:R267)</f>
        <v>6.0730295999999999</v>
      </c>
      <c r="S257" s="198"/>
      <c r="T257" s="200">
        <f>SUM(T258:T267)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1" t="s">
        <v>86</v>
      </c>
      <c r="AT257" s="202" t="s">
        <v>77</v>
      </c>
      <c r="AU257" s="202" t="s">
        <v>86</v>
      </c>
      <c r="AY257" s="201" t="s">
        <v>139</v>
      </c>
      <c r="BK257" s="203">
        <f>SUM(BK258:BK267)</f>
        <v>0</v>
      </c>
    </row>
    <row r="258" s="2" customFormat="1" ht="37.8" customHeight="1">
      <c r="A258" s="40"/>
      <c r="B258" s="41"/>
      <c r="C258" s="206" t="s">
        <v>355</v>
      </c>
      <c r="D258" s="206" t="s">
        <v>141</v>
      </c>
      <c r="E258" s="207" t="s">
        <v>356</v>
      </c>
      <c r="F258" s="208" t="s">
        <v>357</v>
      </c>
      <c r="G258" s="209" t="s">
        <v>184</v>
      </c>
      <c r="H258" s="210">
        <v>2.4950000000000001</v>
      </c>
      <c r="I258" s="211"/>
      <c r="J258" s="212">
        <f>ROUND(I258*H258,2)</f>
        <v>0</v>
      </c>
      <c r="K258" s="208" t="s">
        <v>145</v>
      </c>
      <c r="L258" s="46"/>
      <c r="M258" s="213" t="s">
        <v>32</v>
      </c>
      <c r="N258" s="214" t="s">
        <v>49</v>
      </c>
      <c r="O258" s="86"/>
      <c r="P258" s="215">
        <f>O258*H258</f>
        <v>0</v>
      </c>
      <c r="Q258" s="215">
        <v>2.4340799999999998</v>
      </c>
      <c r="R258" s="215">
        <f>Q258*H258</f>
        <v>6.0730295999999999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146</v>
      </c>
      <c r="AT258" s="217" t="s">
        <v>141</v>
      </c>
      <c r="AU258" s="217" t="s">
        <v>88</v>
      </c>
      <c r="AY258" s="18" t="s">
        <v>139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8" t="s">
        <v>86</v>
      </c>
      <c r="BK258" s="218">
        <f>ROUND(I258*H258,2)</f>
        <v>0</v>
      </c>
      <c r="BL258" s="18" t="s">
        <v>146</v>
      </c>
      <c r="BM258" s="217" t="s">
        <v>358</v>
      </c>
    </row>
    <row r="259" s="2" customFormat="1">
      <c r="A259" s="40"/>
      <c r="B259" s="41"/>
      <c r="C259" s="42"/>
      <c r="D259" s="219" t="s">
        <v>148</v>
      </c>
      <c r="E259" s="42"/>
      <c r="F259" s="220" t="s">
        <v>359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8" t="s">
        <v>148</v>
      </c>
      <c r="AU259" s="18" t="s">
        <v>88</v>
      </c>
    </row>
    <row r="260" s="13" customFormat="1">
      <c r="A260" s="13"/>
      <c r="B260" s="224"/>
      <c r="C260" s="225"/>
      <c r="D260" s="226" t="s">
        <v>150</v>
      </c>
      <c r="E260" s="227" t="s">
        <v>32</v>
      </c>
      <c r="F260" s="228" t="s">
        <v>360</v>
      </c>
      <c r="G260" s="225"/>
      <c r="H260" s="227" t="s">
        <v>32</v>
      </c>
      <c r="I260" s="229"/>
      <c r="J260" s="225"/>
      <c r="K260" s="225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150</v>
      </c>
      <c r="AU260" s="234" t="s">
        <v>88</v>
      </c>
      <c r="AV260" s="13" t="s">
        <v>86</v>
      </c>
      <c r="AW260" s="13" t="s">
        <v>39</v>
      </c>
      <c r="AX260" s="13" t="s">
        <v>78</v>
      </c>
      <c r="AY260" s="234" t="s">
        <v>139</v>
      </c>
    </row>
    <row r="261" s="14" customFormat="1">
      <c r="A261" s="14"/>
      <c r="B261" s="235"/>
      <c r="C261" s="236"/>
      <c r="D261" s="226" t="s">
        <v>150</v>
      </c>
      <c r="E261" s="237" t="s">
        <v>32</v>
      </c>
      <c r="F261" s="238" t="s">
        <v>361</v>
      </c>
      <c r="G261" s="236"/>
      <c r="H261" s="239">
        <v>2.4950000000000001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5" t="s">
        <v>150</v>
      </c>
      <c r="AU261" s="245" t="s">
        <v>88</v>
      </c>
      <c r="AV261" s="14" t="s">
        <v>88</v>
      </c>
      <c r="AW261" s="14" t="s">
        <v>39</v>
      </c>
      <c r="AX261" s="14" t="s">
        <v>78</v>
      </c>
      <c r="AY261" s="245" t="s">
        <v>139</v>
      </c>
    </row>
    <row r="262" s="15" customFormat="1">
      <c r="A262" s="15"/>
      <c r="B262" s="246"/>
      <c r="C262" s="247"/>
      <c r="D262" s="226" t="s">
        <v>150</v>
      </c>
      <c r="E262" s="248" t="s">
        <v>32</v>
      </c>
      <c r="F262" s="249" t="s">
        <v>153</v>
      </c>
      <c r="G262" s="247"/>
      <c r="H262" s="250">
        <v>2.4950000000000001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56" t="s">
        <v>150</v>
      </c>
      <c r="AU262" s="256" t="s">
        <v>88</v>
      </c>
      <c r="AV262" s="15" t="s">
        <v>146</v>
      </c>
      <c r="AW262" s="15" t="s">
        <v>39</v>
      </c>
      <c r="AX262" s="15" t="s">
        <v>86</v>
      </c>
      <c r="AY262" s="256" t="s">
        <v>139</v>
      </c>
    </row>
    <row r="263" s="2" customFormat="1" ht="55.5" customHeight="1">
      <c r="A263" s="40"/>
      <c r="B263" s="41"/>
      <c r="C263" s="206" t="s">
        <v>362</v>
      </c>
      <c r="D263" s="206" t="s">
        <v>141</v>
      </c>
      <c r="E263" s="207" t="s">
        <v>363</v>
      </c>
      <c r="F263" s="208" t="s">
        <v>364</v>
      </c>
      <c r="G263" s="209" t="s">
        <v>144</v>
      </c>
      <c r="H263" s="210">
        <v>17.899999999999999</v>
      </c>
      <c r="I263" s="211"/>
      <c r="J263" s="212">
        <f>ROUND(I263*H263,2)</f>
        <v>0</v>
      </c>
      <c r="K263" s="208" t="s">
        <v>145</v>
      </c>
      <c r="L263" s="46"/>
      <c r="M263" s="213" t="s">
        <v>32</v>
      </c>
      <c r="N263" s="214" t="s">
        <v>49</v>
      </c>
      <c r="O263" s="86"/>
      <c r="P263" s="215">
        <f>O263*H263</f>
        <v>0</v>
      </c>
      <c r="Q263" s="215">
        <v>0</v>
      </c>
      <c r="R263" s="215">
        <f>Q263*H263</f>
        <v>0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146</v>
      </c>
      <c r="AT263" s="217" t="s">
        <v>141</v>
      </c>
      <c r="AU263" s="217" t="s">
        <v>88</v>
      </c>
      <c r="AY263" s="18" t="s">
        <v>139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8" t="s">
        <v>86</v>
      </c>
      <c r="BK263" s="218">
        <f>ROUND(I263*H263,2)</f>
        <v>0</v>
      </c>
      <c r="BL263" s="18" t="s">
        <v>146</v>
      </c>
      <c r="BM263" s="217" t="s">
        <v>365</v>
      </c>
    </row>
    <row r="264" s="2" customFormat="1">
      <c r="A264" s="40"/>
      <c r="B264" s="41"/>
      <c r="C264" s="42"/>
      <c r="D264" s="219" t="s">
        <v>148</v>
      </c>
      <c r="E264" s="42"/>
      <c r="F264" s="220" t="s">
        <v>366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8" t="s">
        <v>148</v>
      </c>
      <c r="AU264" s="18" t="s">
        <v>88</v>
      </c>
    </row>
    <row r="265" s="13" customFormat="1">
      <c r="A265" s="13"/>
      <c r="B265" s="224"/>
      <c r="C265" s="225"/>
      <c r="D265" s="226" t="s">
        <v>150</v>
      </c>
      <c r="E265" s="227" t="s">
        <v>32</v>
      </c>
      <c r="F265" s="228" t="s">
        <v>367</v>
      </c>
      <c r="G265" s="225"/>
      <c r="H265" s="227" t="s">
        <v>32</v>
      </c>
      <c r="I265" s="229"/>
      <c r="J265" s="225"/>
      <c r="K265" s="225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150</v>
      </c>
      <c r="AU265" s="234" t="s">
        <v>88</v>
      </c>
      <c r="AV265" s="13" t="s">
        <v>86</v>
      </c>
      <c r="AW265" s="13" t="s">
        <v>39</v>
      </c>
      <c r="AX265" s="13" t="s">
        <v>78</v>
      </c>
      <c r="AY265" s="234" t="s">
        <v>139</v>
      </c>
    </row>
    <row r="266" s="14" customFormat="1">
      <c r="A266" s="14"/>
      <c r="B266" s="235"/>
      <c r="C266" s="236"/>
      <c r="D266" s="226" t="s">
        <v>150</v>
      </c>
      <c r="E266" s="237" t="s">
        <v>32</v>
      </c>
      <c r="F266" s="238" t="s">
        <v>368</v>
      </c>
      <c r="G266" s="236"/>
      <c r="H266" s="239">
        <v>17.899999999999999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150</v>
      </c>
      <c r="AU266" s="245" t="s">
        <v>88</v>
      </c>
      <c r="AV266" s="14" t="s">
        <v>88</v>
      </c>
      <c r="AW266" s="14" t="s">
        <v>39</v>
      </c>
      <c r="AX266" s="14" t="s">
        <v>78</v>
      </c>
      <c r="AY266" s="245" t="s">
        <v>139</v>
      </c>
    </row>
    <row r="267" s="15" customFormat="1">
      <c r="A267" s="15"/>
      <c r="B267" s="246"/>
      <c r="C267" s="247"/>
      <c r="D267" s="226" t="s">
        <v>150</v>
      </c>
      <c r="E267" s="248" t="s">
        <v>32</v>
      </c>
      <c r="F267" s="249" t="s">
        <v>153</v>
      </c>
      <c r="G267" s="247"/>
      <c r="H267" s="250">
        <v>17.899999999999999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56" t="s">
        <v>150</v>
      </c>
      <c r="AU267" s="256" t="s">
        <v>88</v>
      </c>
      <c r="AV267" s="15" t="s">
        <v>146</v>
      </c>
      <c r="AW267" s="15" t="s">
        <v>39</v>
      </c>
      <c r="AX267" s="15" t="s">
        <v>86</v>
      </c>
      <c r="AY267" s="256" t="s">
        <v>139</v>
      </c>
    </row>
    <row r="268" s="12" customFormat="1" ht="22.8" customHeight="1">
      <c r="A268" s="12"/>
      <c r="B268" s="190"/>
      <c r="C268" s="191"/>
      <c r="D268" s="192" t="s">
        <v>77</v>
      </c>
      <c r="E268" s="204" t="s">
        <v>175</v>
      </c>
      <c r="F268" s="204" t="s">
        <v>369</v>
      </c>
      <c r="G268" s="191"/>
      <c r="H268" s="191"/>
      <c r="I268" s="194"/>
      <c r="J268" s="205">
        <f>BK268</f>
        <v>0</v>
      </c>
      <c r="K268" s="191"/>
      <c r="L268" s="196"/>
      <c r="M268" s="197"/>
      <c r="N268" s="198"/>
      <c r="O268" s="198"/>
      <c r="P268" s="199">
        <f>SUM(P269:P274)</f>
        <v>0</v>
      </c>
      <c r="Q268" s="198"/>
      <c r="R268" s="199">
        <f>SUM(R269:R274)</f>
        <v>0.25898656000000003</v>
      </c>
      <c r="S268" s="198"/>
      <c r="T268" s="200">
        <f>SUM(T269:T274)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1" t="s">
        <v>86</v>
      </c>
      <c r="AT268" s="202" t="s">
        <v>77</v>
      </c>
      <c r="AU268" s="202" t="s">
        <v>86</v>
      </c>
      <c r="AY268" s="201" t="s">
        <v>139</v>
      </c>
      <c r="BK268" s="203">
        <f>SUM(BK269:BK274)</f>
        <v>0</v>
      </c>
    </row>
    <row r="269" s="2" customFormat="1" ht="55.5" customHeight="1">
      <c r="A269" s="40"/>
      <c r="B269" s="41"/>
      <c r="C269" s="206" t="s">
        <v>370</v>
      </c>
      <c r="D269" s="206" t="s">
        <v>141</v>
      </c>
      <c r="E269" s="207" t="s">
        <v>371</v>
      </c>
      <c r="F269" s="208" t="s">
        <v>372</v>
      </c>
      <c r="G269" s="209" t="s">
        <v>144</v>
      </c>
      <c r="H269" s="210">
        <v>11.144</v>
      </c>
      <c r="I269" s="211"/>
      <c r="J269" s="212">
        <f>ROUND(I269*H269,2)</f>
        <v>0</v>
      </c>
      <c r="K269" s="208" t="s">
        <v>145</v>
      </c>
      <c r="L269" s="46"/>
      <c r="M269" s="213" t="s">
        <v>32</v>
      </c>
      <c r="N269" s="214" t="s">
        <v>49</v>
      </c>
      <c r="O269" s="86"/>
      <c r="P269" s="215">
        <f>O269*H269</f>
        <v>0</v>
      </c>
      <c r="Q269" s="215">
        <v>0.02324</v>
      </c>
      <c r="R269" s="215">
        <f>Q269*H269</f>
        <v>0.25898656000000003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146</v>
      </c>
      <c r="AT269" s="217" t="s">
        <v>141</v>
      </c>
      <c r="AU269" s="217" t="s">
        <v>88</v>
      </c>
      <c r="AY269" s="18" t="s">
        <v>139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8" t="s">
        <v>86</v>
      </c>
      <c r="BK269" s="218">
        <f>ROUND(I269*H269,2)</f>
        <v>0</v>
      </c>
      <c r="BL269" s="18" t="s">
        <v>146</v>
      </c>
      <c r="BM269" s="217" t="s">
        <v>373</v>
      </c>
    </row>
    <row r="270" s="2" customFormat="1">
      <c r="A270" s="40"/>
      <c r="B270" s="41"/>
      <c r="C270" s="42"/>
      <c r="D270" s="219" t="s">
        <v>148</v>
      </c>
      <c r="E270" s="42"/>
      <c r="F270" s="220" t="s">
        <v>374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8" t="s">
        <v>148</v>
      </c>
      <c r="AU270" s="18" t="s">
        <v>88</v>
      </c>
    </row>
    <row r="271" s="13" customFormat="1">
      <c r="A271" s="13"/>
      <c r="B271" s="224"/>
      <c r="C271" s="225"/>
      <c r="D271" s="226" t="s">
        <v>150</v>
      </c>
      <c r="E271" s="227" t="s">
        <v>32</v>
      </c>
      <c r="F271" s="228" t="s">
        <v>375</v>
      </c>
      <c r="G271" s="225"/>
      <c r="H271" s="227" t="s">
        <v>32</v>
      </c>
      <c r="I271" s="229"/>
      <c r="J271" s="225"/>
      <c r="K271" s="225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150</v>
      </c>
      <c r="AU271" s="234" t="s">
        <v>88</v>
      </c>
      <c r="AV271" s="13" t="s">
        <v>86</v>
      </c>
      <c r="AW271" s="13" t="s">
        <v>39</v>
      </c>
      <c r="AX271" s="13" t="s">
        <v>78</v>
      </c>
      <c r="AY271" s="234" t="s">
        <v>139</v>
      </c>
    </row>
    <row r="272" s="14" customFormat="1">
      <c r="A272" s="14"/>
      <c r="B272" s="235"/>
      <c r="C272" s="236"/>
      <c r="D272" s="226" t="s">
        <v>150</v>
      </c>
      <c r="E272" s="237" t="s">
        <v>32</v>
      </c>
      <c r="F272" s="238" t="s">
        <v>376</v>
      </c>
      <c r="G272" s="236"/>
      <c r="H272" s="239">
        <v>8.0299999999999994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5" t="s">
        <v>150</v>
      </c>
      <c r="AU272" s="245" t="s">
        <v>88</v>
      </c>
      <c r="AV272" s="14" t="s">
        <v>88</v>
      </c>
      <c r="AW272" s="14" t="s">
        <v>39</v>
      </c>
      <c r="AX272" s="14" t="s">
        <v>78</v>
      </c>
      <c r="AY272" s="245" t="s">
        <v>139</v>
      </c>
    </row>
    <row r="273" s="14" customFormat="1">
      <c r="A273" s="14"/>
      <c r="B273" s="235"/>
      <c r="C273" s="236"/>
      <c r="D273" s="226" t="s">
        <v>150</v>
      </c>
      <c r="E273" s="237" t="s">
        <v>32</v>
      </c>
      <c r="F273" s="238" t="s">
        <v>377</v>
      </c>
      <c r="G273" s="236"/>
      <c r="H273" s="239">
        <v>3.1139999999999999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5" t="s">
        <v>150</v>
      </c>
      <c r="AU273" s="245" t="s">
        <v>88</v>
      </c>
      <c r="AV273" s="14" t="s">
        <v>88</v>
      </c>
      <c r="AW273" s="14" t="s">
        <v>39</v>
      </c>
      <c r="AX273" s="14" t="s">
        <v>78</v>
      </c>
      <c r="AY273" s="245" t="s">
        <v>139</v>
      </c>
    </row>
    <row r="274" s="15" customFormat="1">
      <c r="A274" s="15"/>
      <c r="B274" s="246"/>
      <c r="C274" s="247"/>
      <c r="D274" s="226" t="s">
        <v>150</v>
      </c>
      <c r="E274" s="248" t="s">
        <v>32</v>
      </c>
      <c r="F274" s="249" t="s">
        <v>153</v>
      </c>
      <c r="G274" s="247"/>
      <c r="H274" s="250">
        <v>11.143999999999998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6" t="s">
        <v>150</v>
      </c>
      <c r="AU274" s="256" t="s">
        <v>88</v>
      </c>
      <c r="AV274" s="15" t="s">
        <v>146</v>
      </c>
      <c r="AW274" s="15" t="s">
        <v>39</v>
      </c>
      <c r="AX274" s="15" t="s">
        <v>86</v>
      </c>
      <c r="AY274" s="256" t="s">
        <v>139</v>
      </c>
    </row>
    <row r="275" s="12" customFormat="1" ht="22.8" customHeight="1">
      <c r="A275" s="12"/>
      <c r="B275" s="190"/>
      <c r="C275" s="191"/>
      <c r="D275" s="192" t="s">
        <v>77</v>
      </c>
      <c r="E275" s="204" t="s">
        <v>378</v>
      </c>
      <c r="F275" s="204" t="s">
        <v>379</v>
      </c>
      <c r="G275" s="191"/>
      <c r="H275" s="191"/>
      <c r="I275" s="194"/>
      <c r="J275" s="205">
        <f>BK275</f>
        <v>0</v>
      </c>
      <c r="K275" s="191"/>
      <c r="L275" s="196"/>
      <c r="M275" s="197"/>
      <c r="N275" s="198"/>
      <c r="O275" s="198"/>
      <c r="P275" s="199">
        <f>SUM(P276:P277)</f>
        <v>0</v>
      </c>
      <c r="Q275" s="198"/>
      <c r="R275" s="199">
        <f>SUM(R276:R277)</f>
        <v>0</v>
      </c>
      <c r="S275" s="198"/>
      <c r="T275" s="200">
        <f>SUM(T276:T277)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1" t="s">
        <v>86</v>
      </c>
      <c r="AT275" s="202" t="s">
        <v>77</v>
      </c>
      <c r="AU275" s="202" t="s">
        <v>86</v>
      </c>
      <c r="AY275" s="201" t="s">
        <v>139</v>
      </c>
      <c r="BK275" s="203">
        <f>SUM(BK276:BK277)</f>
        <v>0</v>
      </c>
    </row>
    <row r="276" s="2" customFormat="1" ht="37.8" customHeight="1">
      <c r="A276" s="40"/>
      <c r="B276" s="41"/>
      <c r="C276" s="206" t="s">
        <v>380</v>
      </c>
      <c r="D276" s="206" t="s">
        <v>141</v>
      </c>
      <c r="E276" s="207" t="s">
        <v>381</v>
      </c>
      <c r="F276" s="208" t="s">
        <v>382</v>
      </c>
      <c r="G276" s="209" t="s">
        <v>337</v>
      </c>
      <c r="H276" s="210">
        <v>30.375</v>
      </c>
      <c r="I276" s="211"/>
      <c r="J276" s="212">
        <f>ROUND(I276*H276,2)</f>
        <v>0</v>
      </c>
      <c r="K276" s="208" t="s">
        <v>145</v>
      </c>
      <c r="L276" s="46"/>
      <c r="M276" s="213" t="s">
        <v>32</v>
      </c>
      <c r="N276" s="214" t="s">
        <v>49</v>
      </c>
      <c r="O276" s="86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146</v>
      </c>
      <c r="AT276" s="217" t="s">
        <v>141</v>
      </c>
      <c r="AU276" s="217" t="s">
        <v>88</v>
      </c>
      <c r="AY276" s="18" t="s">
        <v>139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8" t="s">
        <v>86</v>
      </c>
      <c r="BK276" s="218">
        <f>ROUND(I276*H276,2)</f>
        <v>0</v>
      </c>
      <c r="BL276" s="18" t="s">
        <v>146</v>
      </c>
      <c r="BM276" s="217" t="s">
        <v>383</v>
      </c>
    </row>
    <row r="277" s="2" customFormat="1">
      <c r="A277" s="40"/>
      <c r="B277" s="41"/>
      <c r="C277" s="42"/>
      <c r="D277" s="219" t="s">
        <v>148</v>
      </c>
      <c r="E277" s="42"/>
      <c r="F277" s="220" t="s">
        <v>384</v>
      </c>
      <c r="G277" s="42"/>
      <c r="H277" s="42"/>
      <c r="I277" s="221"/>
      <c r="J277" s="42"/>
      <c r="K277" s="42"/>
      <c r="L277" s="46"/>
      <c r="M277" s="268"/>
      <c r="N277" s="269"/>
      <c r="O277" s="270"/>
      <c r="P277" s="270"/>
      <c r="Q277" s="270"/>
      <c r="R277" s="270"/>
      <c r="S277" s="270"/>
      <c r="T277" s="271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8" t="s">
        <v>148</v>
      </c>
      <c r="AU277" s="18" t="s">
        <v>88</v>
      </c>
    </row>
    <row r="278" s="2" customFormat="1" ht="6.96" customHeight="1">
      <c r="A278" s="40"/>
      <c r="B278" s="61"/>
      <c r="C278" s="62"/>
      <c r="D278" s="62"/>
      <c r="E278" s="62"/>
      <c r="F278" s="62"/>
      <c r="G278" s="62"/>
      <c r="H278" s="62"/>
      <c r="I278" s="62"/>
      <c r="J278" s="62"/>
      <c r="K278" s="62"/>
      <c r="L278" s="46"/>
      <c r="M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</row>
  </sheetData>
  <sheetProtection sheet="1" autoFilter="0" formatColumns="0" formatRows="0" objects="1" scenarios="1" spinCount="100000" saltValue="7XEp8Oig5p7ZEruW3lGWczeFwNNx19m0uz+Y47kDVtulASByaeU98qQyBTYzPgxP4xUjbPryYnCWWljM8rg69A==" hashValue="12eGcKgzTSxaoiPubsmX7vnvrUop9jIIcHXYqmSU1cczdw5vlKwTsqgkQwX5cuA/L4Md3RMCWPvbu+/qcgS08Q==" algorithmName="SHA-512" password="D3A3"/>
  <autoFilter ref="C85:K27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2_02/111151101"/>
    <hyperlink ref="F95" r:id="rId2" display="https://podminky.urs.cz/item/CS_URS_2022_02/111251201"/>
    <hyperlink ref="F100" r:id="rId3" display="https://podminky.urs.cz/item/CS_URS_2022_02/112101101"/>
    <hyperlink ref="F105" r:id="rId4" display="https://podminky.urs.cz/item/CS_URS_2022_02/111211241"/>
    <hyperlink ref="F110" r:id="rId5" display="https://podminky.urs.cz/item/CS_URS_2022_02/112251101"/>
    <hyperlink ref="F115" r:id="rId6" display="https://podminky.urs.cz/item/CS_URS_2022_02/121151103"/>
    <hyperlink ref="F120" r:id="rId7" display="https://podminky.urs.cz/item/CS_URS_2022_02/124153100"/>
    <hyperlink ref="F125" r:id="rId8" display="https://podminky.urs.cz/item/CS_URS_2022_02/124153109"/>
    <hyperlink ref="F130" r:id="rId9" display="https://podminky.urs.cz/item/CS_URS_2022_02/124353100"/>
    <hyperlink ref="F135" r:id="rId10" display="https://podminky.urs.cz/item/CS_URS_2022_02/162201401"/>
    <hyperlink ref="F140" r:id="rId11" display="https://podminky.urs.cz/item/CS_URS_2022_02/162251102"/>
    <hyperlink ref="F151" r:id="rId12" display="https://podminky.urs.cz/item/CS_URS_2022_02/162251121"/>
    <hyperlink ref="F156" r:id="rId13" display="https://podminky.urs.cz/item/CS_URS_2022_02/167151101"/>
    <hyperlink ref="F167" r:id="rId14" display="https://podminky.urs.cz/item/CS_URS_2022_02/181951112"/>
    <hyperlink ref="F172" r:id="rId15" display="https://podminky.urs.cz/item/CS_URS_2022_02/171251201"/>
    <hyperlink ref="F179" r:id="rId16" display="https://podminky.urs.cz/item/CS_URS_2022_02/182351023"/>
    <hyperlink ref="F184" r:id="rId17" display="https://podminky.urs.cz/item/CS_URS_2022_02/181411122"/>
    <hyperlink ref="F203" r:id="rId18" display="https://podminky.urs.cz/item/CS_URS_2022_02/275315223"/>
    <hyperlink ref="F208" r:id="rId19" display="https://podminky.urs.cz/item/CS_URS_2022_02/275315412"/>
    <hyperlink ref="F215" r:id="rId20" display="https://podminky.urs.cz/item/CS_URS_2022_02/275351111"/>
    <hyperlink ref="F223" r:id="rId21" display="https://podminky.urs.cz/item/CS_URS_2022_02/321311115"/>
    <hyperlink ref="F228" r:id="rId22" display="https://podminky.urs.cz/item/CS_URS_2022_02/321321115"/>
    <hyperlink ref="F233" r:id="rId23" display="https://podminky.urs.cz/item/CS_URS_2022_02/321351010"/>
    <hyperlink ref="F238" r:id="rId24" display="https://podminky.urs.cz/item/CS_URS_2022_02/321352010"/>
    <hyperlink ref="F243" r:id="rId25" display="https://podminky.urs.cz/item/CS_URS_2022_02/321366112"/>
    <hyperlink ref="F248" r:id="rId26" display="https://podminky.urs.cz/item/CS_URS_2022_02/326215222"/>
    <hyperlink ref="F253" r:id="rId27" display="https://podminky.urs.cz/item/CS_URS_2022_02/326215911"/>
    <hyperlink ref="F259" r:id="rId28" display="https://podminky.urs.cz/item/CS_URS_2022_02/462512370"/>
    <hyperlink ref="F264" r:id="rId29" display="https://podminky.urs.cz/item/CS_URS_2022_02/465513328"/>
    <hyperlink ref="F270" r:id="rId30" display="https://podminky.urs.cz/item/CS_URS_2022_02/628634112"/>
    <hyperlink ref="F277" r:id="rId31" display="https://podminky.urs.cz/item/CS_URS_2022_02/99831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88</v>
      </c>
    </row>
    <row r="4" s="1" customFormat="1" ht="24.96" customHeight="1">
      <c r="B4" s="21"/>
      <c r="D4" s="132" t="s">
        <v>110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Stabilizace strže, k.ú. Košín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111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385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7. 9. 2022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41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32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ROUND((SUM(BE86:BE315)),  2)</f>
        <v>0</v>
      </c>
      <c r="G33" s="40"/>
      <c r="H33" s="40"/>
      <c r="I33" s="150">
        <v>0.20999999999999999</v>
      </c>
      <c r="J33" s="149">
        <f>ROUND(((SUM(BE86:BE315))*I33),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ROUND((SUM(BF86:BF315)),  2)</f>
        <v>0</v>
      </c>
      <c r="G34" s="40"/>
      <c r="H34" s="40"/>
      <c r="I34" s="150">
        <v>0.14999999999999999</v>
      </c>
      <c r="J34" s="149">
        <f>ROUND(((SUM(BF86:BF315))*I34),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ROUND((SUM(BG86:BG315)),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ROUND((SUM(BH86:BH315)),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ROUND((SUM(BI86:BI315)),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113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Stabilizace strže, k.ú. Košín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111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02 - Spádový stupeň 2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Košín</v>
      </c>
      <c r="G52" s="42"/>
      <c r="H52" s="42"/>
      <c r="I52" s="33" t="s">
        <v>24</v>
      </c>
      <c r="J52" s="74" t="str">
        <f>IF(J12="","",J12)</f>
        <v>7. 9. 2022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Projekce rybníky</v>
      </c>
      <c r="G54" s="42"/>
      <c r="H54" s="42"/>
      <c r="I54" s="33" t="s">
        <v>37</v>
      </c>
      <c r="J54" s="38" t="str">
        <f>E21</f>
        <v>Bc. Michal Novotný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Ing. Michaela Přenosilová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114</v>
      </c>
      <c r="D57" s="164"/>
      <c r="E57" s="164"/>
      <c r="F57" s="164"/>
      <c r="G57" s="164"/>
      <c r="H57" s="164"/>
      <c r="I57" s="164"/>
      <c r="J57" s="165" t="s">
        <v>115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116</v>
      </c>
    </row>
    <row r="60" s="9" customFormat="1" ht="24.96" customHeight="1">
      <c r="A60" s="9"/>
      <c r="B60" s="167"/>
      <c r="C60" s="168"/>
      <c r="D60" s="169" t="s">
        <v>117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118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119</v>
      </c>
      <c r="E62" s="176"/>
      <c r="F62" s="176"/>
      <c r="G62" s="176"/>
      <c r="H62" s="176"/>
      <c r="I62" s="176"/>
      <c r="J62" s="177">
        <f>J239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120</v>
      </c>
      <c r="E63" s="176"/>
      <c r="F63" s="176"/>
      <c r="G63" s="176"/>
      <c r="H63" s="176"/>
      <c r="I63" s="176"/>
      <c r="J63" s="177">
        <f>J259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121</v>
      </c>
      <c r="E64" s="176"/>
      <c r="F64" s="176"/>
      <c r="G64" s="176"/>
      <c r="H64" s="176"/>
      <c r="I64" s="176"/>
      <c r="J64" s="177">
        <f>J295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122</v>
      </c>
      <c r="E65" s="176"/>
      <c r="F65" s="176"/>
      <c r="G65" s="176"/>
      <c r="H65" s="176"/>
      <c r="I65" s="176"/>
      <c r="J65" s="177">
        <f>J306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123</v>
      </c>
      <c r="E66" s="176"/>
      <c r="F66" s="176"/>
      <c r="G66" s="176"/>
      <c r="H66" s="176"/>
      <c r="I66" s="176"/>
      <c r="J66" s="177">
        <f>J313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4" t="s">
        <v>124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Stabilizace strže, k.ú. Košín</v>
      </c>
      <c r="F76" s="33"/>
      <c r="G76" s="33"/>
      <c r="H76" s="33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111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02 - Spádový stupeň 2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22</v>
      </c>
      <c r="D80" s="42"/>
      <c r="E80" s="42"/>
      <c r="F80" s="28" t="str">
        <f>F12</f>
        <v>Košín</v>
      </c>
      <c r="G80" s="42"/>
      <c r="H80" s="42"/>
      <c r="I80" s="33" t="s">
        <v>24</v>
      </c>
      <c r="J80" s="74" t="str">
        <f>IF(J12="","",J12)</f>
        <v>7. 9. 2022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3" t="s">
        <v>30</v>
      </c>
      <c r="D82" s="42"/>
      <c r="E82" s="42"/>
      <c r="F82" s="28" t="str">
        <f>E15</f>
        <v>Projekce rybníky</v>
      </c>
      <c r="G82" s="42"/>
      <c r="H82" s="42"/>
      <c r="I82" s="33" t="s">
        <v>37</v>
      </c>
      <c r="J82" s="38" t="str">
        <f>E21</f>
        <v>Bc. Michal Novotný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3" t="s">
        <v>35</v>
      </c>
      <c r="D83" s="42"/>
      <c r="E83" s="42"/>
      <c r="F83" s="28" t="str">
        <f>IF(E18="","",E18)</f>
        <v>Vyplň údaj</v>
      </c>
      <c r="G83" s="42"/>
      <c r="H83" s="42"/>
      <c r="I83" s="33" t="s">
        <v>40</v>
      </c>
      <c r="J83" s="38" t="str">
        <f>E24</f>
        <v>Ing. Michaela Přenosilová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125</v>
      </c>
      <c r="D85" s="182" t="s">
        <v>63</v>
      </c>
      <c r="E85" s="182" t="s">
        <v>59</v>
      </c>
      <c r="F85" s="182" t="s">
        <v>60</v>
      </c>
      <c r="G85" s="182" t="s">
        <v>126</v>
      </c>
      <c r="H85" s="182" t="s">
        <v>127</v>
      </c>
      <c r="I85" s="182" t="s">
        <v>128</v>
      </c>
      <c r="J85" s="182" t="s">
        <v>115</v>
      </c>
      <c r="K85" s="183" t="s">
        <v>129</v>
      </c>
      <c r="L85" s="184"/>
      <c r="M85" s="94" t="s">
        <v>32</v>
      </c>
      <c r="N85" s="95" t="s">
        <v>48</v>
      </c>
      <c r="O85" s="95" t="s">
        <v>130</v>
      </c>
      <c r="P85" s="95" t="s">
        <v>131</v>
      </c>
      <c r="Q85" s="95" t="s">
        <v>132</v>
      </c>
      <c r="R85" s="95" t="s">
        <v>133</v>
      </c>
      <c r="S85" s="95" t="s">
        <v>134</v>
      </c>
      <c r="T85" s="96" t="s">
        <v>135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136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30.123621510000003</v>
      </c>
      <c r="S86" s="98"/>
      <c r="T86" s="18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8" t="s">
        <v>77</v>
      </c>
      <c r="AU86" s="18" t="s">
        <v>116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77</v>
      </c>
      <c r="E87" s="193" t="s">
        <v>137</v>
      </c>
      <c r="F87" s="193" t="s">
        <v>138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P88+P239+P259+P295+P306+P313</f>
        <v>0</v>
      </c>
      <c r="Q87" s="198"/>
      <c r="R87" s="199">
        <f>R88+R239+R259+R295+R306+R313</f>
        <v>30.123621510000003</v>
      </c>
      <c r="S87" s="198"/>
      <c r="T87" s="200">
        <f>T88+T239+T259+T295+T306+T313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86</v>
      </c>
      <c r="AT87" s="202" t="s">
        <v>77</v>
      </c>
      <c r="AU87" s="202" t="s">
        <v>78</v>
      </c>
      <c r="AY87" s="201" t="s">
        <v>139</v>
      </c>
      <c r="BK87" s="203">
        <f>BK88+BK239+BK259+BK295+BK306+BK313</f>
        <v>0</v>
      </c>
    </row>
    <row r="88" s="12" customFormat="1" ht="22.8" customHeight="1">
      <c r="A88" s="12"/>
      <c r="B88" s="190"/>
      <c r="C88" s="191"/>
      <c r="D88" s="192" t="s">
        <v>77</v>
      </c>
      <c r="E88" s="204" t="s">
        <v>86</v>
      </c>
      <c r="F88" s="204" t="s">
        <v>140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SUM(P89:P238)</f>
        <v>0</v>
      </c>
      <c r="Q88" s="198"/>
      <c r="R88" s="199">
        <f>SUM(R89:R238)</f>
        <v>0.018680000000000002</v>
      </c>
      <c r="S88" s="198"/>
      <c r="T88" s="200">
        <f>SUM(T89:T238)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86</v>
      </c>
      <c r="AT88" s="202" t="s">
        <v>77</v>
      </c>
      <c r="AU88" s="202" t="s">
        <v>86</v>
      </c>
      <c r="AY88" s="201" t="s">
        <v>139</v>
      </c>
      <c r="BK88" s="203">
        <f>SUM(BK89:BK238)</f>
        <v>0</v>
      </c>
    </row>
    <row r="89" s="2" customFormat="1" ht="24.15" customHeight="1">
      <c r="A89" s="40"/>
      <c r="B89" s="41"/>
      <c r="C89" s="206" t="s">
        <v>86</v>
      </c>
      <c r="D89" s="206" t="s">
        <v>141</v>
      </c>
      <c r="E89" s="207" t="s">
        <v>142</v>
      </c>
      <c r="F89" s="208" t="s">
        <v>143</v>
      </c>
      <c r="G89" s="209" t="s">
        <v>144</v>
      </c>
      <c r="H89" s="210">
        <v>82.700000000000003</v>
      </c>
      <c r="I89" s="211"/>
      <c r="J89" s="212">
        <f>ROUND(I89*H89,2)</f>
        <v>0</v>
      </c>
      <c r="K89" s="208" t="s">
        <v>145</v>
      </c>
      <c r="L89" s="46"/>
      <c r="M89" s="213" t="s">
        <v>32</v>
      </c>
      <c r="N89" s="214" t="s">
        <v>49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146</v>
      </c>
      <c r="AT89" s="217" t="s">
        <v>141</v>
      </c>
      <c r="AU89" s="217" t="s">
        <v>88</v>
      </c>
      <c r="AY89" s="18" t="s">
        <v>139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86</v>
      </c>
      <c r="BK89" s="218">
        <f>ROUND(I89*H89,2)</f>
        <v>0</v>
      </c>
      <c r="BL89" s="18" t="s">
        <v>146</v>
      </c>
      <c r="BM89" s="217" t="s">
        <v>386</v>
      </c>
    </row>
    <row r="90" s="2" customFormat="1">
      <c r="A90" s="40"/>
      <c r="B90" s="41"/>
      <c r="C90" s="42"/>
      <c r="D90" s="219" t="s">
        <v>148</v>
      </c>
      <c r="E90" s="42"/>
      <c r="F90" s="220" t="s">
        <v>149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148</v>
      </c>
      <c r="AU90" s="18" t="s">
        <v>88</v>
      </c>
    </row>
    <row r="91" s="13" customFormat="1">
      <c r="A91" s="13"/>
      <c r="B91" s="224"/>
      <c r="C91" s="225"/>
      <c r="D91" s="226" t="s">
        <v>150</v>
      </c>
      <c r="E91" s="227" t="s">
        <v>32</v>
      </c>
      <c r="F91" s="228" t="s">
        <v>387</v>
      </c>
      <c r="G91" s="225"/>
      <c r="H91" s="227" t="s">
        <v>32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150</v>
      </c>
      <c r="AU91" s="234" t="s">
        <v>88</v>
      </c>
      <c r="AV91" s="13" t="s">
        <v>86</v>
      </c>
      <c r="AW91" s="13" t="s">
        <v>39</v>
      </c>
      <c r="AX91" s="13" t="s">
        <v>78</v>
      </c>
      <c r="AY91" s="234" t="s">
        <v>139</v>
      </c>
    </row>
    <row r="92" s="14" customFormat="1">
      <c r="A92" s="14"/>
      <c r="B92" s="235"/>
      <c r="C92" s="236"/>
      <c r="D92" s="226" t="s">
        <v>150</v>
      </c>
      <c r="E92" s="237" t="s">
        <v>32</v>
      </c>
      <c r="F92" s="238" t="s">
        <v>388</v>
      </c>
      <c r="G92" s="236"/>
      <c r="H92" s="239">
        <v>82.700000000000003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150</v>
      </c>
      <c r="AU92" s="245" t="s">
        <v>88</v>
      </c>
      <c r="AV92" s="14" t="s">
        <v>88</v>
      </c>
      <c r="AW92" s="14" t="s">
        <v>39</v>
      </c>
      <c r="AX92" s="14" t="s">
        <v>78</v>
      </c>
      <c r="AY92" s="245" t="s">
        <v>139</v>
      </c>
    </row>
    <row r="93" s="15" customFormat="1">
      <c r="A93" s="15"/>
      <c r="B93" s="246"/>
      <c r="C93" s="247"/>
      <c r="D93" s="226" t="s">
        <v>150</v>
      </c>
      <c r="E93" s="248" t="s">
        <v>32</v>
      </c>
      <c r="F93" s="249" t="s">
        <v>153</v>
      </c>
      <c r="G93" s="247"/>
      <c r="H93" s="250">
        <v>82.700000000000003</v>
      </c>
      <c r="I93" s="251"/>
      <c r="J93" s="247"/>
      <c r="K93" s="247"/>
      <c r="L93" s="252"/>
      <c r="M93" s="253"/>
      <c r="N93" s="254"/>
      <c r="O93" s="254"/>
      <c r="P93" s="254"/>
      <c r="Q93" s="254"/>
      <c r="R93" s="254"/>
      <c r="S93" s="254"/>
      <c r="T93" s="25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6" t="s">
        <v>150</v>
      </c>
      <c r="AU93" s="256" t="s">
        <v>88</v>
      </c>
      <c r="AV93" s="15" t="s">
        <v>146</v>
      </c>
      <c r="AW93" s="15" t="s">
        <v>39</v>
      </c>
      <c r="AX93" s="15" t="s">
        <v>86</v>
      </c>
      <c r="AY93" s="256" t="s">
        <v>139</v>
      </c>
    </row>
    <row r="94" s="2" customFormat="1" ht="49.05" customHeight="1">
      <c r="A94" s="40"/>
      <c r="B94" s="41"/>
      <c r="C94" s="206" t="s">
        <v>88</v>
      </c>
      <c r="D94" s="206" t="s">
        <v>141</v>
      </c>
      <c r="E94" s="207" t="s">
        <v>154</v>
      </c>
      <c r="F94" s="208" t="s">
        <v>155</v>
      </c>
      <c r="G94" s="209" t="s">
        <v>144</v>
      </c>
      <c r="H94" s="210">
        <v>82.700000000000003</v>
      </c>
      <c r="I94" s="211"/>
      <c r="J94" s="212">
        <f>ROUND(I94*H94,2)</f>
        <v>0</v>
      </c>
      <c r="K94" s="208" t="s">
        <v>145</v>
      </c>
      <c r="L94" s="46"/>
      <c r="M94" s="213" t="s">
        <v>32</v>
      </c>
      <c r="N94" s="214" t="s">
        <v>49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146</v>
      </c>
      <c r="AT94" s="217" t="s">
        <v>141</v>
      </c>
      <c r="AU94" s="217" t="s">
        <v>88</v>
      </c>
      <c r="AY94" s="18" t="s">
        <v>139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86</v>
      </c>
      <c r="BK94" s="218">
        <f>ROUND(I94*H94,2)</f>
        <v>0</v>
      </c>
      <c r="BL94" s="18" t="s">
        <v>146</v>
      </c>
      <c r="BM94" s="217" t="s">
        <v>389</v>
      </c>
    </row>
    <row r="95" s="2" customFormat="1">
      <c r="A95" s="40"/>
      <c r="B95" s="41"/>
      <c r="C95" s="42"/>
      <c r="D95" s="219" t="s">
        <v>148</v>
      </c>
      <c r="E95" s="42"/>
      <c r="F95" s="220" t="s">
        <v>157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148</v>
      </c>
      <c r="AU95" s="18" t="s">
        <v>88</v>
      </c>
    </row>
    <row r="96" s="13" customFormat="1">
      <c r="A96" s="13"/>
      <c r="B96" s="224"/>
      <c r="C96" s="225"/>
      <c r="D96" s="226" t="s">
        <v>150</v>
      </c>
      <c r="E96" s="227" t="s">
        <v>32</v>
      </c>
      <c r="F96" s="228" t="s">
        <v>387</v>
      </c>
      <c r="G96" s="225"/>
      <c r="H96" s="227" t="s">
        <v>32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150</v>
      </c>
      <c r="AU96" s="234" t="s">
        <v>88</v>
      </c>
      <c r="AV96" s="13" t="s">
        <v>86</v>
      </c>
      <c r="AW96" s="13" t="s">
        <v>39</v>
      </c>
      <c r="AX96" s="13" t="s">
        <v>78</v>
      </c>
      <c r="AY96" s="234" t="s">
        <v>139</v>
      </c>
    </row>
    <row r="97" s="14" customFormat="1">
      <c r="A97" s="14"/>
      <c r="B97" s="235"/>
      <c r="C97" s="236"/>
      <c r="D97" s="226" t="s">
        <v>150</v>
      </c>
      <c r="E97" s="237" t="s">
        <v>32</v>
      </c>
      <c r="F97" s="238" t="s">
        <v>388</v>
      </c>
      <c r="G97" s="236"/>
      <c r="H97" s="239">
        <v>82.700000000000003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150</v>
      </c>
      <c r="AU97" s="245" t="s">
        <v>88</v>
      </c>
      <c r="AV97" s="14" t="s">
        <v>88</v>
      </c>
      <c r="AW97" s="14" t="s">
        <v>39</v>
      </c>
      <c r="AX97" s="14" t="s">
        <v>78</v>
      </c>
      <c r="AY97" s="245" t="s">
        <v>139</v>
      </c>
    </row>
    <row r="98" s="15" customFormat="1">
      <c r="A98" s="15"/>
      <c r="B98" s="246"/>
      <c r="C98" s="247"/>
      <c r="D98" s="226" t="s">
        <v>150</v>
      </c>
      <c r="E98" s="248" t="s">
        <v>32</v>
      </c>
      <c r="F98" s="249" t="s">
        <v>153</v>
      </c>
      <c r="G98" s="247"/>
      <c r="H98" s="250">
        <v>82.700000000000003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6" t="s">
        <v>150</v>
      </c>
      <c r="AU98" s="256" t="s">
        <v>88</v>
      </c>
      <c r="AV98" s="15" t="s">
        <v>146</v>
      </c>
      <c r="AW98" s="15" t="s">
        <v>39</v>
      </c>
      <c r="AX98" s="15" t="s">
        <v>86</v>
      </c>
      <c r="AY98" s="256" t="s">
        <v>139</v>
      </c>
    </row>
    <row r="99" s="2" customFormat="1" ht="33" customHeight="1">
      <c r="A99" s="40"/>
      <c r="B99" s="41"/>
      <c r="C99" s="206" t="s">
        <v>158</v>
      </c>
      <c r="D99" s="206" t="s">
        <v>141</v>
      </c>
      <c r="E99" s="207" t="s">
        <v>159</v>
      </c>
      <c r="F99" s="208" t="s">
        <v>160</v>
      </c>
      <c r="G99" s="209" t="s">
        <v>161</v>
      </c>
      <c r="H99" s="210">
        <v>1</v>
      </c>
      <c r="I99" s="211"/>
      <c r="J99" s="212">
        <f>ROUND(I99*H99,2)</f>
        <v>0</v>
      </c>
      <c r="K99" s="208" t="s">
        <v>145</v>
      </c>
      <c r="L99" s="46"/>
      <c r="M99" s="213" t="s">
        <v>32</v>
      </c>
      <c r="N99" s="214" t="s">
        <v>49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146</v>
      </c>
      <c r="AT99" s="217" t="s">
        <v>141</v>
      </c>
      <c r="AU99" s="217" t="s">
        <v>88</v>
      </c>
      <c r="AY99" s="18" t="s">
        <v>139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86</v>
      </c>
      <c r="BK99" s="218">
        <f>ROUND(I99*H99,2)</f>
        <v>0</v>
      </c>
      <c r="BL99" s="18" t="s">
        <v>146</v>
      </c>
      <c r="BM99" s="217" t="s">
        <v>390</v>
      </c>
    </row>
    <row r="100" s="2" customFormat="1">
      <c r="A100" s="40"/>
      <c r="B100" s="41"/>
      <c r="C100" s="42"/>
      <c r="D100" s="219" t="s">
        <v>148</v>
      </c>
      <c r="E100" s="42"/>
      <c r="F100" s="220" t="s">
        <v>163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148</v>
      </c>
      <c r="AU100" s="18" t="s">
        <v>88</v>
      </c>
    </row>
    <row r="101" s="13" customFormat="1">
      <c r="A101" s="13"/>
      <c r="B101" s="224"/>
      <c r="C101" s="225"/>
      <c r="D101" s="226" t="s">
        <v>150</v>
      </c>
      <c r="E101" s="227" t="s">
        <v>32</v>
      </c>
      <c r="F101" s="228" t="s">
        <v>391</v>
      </c>
      <c r="G101" s="225"/>
      <c r="H101" s="227" t="s">
        <v>32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150</v>
      </c>
      <c r="AU101" s="234" t="s">
        <v>88</v>
      </c>
      <c r="AV101" s="13" t="s">
        <v>86</v>
      </c>
      <c r="AW101" s="13" t="s">
        <v>39</v>
      </c>
      <c r="AX101" s="13" t="s">
        <v>78</v>
      </c>
      <c r="AY101" s="234" t="s">
        <v>139</v>
      </c>
    </row>
    <row r="102" s="14" customFormat="1">
      <c r="A102" s="14"/>
      <c r="B102" s="235"/>
      <c r="C102" s="236"/>
      <c r="D102" s="226" t="s">
        <v>150</v>
      </c>
      <c r="E102" s="237" t="s">
        <v>32</v>
      </c>
      <c r="F102" s="238" t="s">
        <v>86</v>
      </c>
      <c r="G102" s="236"/>
      <c r="H102" s="239">
        <v>1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150</v>
      </c>
      <c r="AU102" s="245" t="s">
        <v>88</v>
      </c>
      <c r="AV102" s="14" t="s">
        <v>88</v>
      </c>
      <c r="AW102" s="14" t="s">
        <v>39</v>
      </c>
      <c r="AX102" s="14" t="s">
        <v>78</v>
      </c>
      <c r="AY102" s="245" t="s">
        <v>139</v>
      </c>
    </row>
    <row r="103" s="15" customFormat="1">
      <c r="A103" s="15"/>
      <c r="B103" s="246"/>
      <c r="C103" s="247"/>
      <c r="D103" s="226" t="s">
        <v>150</v>
      </c>
      <c r="E103" s="248" t="s">
        <v>32</v>
      </c>
      <c r="F103" s="249" t="s">
        <v>153</v>
      </c>
      <c r="G103" s="247"/>
      <c r="H103" s="250">
        <v>1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6" t="s">
        <v>150</v>
      </c>
      <c r="AU103" s="256" t="s">
        <v>88</v>
      </c>
      <c r="AV103" s="15" t="s">
        <v>146</v>
      </c>
      <c r="AW103" s="15" t="s">
        <v>39</v>
      </c>
      <c r="AX103" s="15" t="s">
        <v>86</v>
      </c>
      <c r="AY103" s="256" t="s">
        <v>139</v>
      </c>
    </row>
    <row r="104" s="2" customFormat="1" ht="33" customHeight="1">
      <c r="A104" s="40"/>
      <c r="B104" s="41"/>
      <c r="C104" s="206" t="s">
        <v>146</v>
      </c>
      <c r="D104" s="206" t="s">
        <v>141</v>
      </c>
      <c r="E104" s="207" t="s">
        <v>392</v>
      </c>
      <c r="F104" s="208" t="s">
        <v>393</v>
      </c>
      <c r="G104" s="209" t="s">
        <v>161</v>
      </c>
      <c r="H104" s="210">
        <v>1</v>
      </c>
      <c r="I104" s="211"/>
      <c r="J104" s="212">
        <f>ROUND(I104*H104,2)</f>
        <v>0</v>
      </c>
      <c r="K104" s="208" t="s">
        <v>145</v>
      </c>
      <c r="L104" s="46"/>
      <c r="M104" s="213" t="s">
        <v>32</v>
      </c>
      <c r="N104" s="214" t="s">
        <v>49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146</v>
      </c>
      <c r="AT104" s="217" t="s">
        <v>141</v>
      </c>
      <c r="AU104" s="217" t="s">
        <v>88</v>
      </c>
      <c r="AY104" s="18" t="s">
        <v>139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8" t="s">
        <v>86</v>
      </c>
      <c r="BK104" s="218">
        <f>ROUND(I104*H104,2)</f>
        <v>0</v>
      </c>
      <c r="BL104" s="18" t="s">
        <v>146</v>
      </c>
      <c r="BM104" s="217" t="s">
        <v>394</v>
      </c>
    </row>
    <row r="105" s="2" customFormat="1">
      <c r="A105" s="40"/>
      <c r="B105" s="41"/>
      <c r="C105" s="42"/>
      <c r="D105" s="219" t="s">
        <v>148</v>
      </c>
      <c r="E105" s="42"/>
      <c r="F105" s="220" t="s">
        <v>395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148</v>
      </c>
      <c r="AU105" s="18" t="s">
        <v>88</v>
      </c>
    </row>
    <row r="106" s="13" customFormat="1">
      <c r="A106" s="13"/>
      <c r="B106" s="224"/>
      <c r="C106" s="225"/>
      <c r="D106" s="226" t="s">
        <v>150</v>
      </c>
      <c r="E106" s="227" t="s">
        <v>32</v>
      </c>
      <c r="F106" s="228" t="s">
        <v>396</v>
      </c>
      <c r="G106" s="225"/>
      <c r="H106" s="227" t="s">
        <v>32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150</v>
      </c>
      <c r="AU106" s="234" t="s">
        <v>88</v>
      </c>
      <c r="AV106" s="13" t="s">
        <v>86</v>
      </c>
      <c r="AW106" s="13" t="s">
        <v>39</v>
      </c>
      <c r="AX106" s="13" t="s">
        <v>78</v>
      </c>
      <c r="AY106" s="234" t="s">
        <v>139</v>
      </c>
    </row>
    <row r="107" s="14" customFormat="1">
      <c r="A107" s="14"/>
      <c r="B107" s="235"/>
      <c r="C107" s="236"/>
      <c r="D107" s="226" t="s">
        <v>150</v>
      </c>
      <c r="E107" s="237" t="s">
        <v>32</v>
      </c>
      <c r="F107" s="238" t="s">
        <v>86</v>
      </c>
      <c r="G107" s="236"/>
      <c r="H107" s="239">
        <v>1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150</v>
      </c>
      <c r="AU107" s="245" t="s">
        <v>88</v>
      </c>
      <c r="AV107" s="14" t="s">
        <v>88</v>
      </c>
      <c r="AW107" s="14" t="s">
        <v>39</v>
      </c>
      <c r="AX107" s="14" t="s">
        <v>78</v>
      </c>
      <c r="AY107" s="245" t="s">
        <v>139</v>
      </c>
    </row>
    <row r="108" s="15" customFormat="1">
      <c r="A108" s="15"/>
      <c r="B108" s="246"/>
      <c r="C108" s="247"/>
      <c r="D108" s="226" t="s">
        <v>150</v>
      </c>
      <c r="E108" s="248" t="s">
        <v>32</v>
      </c>
      <c r="F108" s="249" t="s">
        <v>153</v>
      </c>
      <c r="G108" s="247"/>
      <c r="H108" s="250">
        <v>1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6" t="s">
        <v>150</v>
      </c>
      <c r="AU108" s="256" t="s">
        <v>88</v>
      </c>
      <c r="AV108" s="15" t="s">
        <v>146</v>
      </c>
      <c r="AW108" s="15" t="s">
        <v>39</v>
      </c>
      <c r="AX108" s="15" t="s">
        <v>86</v>
      </c>
      <c r="AY108" s="256" t="s">
        <v>139</v>
      </c>
    </row>
    <row r="109" s="2" customFormat="1" ht="37.8" customHeight="1">
      <c r="A109" s="40"/>
      <c r="B109" s="41"/>
      <c r="C109" s="206" t="s">
        <v>170</v>
      </c>
      <c r="D109" s="206" t="s">
        <v>141</v>
      </c>
      <c r="E109" s="207" t="s">
        <v>165</v>
      </c>
      <c r="F109" s="208" t="s">
        <v>166</v>
      </c>
      <c r="G109" s="209" t="s">
        <v>161</v>
      </c>
      <c r="H109" s="210">
        <v>1</v>
      </c>
      <c r="I109" s="211"/>
      <c r="J109" s="212">
        <f>ROUND(I109*H109,2)</f>
        <v>0</v>
      </c>
      <c r="K109" s="208" t="s">
        <v>145</v>
      </c>
      <c r="L109" s="46"/>
      <c r="M109" s="213" t="s">
        <v>32</v>
      </c>
      <c r="N109" s="214" t="s">
        <v>49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146</v>
      </c>
      <c r="AT109" s="217" t="s">
        <v>141</v>
      </c>
      <c r="AU109" s="217" t="s">
        <v>88</v>
      </c>
      <c r="AY109" s="18" t="s">
        <v>139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8" t="s">
        <v>86</v>
      </c>
      <c r="BK109" s="218">
        <f>ROUND(I109*H109,2)</f>
        <v>0</v>
      </c>
      <c r="BL109" s="18" t="s">
        <v>146</v>
      </c>
      <c r="BM109" s="217" t="s">
        <v>397</v>
      </c>
    </row>
    <row r="110" s="2" customFormat="1">
      <c r="A110" s="40"/>
      <c r="B110" s="41"/>
      <c r="C110" s="42"/>
      <c r="D110" s="219" t="s">
        <v>148</v>
      </c>
      <c r="E110" s="42"/>
      <c r="F110" s="220" t="s">
        <v>168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148</v>
      </c>
      <c r="AU110" s="18" t="s">
        <v>88</v>
      </c>
    </row>
    <row r="111" s="13" customFormat="1">
      <c r="A111" s="13"/>
      <c r="B111" s="224"/>
      <c r="C111" s="225"/>
      <c r="D111" s="226" t="s">
        <v>150</v>
      </c>
      <c r="E111" s="227" t="s">
        <v>32</v>
      </c>
      <c r="F111" s="228" t="s">
        <v>398</v>
      </c>
      <c r="G111" s="225"/>
      <c r="H111" s="227" t="s">
        <v>32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150</v>
      </c>
      <c r="AU111" s="234" t="s">
        <v>88</v>
      </c>
      <c r="AV111" s="13" t="s">
        <v>86</v>
      </c>
      <c r="AW111" s="13" t="s">
        <v>39</v>
      </c>
      <c r="AX111" s="13" t="s">
        <v>78</v>
      </c>
      <c r="AY111" s="234" t="s">
        <v>139</v>
      </c>
    </row>
    <row r="112" s="14" customFormat="1">
      <c r="A112" s="14"/>
      <c r="B112" s="235"/>
      <c r="C112" s="236"/>
      <c r="D112" s="226" t="s">
        <v>150</v>
      </c>
      <c r="E112" s="237" t="s">
        <v>32</v>
      </c>
      <c r="F112" s="238" t="s">
        <v>86</v>
      </c>
      <c r="G112" s="236"/>
      <c r="H112" s="239">
        <v>1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150</v>
      </c>
      <c r="AU112" s="245" t="s">
        <v>88</v>
      </c>
      <c r="AV112" s="14" t="s">
        <v>88</v>
      </c>
      <c r="AW112" s="14" t="s">
        <v>39</v>
      </c>
      <c r="AX112" s="14" t="s">
        <v>78</v>
      </c>
      <c r="AY112" s="245" t="s">
        <v>139</v>
      </c>
    </row>
    <row r="113" s="15" customFormat="1">
      <c r="A113" s="15"/>
      <c r="B113" s="246"/>
      <c r="C113" s="247"/>
      <c r="D113" s="226" t="s">
        <v>150</v>
      </c>
      <c r="E113" s="248" t="s">
        <v>32</v>
      </c>
      <c r="F113" s="249" t="s">
        <v>153</v>
      </c>
      <c r="G113" s="247"/>
      <c r="H113" s="250">
        <v>1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6" t="s">
        <v>150</v>
      </c>
      <c r="AU113" s="256" t="s">
        <v>88</v>
      </c>
      <c r="AV113" s="15" t="s">
        <v>146</v>
      </c>
      <c r="AW113" s="15" t="s">
        <v>39</v>
      </c>
      <c r="AX113" s="15" t="s">
        <v>86</v>
      </c>
      <c r="AY113" s="256" t="s">
        <v>139</v>
      </c>
    </row>
    <row r="114" s="2" customFormat="1" ht="44.25" customHeight="1">
      <c r="A114" s="40"/>
      <c r="B114" s="41"/>
      <c r="C114" s="206" t="s">
        <v>175</v>
      </c>
      <c r="D114" s="206" t="s">
        <v>141</v>
      </c>
      <c r="E114" s="207" t="s">
        <v>399</v>
      </c>
      <c r="F114" s="208" t="s">
        <v>400</v>
      </c>
      <c r="G114" s="209" t="s">
        <v>161</v>
      </c>
      <c r="H114" s="210">
        <v>1</v>
      </c>
      <c r="I114" s="211"/>
      <c r="J114" s="212">
        <f>ROUND(I114*H114,2)</f>
        <v>0</v>
      </c>
      <c r="K114" s="208" t="s">
        <v>145</v>
      </c>
      <c r="L114" s="46"/>
      <c r="M114" s="213" t="s">
        <v>32</v>
      </c>
      <c r="N114" s="214" t="s">
        <v>49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146</v>
      </c>
      <c r="AT114" s="217" t="s">
        <v>141</v>
      </c>
      <c r="AU114" s="217" t="s">
        <v>88</v>
      </c>
      <c r="AY114" s="18" t="s">
        <v>139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86</v>
      </c>
      <c r="BK114" s="218">
        <f>ROUND(I114*H114,2)</f>
        <v>0</v>
      </c>
      <c r="BL114" s="18" t="s">
        <v>146</v>
      </c>
      <c r="BM114" s="217" t="s">
        <v>401</v>
      </c>
    </row>
    <row r="115" s="2" customFormat="1">
      <c r="A115" s="40"/>
      <c r="B115" s="41"/>
      <c r="C115" s="42"/>
      <c r="D115" s="219" t="s">
        <v>148</v>
      </c>
      <c r="E115" s="42"/>
      <c r="F115" s="220" t="s">
        <v>402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148</v>
      </c>
      <c r="AU115" s="18" t="s">
        <v>88</v>
      </c>
    </row>
    <row r="116" s="13" customFormat="1">
      <c r="A116" s="13"/>
      <c r="B116" s="224"/>
      <c r="C116" s="225"/>
      <c r="D116" s="226" t="s">
        <v>150</v>
      </c>
      <c r="E116" s="227" t="s">
        <v>32</v>
      </c>
      <c r="F116" s="228" t="s">
        <v>396</v>
      </c>
      <c r="G116" s="225"/>
      <c r="H116" s="227" t="s">
        <v>32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150</v>
      </c>
      <c r="AU116" s="234" t="s">
        <v>88</v>
      </c>
      <c r="AV116" s="13" t="s">
        <v>86</v>
      </c>
      <c r="AW116" s="13" t="s">
        <v>39</v>
      </c>
      <c r="AX116" s="13" t="s">
        <v>78</v>
      </c>
      <c r="AY116" s="234" t="s">
        <v>139</v>
      </c>
    </row>
    <row r="117" s="14" customFormat="1">
      <c r="A117" s="14"/>
      <c r="B117" s="235"/>
      <c r="C117" s="236"/>
      <c r="D117" s="226" t="s">
        <v>150</v>
      </c>
      <c r="E117" s="237" t="s">
        <v>32</v>
      </c>
      <c r="F117" s="238" t="s">
        <v>86</v>
      </c>
      <c r="G117" s="236"/>
      <c r="H117" s="239">
        <v>1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150</v>
      </c>
      <c r="AU117" s="245" t="s">
        <v>88</v>
      </c>
      <c r="AV117" s="14" t="s">
        <v>88</v>
      </c>
      <c r="AW117" s="14" t="s">
        <v>39</v>
      </c>
      <c r="AX117" s="14" t="s">
        <v>78</v>
      </c>
      <c r="AY117" s="245" t="s">
        <v>139</v>
      </c>
    </row>
    <row r="118" s="15" customFormat="1">
      <c r="A118" s="15"/>
      <c r="B118" s="246"/>
      <c r="C118" s="247"/>
      <c r="D118" s="226" t="s">
        <v>150</v>
      </c>
      <c r="E118" s="248" t="s">
        <v>32</v>
      </c>
      <c r="F118" s="249" t="s">
        <v>153</v>
      </c>
      <c r="G118" s="247"/>
      <c r="H118" s="250">
        <v>1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6" t="s">
        <v>150</v>
      </c>
      <c r="AU118" s="256" t="s">
        <v>88</v>
      </c>
      <c r="AV118" s="15" t="s">
        <v>146</v>
      </c>
      <c r="AW118" s="15" t="s">
        <v>39</v>
      </c>
      <c r="AX118" s="15" t="s">
        <v>86</v>
      </c>
      <c r="AY118" s="256" t="s">
        <v>139</v>
      </c>
    </row>
    <row r="119" s="2" customFormat="1" ht="24.15" customHeight="1">
      <c r="A119" s="40"/>
      <c r="B119" s="41"/>
      <c r="C119" s="206" t="s">
        <v>181</v>
      </c>
      <c r="D119" s="206" t="s">
        <v>141</v>
      </c>
      <c r="E119" s="207" t="s">
        <v>171</v>
      </c>
      <c r="F119" s="208" t="s">
        <v>172</v>
      </c>
      <c r="G119" s="209" t="s">
        <v>161</v>
      </c>
      <c r="H119" s="210">
        <v>1</v>
      </c>
      <c r="I119" s="211"/>
      <c r="J119" s="212">
        <f>ROUND(I119*H119,2)</f>
        <v>0</v>
      </c>
      <c r="K119" s="208" t="s">
        <v>145</v>
      </c>
      <c r="L119" s="46"/>
      <c r="M119" s="213" t="s">
        <v>32</v>
      </c>
      <c r="N119" s="214" t="s">
        <v>49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146</v>
      </c>
      <c r="AT119" s="217" t="s">
        <v>141</v>
      </c>
      <c r="AU119" s="217" t="s">
        <v>88</v>
      </c>
      <c r="AY119" s="18" t="s">
        <v>139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8" t="s">
        <v>86</v>
      </c>
      <c r="BK119" s="218">
        <f>ROUND(I119*H119,2)</f>
        <v>0</v>
      </c>
      <c r="BL119" s="18" t="s">
        <v>146</v>
      </c>
      <c r="BM119" s="217" t="s">
        <v>403</v>
      </c>
    </row>
    <row r="120" s="2" customFormat="1">
      <c r="A120" s="40"/>
      <c r="B120" s="41"/>
      <c r="C120" s="42"/>
      <c r="D120" s="219" t="s">
        <v>148</v>
      </c>
      <c r="E120" s="42"/>
      <c r="F120" s="220" t="s">
        <v>174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148</v>
      </c>
      <c r="AU120" s="18" t="s">
        <v>88</v>
      </c>
    </row>
    <row r="121" s="13" customFormat="1">
      <c r="A121" s="13"/>
      <c r="B121" s="224"/>
      <c r="C121" s="225"/>
      <c r="D121" s="226" t="s">
        <v>150</v>
      </c>
      <c r="E121" s="227" t="s">
        <v>32</v>
      </c>
      <c r="F121" s="228" t="s">
        <v>391</v>
      </c>
      <c r="G121" s="225"/>
      <c r="H121" s="227" t="s">
        <v>32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150</v>
      </c>
      <c r="AU121" s="234" t="s">
        <v>88</v>
      </c>
      <c r="AV121" s="13" t="s">
        <v>86</v>
      </c>
      <c r="AW121" s="13" t="s">
        <v>39</v>
      </c>
      <c r="AX121" s="13" t="s">
        <v>78</v>
      </c>
      <c r="AY121" s="234" t="s">
        <v>139</v>
      </c>
    </row>
    <row r="122" s="14" customFormat="1">
      <c r="A122" s="14"/>
      <c r="B122" s="235"/>
      <c r="C122" s="236"/>
      <c r="D122" s="226" t="s">
        <v>150</v>
      </c>
      <c r="E122" s="237" t="s">
        <v>32</v>
      </c>
      <c r="F122" s="238" t="s">
        <v>86</v>
      </c>
      <c r="G122" s="236"/>
      <c r="H122" s="239">
        <v>1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150</v>
      </c>
      <c r="AU122" s="245" t="s">
        <v>88</v>
      </c>
      <c r="AV122" s="14" t="s">
        <v>88</v>
      </c>
      <c r="AW122" s="14" t="s">
        <v>39</v>
      </c>
      <c r="AX122" s="14" t="s">
        <v>78</v>
      </c>
      <c r="AY122" s="245" t="s">
        <v>139</v>
      </c>
    </row>
    <row r="123" s="15" customFormat="1">
      <c r="A123" s="15"/>
      <c r="B123" s="246"/>
      <c r="C123" s="247"/>
      <c r="D123" s="226" t="s">
        <v>150</v>
      </c>
      <c r="E123" s="248" t="s">
        <v>32</v>
      </c>
      <c r="F123" s="249" t="s">
        <v>153</v>
      </c>
      <c r="G123" s="247"/>
      <c r="H123" s="250">
        <v>1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6" t="s">
        <v>150</v>
      </c>
      <c r="AU123" s="256" t="s">
        <v>88</v>
      </c>
      <c r="AV123" s="15" t="s">
        <v>146</v>
      </c>
      <c r="AW123" s="15" t="s">
        <v>39</v>
      </c>
      <c r="AX123" s="15" t="s">
        <v>86</v>
      </c>
      <c r="AY123" s="256" t="s">
        <v>139</v>
      </c>
    </row>
    <row r="124" s="2" customFormat="1" ht="24.15" customHeight="1">
      <c r="A124" s="40"/>
      <c r="B124" s="41"/>
      <c r="C124" s="206" t="s">
        <v>189</v>
      </c>
      <c r="D124" s="206" t="s">
        <v>141</v>
      </c>
      <c r="E124" s="207" t="s">
        <v>404</v>
      </c>
      <c r="F124" s="208" t="s">
        <v>405</v>
      </c>
      <c r="G124" s="209" t="s">
        <v>161</v>
      </c>
      <c r="H124" s="210">
        <v>1</v>
      </c>
      <c r="I124" s="211"/>
      <c r="J124" s="212">
        <f>ROUND(I124*H124,2)</f>
        <v>0</v>
      </c>
      <c r="K124" s="208" t="s">
        <v>145</v>
      </c>
      <c r="L124" s="46"/>
      <c r="M124" s="213" t="s">
        <v>32</v>
      </c>
      <c r="N124" s="214" t="s">
        <v>49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146</v>
      </c>
      <c r="AT124" s="217" t="s">
        <v>141</v>
      </c>
      <c r="AU124" s="217" t="s">
        <v>88</v>
      </c>
      <c r="AY124" s="18" t="s">
        <v>139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8" t="s">
        <v>86</v>
      </c>
      <c r="BK124" s="218">
        <f>ROUND(I124*H124,2)</f>
        <v>0</v>
      </c>
      <c r="BL124" s="18" t="s">
        <v>146</v>
      </c>
      <c r="BM124" s="217" t="s">
        <v>406</v>
      </c>
    </row>
    <row r="125" s="2" customFormat="1">
      <c r="A125" s="40"/>
      <c r="B125" s="41"/>
      <c r="C125" s="42"/>
      <c r="D125" s="219" t="s">
        <v>148</v>
      </c>
      <c r="E125" s="42"/>
      <c r="F125" s="220" t="s">
        <v>407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148</v>
      </c>
      <c r="AU125" s="18" t="s">
        <v>88</v>
      </c>
    </row>
    <row r="126" s="13" customFormat="1">
      <c r="A126" s="13"/>
      <c r="B126" s="224"/>
      <c r="C126" s="225"/>
      <c r="D126" s="226" t="s">
        <v>150</v>
      </c>
      <c r="E126" s="227" t="s">
        <v>32</v>
      </c>
      <c r="F126" s="228" t="s">
        <v>396</v>
      </c>
      <c r="G126" s="225"/>
      <c r="H126" s="227" t="s">
        <v>32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150</v>
      </c>
      <c r="AU126" s="234" t="s">
        <v>88</v>
      </c>
      <c r="AV126" s="13" t="s">
        <v>86</v>
      </c>
      <c r="AW126" s="13" t="s">
        <v>39</v>
      </c>
      <c r="AX126" s="13" t="s">
        <v>78</v>
      </c>
      <c r="AY126" s="234" t="s">
        <v>139</v>
      </c>
    </row>
    <row r="127" s="14" customFormat="1">
      <c r="A127" s="14"/>
      <c r="B127" s="235"/>
      <c r="C127" s="236"/>
      <c r="D127" s="226" t="s">
        <v>150</v>
      </c>
      <c r="E127" s="237" t="s">
        <v>32</v>
      </c>
      <c r="F127" s="238" t="s">
        <v>86</v>
      </c>
      <c r="G127" s="236"/>
      <c r="H127" s="239">
        <v>1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150</v>
      </c>
      <c r="AU127" s="245" t="s">
        <v>88</v>
      </c>
      <c r="AV127" s="14" t="s">
        <v>88</v>
      </c>
      <c r="AW127" s="14" t="s">
        <v>39</v>
      </c>
      <c r="AX127" s="14" t="s">
        <v>78</v>
      </c>
      <c r="AY127" s="245" t="s">
        <v>139</v>
      </c>
    </row>
    <row r="128" s="15" customFormat="1">
      <c r="A128" s="15"/>
      <c r="B128" s="246"/>
      <c r="C128" s="247"/>
      <c r="D128" s="226" t="s">
        <v>150</v>
      </c>
      <c r="E128" s="248" t="s">
        <v>32</v>
      </c>
      <c r="F128" s="249" t="s">
        <v>153</v>
      </c>
      <c r="G128" s="247"/>
      <c r="H128" s="250">
        <v>1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150</v>
      </c>
      <c r="AU128" s="256" t="s">
        <v>88</v>
      </c>
      <c r="AV128" s="15" t="s">
        <v>146</v>
      </c>
      <c r="AW128" s="15" t="s">
        <v>39</v>
      </c>
      <c r="AX128" s="15" t="s">
        <v>86</v>
      </c>
      <c r="AY128" s="256" t="s">
        <v>139</v>
      </c>
    </row>
    <row r="129" s="2" customFormat="1" ht="24.15" customHeight="1">
      <c r="A129" s="40"/>
      <c r="B129" s="41"/>
      <c r="C129" s="206" t="s">
        <v>194</v>
      </c>
      <c r="D129" s="206" t="s">
        <v>141</v>
      </c>
      <c r="E129" s="207" t="s">
        <v>176</v>
      </c>
      <c r="F129" s="208" t="s">
        <v>177</v>
      </c>
      <c r="G129" s="209" t="s">
        <v>144</v>
      </c>
      <c r="H129" s="210">
        <v>82.700000000000003</v>
      </c>
      <c r="I129" s="211"/>
      <c r="J129" s="212">
        <f>ROUND(I129*H129,2)</f>
        <v>0</v>
      </c>
      <c r="K129" s="208" t="s">
        <v>145</v>
      </c>
      <c r="L129" s="46"/>
      <c r="M129" s="213" t="s">
        <v>32</v>
      </c>
      <c r="N129" s="214" t="s">
        <v>49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146</v>
      </c>
      <c r="AT129" s="217" t="s">
        <v>141</v>
      </c>
      <c r="AU129" s="217" t="s">
        <v>88</v>
      </c>
      <c r="AY129" s="18" t="s">
        <v>139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8" t="s">
        <v>86</v>
      </c>
      <c r="BK129" s="218">
        <f>ROUND(I129*H129,2)</f>
        <v>0</v>
      </c>
      <c r="BL129" s="18" t="s">
        <v>146</v>
      </c>
      <c r="BM129" s="217" t="s">
        <v>408</v>
      </c>
    </row>
    <row r="130" s="2" customFormat="1">
      <c r="A130" s="40"/>
      <c r="B130" s="41"/>
      <c r="C130" s="42"/>
      <c r="D130" s="219" t="s">
        <v>148</v>
      </c>
      <c r="E130" s="42"/>
      <c r="F130" s="220" t="s">
        <v>179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148</v>
      </c>
      <c r="AU130" s="18" t="s">
        <v>88</v>
      </c>
    </row>
    <row r="131" s="13" customFormat="1">
      <c r="A131" s="13"/>
      <c r="B131" s="224"/>
      <c r="C131" s="225"/>
      <c r="D131" s="226" t="s">
        <v>150</v>
      </c>
      <c r="E131" s="227" t="s">
        <v>32</v>
      </c>
      <c r="F131" s="228" t="s">
        <v>180</v>
      </c>
      <c r="G131" s="225"/>
      <c r="H131" s="227" t="s">
        <v>32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150</v>
      </c>
      <c r="AU131" s="234" t="s">
        <v>88</v>
      </c>
      <c r="AV131" s="13" t="s">
        <v>86</v>
      </c>
      <c r="AW131" s="13" t="s">
        <v>39</v>
      </c>
      <c r="AX131" s="13" t="s">
        <v>78</v>
      </c>
      <c r="AY131" s="234" t="s">
        <v>139</v>
      </c>
    </row>
    <row r="132" s="14" customFormat="1">
      <c r="A132" s="14"/>
      <c r="B132" s="235"/>
      <c r="C132" s="236"/>
      <c r="D132" s="226" t="s">
        <v>150</v>
      </c>
      <c r="E132" s="237" t="s">
        <v>32</v>
      </c>
      <c r="F132" s="238" t="s">
        <v>388</v>
      </c>
      <c r="G132" s="236"/>
      <c r="H132" s="239">
        <v>82.700000000000003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150</v>
      </c>
      <c r="AU132" s="245" t="s">
        <v>88</v>
      </c>
      <c r="AV132" s="14" t="s">
        <v>88</v>
      </c>
      <c r="AW132" s="14" t="s">
        <v>39</v>
      </c>
      <c r="AX132" s="14" t="s">
        <v>78</v>
      </c>
      <c r="AY132" s="245" t="s">
        <v>139</v>
      </c>
    </row>
    <row r="133" s="15" customFormat="1">
      <c r="A133" s="15"/>
      <c r="B133" s="246"/>
      <c r="C133" s="247"/>
      <c r="D133" s="226" t="s">
        <v>150</v>
      </c>
      <c r="E133" s="248" t="s">
        <v>32</v>
      </c>
      <c r="F133" s="249" t="s">
        <v>153</v>
      </c>
      <c r="G133" s="247"/>
      <c r="H133" s="250">
        <v>82.700000000000003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6" t="s">
        <v>150</v>
      </c>
      <c r="AU133" s="256" t="s">
        <v>88</v>
      </c>
      <c r="AV133" s="15" t="s">
        <v>146</v>
      </c>
      <c r="AW133" s="15" t="s">
        <v>39</v>
      </c>
      <c r="AX133" s="15" t="s">
        <v>86</v>
      </c>
      <c r="AY133" s="256" t="s">
        <v>139</v>
      </c>
    </row>
    <row r="134" s="2" customFormat="1" ht="24.15" customHeight="1">
      <c r="A134" s="40"/>
      <c r="B134" s="41"/>
      <c r="C134" s="206" t="s">
        <v>201</v>
      </c>
      <c r="D134" s="206" t="s">
        <v>141</v>
      </c>
      <c r="E134" s="207" t="s">
        <v>182</v>
      </c>
      <c r="F134" s="208" t="s">
        <v>183</v>
      </c>
      <c r="G134" s="209" t="s">
        <v>184</v>
      </c>
      <c r="H134" s="210">
        <v>24.300000000000001</v>
      </c>
      <c r="I134" s="211"/>
      <c r="J134" s="212">
        <f>ROUND(I134*H134,2)</f>
        <v>0</v>
      </c>
      <c r="K134" s="208" t="s">
        <v>145</v>
      </c>
      <c r="L134" s="46"/>
      <c r="M134" s="213" t="s">
        <v>32</v>
      </c>
      <c r="N134" s="214" t="s">
        <v>49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146</v>
      </c>
      <c r="AT134" s="217" t="s">
        <v>141</v>
      </c>
      <c r="AU134" s="217" t="s">
        <v>88</v>
      </c>
      <c r="AY134" s="18" t="s">
        <v>139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86</v>
      </c>
      <c r="BK134" s="218">
        <f>ROUND(I134*H134,2)</f>
        <v>0</v>
      </c>
      <c r="BL134" s="18" t="s">
        <v>146</v>
      </c>
      <c r="BM134" s="217" t="s">
        <v>409</v>
      </c>
    </row>
    <row r="135" s="2" customFormat="1">
      <c r="A135" s="40"/>
      <c r="B135" s="41"/>
      <c r="C135" s="42"/>
      <c r="D135" s="219" t="s">
        <v>148</v>
      </c>
      <c r="E135" s="42"/>
      <c r="F135" s="220" t="s">
        <v>186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148</v>
      </c>
      <c r="AU135" s="18" t="s">
        <v>88</v>
      </c>
    </row>
    <row r="136" s="13" customFormat="1">
      <c r="A136" s="13"/>
      <c r="B136" s="224"/>
      <c r="C136" s="225"/>
      <c r="D136" s="226" t="s">
        <v>150</v>
      </c>
      <c r="E136" s="227" t="s">
        <v>32</v>
      </c>
      <c r="F136" s="228" t="s">
        <v>410</v>
      </c>
      <c r="G136" s="225"/>
      <c r="H136" s="227" t="s">
        <v>32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150</v>
      </c>
      <c r="AU136" s="234" t="s">
        <v>88</v>
      </c>
      <c r="AV136" s="13" t="s">
        <v>86</v>
      </c>
      <c r="AW136" s="13" t="s">
        <v>39</v>
      </c>
      <c r="AX136" s="13" t="s">
        <v>78</v>
      </c>
      <c r="AY136" s="234" t="s">
        <v>139</v>
      </c>
    </row>
    <row r="137" s="14" customFormat="1">
      <c r="A137" s="14"/>
      <c r="B137" s="235"/>
      <c r="C137" s="236"/>
      <c r="D137" s="226" t="s">
        <v>150</v>
      </c>
      <c r="E137" s="237" t="s">
        <v>32</v>
      </c>
      <c r="F137" s="238" t="s">
        <v>411</v>
      </c>
      <c r="G137" s="236"/>
      <c r="H137" s="239">
        <v>24.300000000000001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150</v>
      </c>
      <c r="AU137" s="245" t="s">
        <v>88</v>
      </c>
      <c r="AV137" s="14" t="s">
        <v>88</v>
      </c>
      <c r="AW137" s="14" t="s">
        <v>39</v>
      </c>
      <c r="AX137" s="14" t="s">
        <v>78</v>
      </c>
      <c r="AY137" s="245" t="s">
        <v>139</v>
      </c>
    </row>
    <row r="138" s="15" customFormat="1">
      <c r="A138" s="15"/>
      <c r="B138" s="246"/>
      <c r="C138" s="247"/>
      <c r="D138" s="226" t="s">
        <v>150</v>
      </c>
      <c r="E138" s="248" t="s">
        <v>32</v>
      </c>
      <c r="F138" s="249" t="s">
        <v>153</v>
      </c>
      <c r="G138" s="247"/>
      <c r="H138" s="250">
        <v>24.300000000000001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6" t="s">
        <v>150</v>
      </c>
      <c r="AU138" s="256" t="s">
        <v>88</v>
      </c>
      <c r="AV138" s="15" t="s">
        <v>146</v>
      </c>
      <c r="AW138" s="15" t="s">
        <v>39</v>
      </c>
      <c r="AX138" s="15" t="s">
        <v>86</v>
      </c>
      <c r="AY138" s="256" t="s">
        <v>139</v>
      </c>
    </row>
    <row r="139" s="2" customFormat="1" ht="44.25" customHeight="1">
      <c r="A139" s="40"/>
      <c r="B139" s="41"/>
      <c r="C139" s="206" t="s">
        <v>206</v>
      </c>
      <c r="D139" s="206" t="s">
        <v>141</v>
      </c>
      <c r="E139" s="207" t="s">
        <v>190</v>
      </c>
      <c r="F139" s="208" t="s">
        <v>191</v>
      </c>
      <c r="G139" s="209" t="s">
        <v>184</v>
      </c>
      <c r="H139" s="210">
        <v>24.300000000000001</v>
      </c>
      <c r="I139" s="211"/>
      <c r="J139" s="212">
        <f>ROUND(I139*H139,2)</f>
        <v>0</v>
      </c>
      <c r="K139" s="208" t="s">
        <v>145</v>
      </c>
      <c r="L139" s="46"/>
      <c r="M139" s="213" t="s">
        <v>32</v>
      </c>
      <c r="N139" s="214" t="s">
        <v>49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146</v>
      </c>
      <c r="AT139" s="217" t="s">
        <v>141</v>
      </c>
      <c r="AU139" s="217" t="s">
        <v>88</v>
      </c>
      <c r="AY139" s="18" t="s">
        <v>139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8" t="s">
        <v>86</v>
      </c>
      <c r="BK139" s="218">
        <f>ROUND(I139*H139,2)</f>
        <v>0</v>
      </c>
      <c r="BL139" s="18" t="s">
        <v>146</v>
      </c>
      <c r="BM139" s="217" t="s">
        <v>412</v>
      </c>
    </row>
    <row r="140" s="2" customFormat="1">
      <c r="A140" s="40"/>
      <c r="B140" s="41"/>
      <c r="C140" s="42"/>
      <c r="D140" s="219" t="s">
        <v>148</v>
      </c>
      <c r="E140" s="42"/>
      <c r="F140" s="220" t="s">
        <v>193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148</v>
      </c>
      <c r="AU140" s="18" t="s">
        <v>88</v>
      </c>
    </row>
    <row r="141" s="13" customFormat="1">
      <c r="A141" s="13"/>
      <c r="B141" s="224"/>
      <c r="C141" s="225"/>
      <c r="D141" s="226" t="s">
        <v>150</v>
      </c>
      <c r="E141" s="227" t="s">
        <v>32</v>
      </c>
      <c r="F141" s="228" t="s">
        <v>410</v>
      </c>
      <c r="G141" s="225"/>
      <c r="H141" s="227" t="s">
        <v>32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150</v>
      </c>
      <c r="AU141" s="234" t="s">
        <v>88</v>
      </c>
      <c r="AV141" s="13" t="s">
        <v>86</v>
      </c>
      <c r="AW141" s="13" t="s">
        <v>39</v>
      </c>
      <c r="AX141" s="13" t="s">
        <v>78</v>
      </c>
      <c r="AY141" s="234" t="s">
        <v>139</v>
      </c>
    </row>
    <row r="142" s="14" customFormat="1">
      <c r="A142" s="14"/>
      <c r="B142" s="235"/>
      <c r="C142" s="236"/>
      <c r="D142" s="226" t="s">
        <v>150</v>
      </c>
      <c r="E142" s="237" t="s">
        <v>32</v>
      </c>
      <c r="F142" s="238" t="s">
        <v>411</v>
      </c>
      <c r="G142" s="236"/>
      <c r="H142" s="239">
        <v>24.300000000000001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150</v>
      </c>
      <c r="AU142" s="245" t="s">
        <v>88</v>
      </c>
      <c r="AV142" s="14" t="s">
        <v>88</v>
      </c>
      <c r="AW142" s="14" t="s">
        <v>39</v>
      </c>
      <c r="AX142" s="14" t="s">
        <v>78</v>
      </c>
      <c r="AY142" s="245" t="s">
        <v>139</v>
      </c>
    </row>
    <row r="143" s="15" customFormat="1">
      <c r="A143" s="15"/>
      <c r="B143" s="246"/>
      <c r="C143" s="247"/>
      <c r="D143" s="226" t="s">
        <v>150</v>
      </c>
      <c r="E143" s="248" t="s">
        <v>32</v>
      </c>
      <c r="F143" s="249" t="s">
        <v>153</v>
      </c>
      <c r="G143" s="247"/>
      <c r="H143" s="250">
        <v>24.300000000000001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6" t="s">
        <v>150</v>
      </c>
      <c r="AU143" s="256" t="s">
        <v>88</v>
      </c>
      <c r="AV143" s="15" t="s">
        <v>146</v>
      </c>
      <c r="AW143" s="15" t="s">
        <v>39</v>
      </c>
      <c r="AX143" s="15" t="s">
        <v>86</v>
      </c>
      <c r="AY143" s="256" t="s">
        <v>139</v>
      </c>
    </row>
    <row r="144" s="2" customFormat="1" ht="24.15" customHeight="1">
      <c r="A144" s="40"/>
      <c r="B144" s="41"/>
      <c r="C144" s="206" t="s">
        <v>218</v>
      </c>
      <c r="D144" s="206" t="s">
        <v>141</v>
      </c>
      <c r="E144" s="207" t="s">
        <v>195</v>
      </c>
      <c r="F144" s="208" t="s">
        <v>196</v>
      </c>
      <c r="G144" s="209" t="s">
        <v>184</v>
      </c>
      <c r="H144" s="210">
        <v>6.0750000000000002</v>
      </c>
      <c r="I144" s="211"/>
      <c r="J144" s="212">
        <f>ROUND(I144*H144,2)</f>
        <v>0</v>
      </c>
      <c r="K144" s="208" t="s">
        <v>145</v>
      </c>
      <c r="L144" s="46"/>
      <c r="M144" s="213" t="s">
        <v>32</v>
      </c>
      <c r="N144" s="214" t="s">
        <v>49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146</v>
      </c>
      <c r="AT144" s="217" t="s">
        <v>141</v>
      </c>
      <c r="AU144" s="217" t="s">
        <v>88</v>
      </c>
      <c r="AY144" s="18" t="s">
        <v>139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8" t="s">
        <v>86</v>
      </c>
      <c r="BK144" s="218">
        <f>ROUND(I144*H144,2)</f>
        <v>0</v>
      </c>
      <c r="BL144" s="18" t="s">
        <v>146</v>
      </c>
      <c r="BM144" s="217" t="s">
        <v>413</v>
      </c>
    </row>
    <row r="145" s="2" customFormat="1">
      <c r="A145" s="40"/>
      <c r="B145" s="41"/>
      <c r="C145" s="42"/>
      <c r="D145" s="219" t="s">
        <v>148</v>
      </c>
      <c r="E145" s="42"/>
      <c r="F145" s="220" t="s">
        <v>198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8" t="s">
        <v>148</v>
      </c>
      <c r="AU145" s="18" t="s">
        <v>88</v>
      </c>
    </row>
    <row r="146" s="13" customFormat="1">
      <c r="A146" s="13"/>
      <c r="B146" s="224"/>
      <c r="C146" s="225"/>
      <c r="D146" s="226" t="s">
        <v>150</v>
      </c>
      <c r="E146" s="227" t="s">
        <v>32</v>
      </c>
      <c r="F146" s="228" t="s">
        <v>414</v>
      </c>
      <c r="G146" s="225"/>
      <c r="H146" s="227" t="s">
        <v>32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150</v>
      </c>
      <c r="AU146" s="234" t="s">
        <v>88</v>
      </c>
      <c r="AV146" s="13" t="s">
        <v>86</v>
      </c>
      <c r="AW146" s="13" t="s">
        <v>39</v>
      </c>
      <c r="AX146" s="13" t="s">
        <v>78</v>
      </c>
      <c r="AY146" s="234" t="s">
        <v>139</v>
      </c>
    </row>
    <row r="147" s="14" customFormat="1">
      <c r="A147" s="14"/>
      <c r="B147" s="235"/>
      <c r="C147" s="236"/>
      <c r="D147" s="226" t="s">
        <v>150</v>
      </c>
      <c r="E147" s="237" t="s">
        <v>32</v>
      </c>
      <c r="F147" s="238" t="s">
        <v>415</v>
      </c>
      <c r="G147" s="236"/>
      <c r="H147" s="239">
        <v>6.0750000000000002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150</v>
      </c>
      <c r="AU147" s="245" t="s">
        <v>88</v>
      </c>
      <c r="AV147" s="14" t="s">
        <v>88</v>
      </c>
      <c r="AW147" s="14" t="s">
        <v>39</v>
      </c>
      <c r="AX147" s="14" t="s">
        <v>78</v>
      </c>
      <c r="AY147" s="245" t="s">
        <v>139</v>
      </c>
    </row>
    <row r="148" s="15" customFormat="1">
      <c r="A148" s="15"/>
      <c r="B148" s="246"/>
      <c r="C148" s="247"/>
      <c r="D148" s="226" t="s">
        <v>150</v>
      </c>
      <c r="E148" s="248" t="s">
        <v>32</v>
      </c>
      <c r="F148" s="249" t="s">
        <v>153</v>
      </c>
      <c r="G148" s="247"/>
      <c r="H148" s="250">
        <v>6.0750000000000002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6" t="s">
        <v>150</v>
      </c>
      <c r="AU148" s="256" t="s">
        <v>88</v>
      </c>
      <c r="AV148" s="15" t="s">
        <v>146</v>
      </c>
      <c r="AW148" s="15" t="s">
        <v>39</v>
      </c>
      <c r="AX148" s="15" t="s">
        <v>86</v>
      </c>
      <c r="AY148" s="256" t="s">
        <v>139</v>
      </c>
    </row>
    <row r="149" s="2" customFormat="1" ht="49.05" customHeight="1">
      <c r="A149" s="40"/>
      <c r="B149" s="41"/>
      <c r="C149" s="206" t="s">
        <v>224</v>
      </c>
      <c r="D149" s="206" t="s">
        <v>141</v>
      </c>
      <c r="E149" s="207" t="s">
        <v>202</v>
      </c>
      <c r="F149" s="208" t="s">
        <v>203</v>
      </c>
      <c r="G149" s="209" t="s">
        <v>161</v>
      </c>
      <c r="H149" s="210">
        <v>1</v>
      </c>
      <c r="I149" s="211"/>
      <c r="J149" s="212">
        <f>ROUND(I149*H149,2)</f>
        <v>0</v>
      </c>
      <c r="K149" s="208" t="s">
        <v>145</v>
      </c>
      <c r="L149" s="46"/>
      <c r="M149" s="213" t="s">
        <v>32</v>
      </c>
      <c r="N149" s="214" t="s">
        <v>49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146</v>
      </c>
      <c r="AT149" s="217" t="s">
        <v>141</v>
      </c>
      <c r="AU149" s="217" t="s">
        <v>88</v>
      </c>
      <c r="AY149" s="18" t="s">
        <v>139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8" t="s">
        <v>86</v>
      </c>
      <c r="BK149" s="218">
        <f>ROUND(I149*H149,2)</f>
        <v>0</v>
      </c>
      <c r="BL149" s="18" t="s">
        <v>146</v>
      </c>
      <c r="BM149" s="217" t="s">
        <v>416</v>
      </c>
    </row>
    <row r="150" s="2" customFormat="1">
      <c r="A150" s="40"/>
      <c r="B150" s="41"/>
      <c r="C150" s="42"/>
      <c r="D150" s="219" t="s">
        <v>148</v>
      </c>
      <c r="E150" s="42"/>
      <c r="F150" s="220" t="s">
        <v>205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148</v>
      </c>
      <c r="AU150" s="18" t="s">
        <v>88</v>
      </c>
    </row>
    <row r="151" s="13" customFormat="1">
      <c r="A151" s="13"/>
      <c r="B151" s="224"/>
      <c r="C151" s="225"/>
      <c r="D151" s="226" t="s">
        <v>150</v>
      </c>
      <c r="E151" s="227" t="s">
        <v>32</v>
      </c>
      <c r="F151" s="228" t="s">
        <v>391</v>
      </c>
      <c r="G151" s="225"/>
      <c r="H151" s="227" t="s">
        <v>32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150</v>
      </c>
      <c r="AU151" s="234" t="s">
        <v>88</v>
      </c>
      <c r="AV151" s="13" t="s">
        <v>86</v>
      </c>
      <c r="AW151" s="13" t="s">
        <v>39</v>
      </c>
      <c r="AX151" s="13" t="s">
        <v>78</v>
      </c>
      <c r="AY151" s="234" t="s">
        <v>139</v>
      </c>
    </row>
    <row r="152" s="14" customFormat="1">
      <c r="A152" s="14"/>
      <c r="B152" s="235"/>
      <c r="C152" s="236"/>
      <c r="D152" s="226" t="s">
        <v>150</v>
      </c>
      <c r="E152" s="237" t="s">
        <v>32</v>
      </c>
      <c r="F152" s="238" t="s">
        <v>86</v>
      </c>
      <c r="G152" s="236"/>
      <c r="H152" s="239">
        <v>1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150</v>
      </c>
      <c r="AU152" s="245" t="s">
        <v>88</v>
      </c>
      <c r="AV152" s="14" t="s">
        <v>88</v>
      </c>
      <c r="AW152" s="14" t="s">
        <v>39</v>
      </c>
      <c r="AX152" s="14" t="s">
        <v>78</v>
      </c>
      <c r="AY152" s="245" t="s">
        <v>139</v>
      </c>
    </row>
    <row r="153" s="15" customFormat="1">
      <c r="A153" s="15"/>
      <c r="B153" s="246"/>
      <c r="C153" s="247"/>
      <c r="D153" s="226" t="s">
        <v>150</v>
      </c>
      <c r="E153" s="248" t="s">
        <v>32</v>
      </c>
      <c r="F153" s="249" t="s">
        <v>153</v>
      </c>
      <c r="G153" s="247"/>
      <c r="H153" s="250">
        <v>1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6" t="s">
        <v>150</v>
      </c>
      <c r="AU153" s="256" t="s">
        <v>88</v>
      </c>
      <c r="AV153" s="15" t="s">
        <v>146</v>
      </c>
      <c r="AW153" s="15" t="s">
        <v>39</v>
      </c>
      <c r="AX153" s="15" t="s">
        <v>86</v>
      </c>
      <c r="AY153" s="256" t="s">
        <v>139</v>
      </c>
    </row>
    <row r="154" s="2" customFormat="1" ht="49.05" customHeight="1">
      <c r="A154" s="40"/>
      <c r="B154" s="41"/>
      <c r="C154" s="206" t="s">
        <v>229</v>
      </c>
      <c r="D154" s="206" t="s">
        <v>141</v>
      </c>
      <c r="E154" s="207" t="s">
        <v>417</v>
      </c>
      <c r="F154" s="208" t="s">
        <v>418</v>
      </c>
      <c r="G154" s="209" t="s">
        <v>161</v>
      </c>
      <c r="H154" s="210">
        <v>1</v>
      </c>
      <c r="I154" s="211"/>
      <c r="J154" s="212">
        <f>ROUND(I154*H154,2)</f>
        <v>0</v>
      </c>
      <c r="K154" s="208" t="s">
        <v>145</v>
      </c>
      <c r="L154" s="46"/>
      <c r="M154" s="213" t="s">
        <v>32</v>
      </c>
      <c r="N154" s="214" t="s">
        <v>49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146</v>
      </c>
      <c r="AT154" s="217" t="s">
        <v>141</v>
      </c>
      <c r="AU154" s="217" t="s">
        <v>88</v>
      </c>
      <c r="AY154" s="18" t="s">
        <v>139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8" t="s">
        <v>86</v>
      </c>
      <c r="BK154" s="218">
        <f>ROUND(I154*H154,2)</f>
        <v>0</v>
      </c>
      <c r="BL154" s="18" t="s">
        <v>146</v>
      </c>
      <c r="BM154" s="217" t="s">
        <v>419</v>
      </c>
    </row>
    <row r="155" s="2" customFormat="1">
      <c r="A155" s="40"/>
      <c r="B155" s="41"/>
      <c r="C155" s="42"/>
      <c r="D155" s="219" t="s">
        <v>148</v>
      </c>
      <c r="E155" s="42"/>
      <c r="F155" s="220" t="s">
        <v>420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8" t="s">
        <v>148</v>
      </c>
      <c r="AU155" s="18" t="s">
        <v>88</v>
      </c>
    </row>
    <row r="156" s="13" customFormat="1">
      <c r="A156" s="13"/>
      <c r="B156" s="224"/>
      <c r="C156" s="225"/>
      <c r="D156" s="226" t="s">
        <v>150</v>
      </c>
      <c r="E156" s="227" t="s">
        <v>32</v>
      </c>
      <c r="F156" s="228" t="s">
        <v>396</v>
      </c>
      <c r="G156" s="225"/>
      <c r="H156" s="227" t="s">
        <v>32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150</v>
      </c>
      <c r="AU156" s="234" t="s">
        <v>88</v>
      </c>
      <c r="AV156" s="13" t="s">
        <v>86</v>
      </c>
      <c r="AW156" s="13" t="s">
        <v>39</v>
      </c>
      <c r="AX156" s="13" t="s">
        <v>78</v>
      </c>
      <c r="AY156" s="234" t="s">
        <v>139</v>
      </c>
    </row>
    <row r="157" s="14" customFormat="1">
      <c r="A157" s="14"/>
      <c r="B157" s="235"/>
      <c r="C157" s="236"/>
      <c r="D157" s="226" t="s">
        <v>150</v>
      </c>
      <c r="E157" s="237" t="s">
        <v>32</v>
      </c>
      <c r="F157" s="238" t="s">
        <v>86</v>
      </c>
      <c r="G157" s="236"/>
      <c r="H157" s="239">
        <v>1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150</v>
      </c>
      <c r="AU157" s="245" t="s">
        <v>88</v>
      </c>
      <c r="AV157" s="14" t="s">
        <v>88</v>
      </c>
      <c r="AW157" s="14" t="s">
        <v>39</v>
      </c>
      <c r="AX157" s="14" t="s">
        <v>78</v>
      </c>
      <c r="AY157" s="245" t="s">
        <v>139</v>
      </c>
    </row>
    <row r="158" s="15" customFormat="1">
      <c r="A158" s="15"/>
      <c r="B158" s="246"/>
      <c r="C158" s="247"/>
      <c r="D158" s="226" t="s">
        <v>150</v>
      </c>
      <c r="E158" s="248" t="s">
        <v>32</v>
      </c>
      <c r="F158" s="249" t="s">
        <v>153</v>
      </c>
      <c r="G158" s="247"/>
      <c r="H158" s="250">
        <v>1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6" t="s">
        <v>150</v>
      </c>
      <c r="AU158" s="256" t="s">
        <v>88</v>
      </c>
      <c r="AV158" s="15" t="s">
        <v>146</v>
      </c>
      <c r="AW158" s="15" t="s">
        <v>39</v>
      </c>
      <c r="AX158" s="15" t="s">
        <v>86</v>
      </c>
      <c r="AY158" s="256" t="s">
        <v>139</v>
      </c>
    </row>
    <row r="159" s="2" customFormat="1" ht="62.7" customHeight="1">
      <c r="A159" s="40"/>
      <c r="B159" s="41"/>
      <c r="C159" s="206" t="s">
        <v>8</v>
      </c>
      <c r="D159" s="206" t="s">
        <v>141</v>
      </c>
      <c r="E159" s="207" t="s">
        <v>207</v>
      </c>
      <c r="F159" s="208" t="s">
        <v>208</v>
      </c>
      <c r="G159" s="209" t="s">
        <v>184</v>
      </c>
      <c r="H159" s="210">
        <v>57.704999999999998</v>
      </c>
      <c r="I159" s="211"/>
      <c r="J159" s="212">
        <f>ROUND(I159*H159,2)</f>
        <v>0</v>
      </c>
      <c r="K159" s="208" t="s">
        <v>145</v>
      </c>
      <c r="L159" s="46"/>
      <c r="M159" s="213" t="s">
        <v>32</v>
      </c>
      <c r="N159" s="214" t="s">
        <v>49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146</v>
      </c>
      <c r="AT159" s="217" t="s">
        <v>141</v>
      </c>
      <c r="AU159" s="217" t="s">
        <v>88</v>
      </c>
      <c r="AY159" s="18" t="s">
        <v>139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8" t="s">
        <v>86</v>
      </c>
      <c r="BK159" s="218">
        <f>ROUND(I159*H159,2)</f>
        <v>0</v>
      </c>
      <c r="BL159" s="18" t="s">
        <v>146</v>
      </c>
      <c r="BM159" s="217" t="s">
        <v>421</v>
      </c>
    </row>
    <row r="160" s="2" customFormat="1">
      <c r="A160" s="40"/>
      <c r="B160" s="41"/>
      <c r="C160" s="42"/>
      <c r="D160" s="219" t="s">
        <v>148</v>
      </c>
      <c r="E160" s="42"/>
      <c r="F160" s="220" t="s">
        <v>210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148</v>
      </c>
      <c r="AU160" s="18" t="s">
        <v>88</v>
      </c>
    </row>
    <row r="161" s="13" customFormat="1">
      <c r="A161" s="13"/>
      <c r="B161" s="224"/>
      <c r="C161" s="225"/>
      <c r="D161" s="226" t="s">
        <v>150</v>
      </c>
      <c r="E161" s="227" t="s">
        <v>32</v>
      </c>
      <c r="F161" s="228" t="s">
        <v>422</v>
      </c>
      <c r="G161" s="225"/>
      <c r="H161" s="227" t="s">
        <v>32</v>
      </c>
      <c r="I161" s="229"/>
      <c r="J161" s="225"/>
      <c r="K161" s="225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150</v>
      </c>
      <c r="AU161" s="234" t="s">
        <v>88</v>
      </c>
      <c r="AV161" s="13" t="s">
        <v>86</v>
      </c>
      <c r="AW161" s="13" t="s">
        <v>39</v>
      </c>
      <c r="AX161" s="13" t="s">
        <v>78</v>
      </c>
      <c r="AY161" s="234" t="s">
        <v>139</v>
      </c>
    </row>
    <row r="162" s="14" customFormat="1">
      <c r="A162" s="14"/>
      <c r="B162" s="235"/>
      <c r="C162" s="236"/>
      <c r="D162" s="226" t="s">
        <v>150</v>
      </c>
      <c r="E162" s="237" t="s">
        <v>32</v>
      </c>
      <c r="F162" s="238" t="s">
        <v>411</v>
      </c>
      <c r="G162" s="236"/>
      <c r="H162" s="239">
        <v>24.300000000000001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150</v>
      </c>
      <c r="AU162" s="245" t="s">
        <v>88</v>
      </c>
      <c r="AV162" s="14" t="s">
        <v>88</v>
      </c>
      <c r="AW162" s="14" t="s">
        <v>39</v>
      </c>
      <c r="AX162" s="14" t="s">
        <v>78</v>
      </c>
      <c r="AY162" s="245" t="s">
        <v>139</v>
      </c>
    </row>
    <row r="163" s="13" customFormat="1">
      <c r="A163" s="13"/>
      <c r="B163" s="224"/>
      <c r="C163" s="225"/>
      <c r="D163" s="226" t="s">
        <v>150</v>
      </c>
      <c r="E163" s="227" t="s">
        <v>32</v>
      </c>
      <c r="F163" s="228" t="s">
        <v>212</v>
      </c>
      <c r="G163" s="225"/>
      <c r="H163" s="227" t="s">
        <v>32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150</v>
      </c>
      <c r="AU163" s="234" t="s">
        <v>88</v>
      </c>
      <c r="AV163" s="13" t="s">
        <v>86</v>
      </c>
      <c r="AW163" s="13" t="s">
        <v>39</v>
      </c>
      <c r="AX163" s="13" t="s">
        <v>78</v>
      </c>
      <c r="AY163" s="234" t="s">
        <v>139</v>
      </c>
    </row>
    <row r="164" s="14" customFormat="1">
      <c r="A164" s="14"/>
      <c r="B164" s="235"/>
      <c r="C164" s="236"/>
      <c r="D164" s="226" t="s">
        <v>150</v>
      </c>
      <c r="E164" s="237" t="s">
        <v>32</v>
      </c>
      <c r="F164" s="238" t="s">
        <v>423</v>
      </c>
      <c r="G164" s="236"/>
      <c r="H164" s="239">
        <v>12.404999999999999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150</v>
      </c>
      <c r="AU164" s="245" t="s">
        <v>88</v>
      </c>
      <c r="AV164" s="14" t="s">
        <v>88</v>
      </c>
      <c r="AW164" s="14" t="s">
        <v>39</v>
      </c>
      <c r="AX164" s="14" t="s">
        <v>78</v>
      </c>
      <c r="AY164" s="245" t="s">
        <v>139</v>
      </c>
    </row>
    <row r="165" s="13" customFormat="1">
      <c r="A165" s="13"/>
      <c r="B165" s="224"/>
      <c r="C165" s="225"/>
      <c r="D165" s="226" t="s">
        <v>150</v>
      </c>
      <c r="E165" s="227" t="s">
        <v>32</v>
      </c>
      <c r="F165" s="228" t="s">
        <v>214</v>
      </c>
      <c r="G165" s="225"/>
      <c r="H165" s="227" t="s">
        <v>32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150</v>
      </c>
      <c r="AU165" s="234" t="s">
        <v>88</v>
      </c>
      <c r="AV165" s="13" t="s">
        <v>86</v>
      </c>
      <c r="AW165" s="13" t="s">
        <v>39</v>
      </c>
      <c r="AX165" s="13" t="s">
        <v>78</v>
      </c>
      <c r="AY165" s="234" t="s">
        <v>139</v>
      </c>
    </row>
    <row r="166" s="14" customFormat="1">
      <c r="A166" s="14"/>
      <c r="B166" s="235"/>
      <c r="C166" s="236"/>
      <c r="D166" s="226" t="s">
        <v>150</v>
      </c>
      <c r="E166" s="237" t="s">
        <v>32</v>
      </c>
      <c r="F166" s="238" t="s">
        <v>424</v>
      </c>
      <c r="G166" s="236"/>
      <c r="H166" s="239">
        <v>9.1999999999999993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5" t="s">
        <v>150</v>
      </c>
      <c r="AU166" s="245" t="s">
        <v>88</v>
      </c>
      <c r="AV166" s="14" t="s">
        <v>88</v>
      </c>
      <c r="AW166" s="14" t="s">
        <v>39</v>
      </c>
      <c r="AX166" s="14" t="s">
        <v>78</v>
      </c>
      <c r="AY166" s="245" t="s">
        <v>139</v>
      </c>
    </row>
    <row r="167" s="13" customFormat="1">
      <c r="A167" s="13"/>
      <c r="B167" s="224"/>
      <c r="C167" s="225"/>
      <c r="D167" s="226" t="s">
        <v>150</v>
      </c>
      <c r="E167" s="227" t="s">
        <v>32</v>
      </c>
      <c r="F167" s="228" t="s">
        <v>216</v>
      </c>
      <c r="G167" s="225"/>
      <c r="H167" s="227" t="s">
        <v>32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150</v>
      </c>
      <c r="AU167" s="234" t="s">
        <v>88</v>
      </c>
      <c r="AV167" s="13" t="s">
        <v>86</v>
      </c>
      <c r="AW167" s="13" t="s">
        <v>39</v>
      </c>
      <c r="AX167" s="13" t="s">
        <v>78</v>
      </c>
      <c r="AY167" s="234" t="s">
        <v>139</v>
      </c>
    </row>
    <row r="168" s="14" customFormat="1">
      <c r="A168" s="14"/>
      <c r="B168" s="235"/>
      <c r="C168" s="236"/>
      <c r="D168" s="226" t="s">
        <v>150</v>
      </c>
      <c r="E168" s="237" t="s">
        <v>32</v>
      </c>
      <c r="F168" s="238" t="s">
        <v>425</v>
      </c>
      <c r="G168" s="236"/>
      <c r="H168" s="239">
        <v>11.800000000000001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150</v>
      </c>
      <c r="AU168" s="245" t="s">
        <v>88</v>
      </c>
      <c r="AV168" s="14" t="s">
        <v>88</v>
      </c>
      <c r="AW168" s="14" t="s">
        <v>39</v>
      </c>
      <c r="AX168" s="14" t="s">
        <v>78</v>
      </c>
      <c r="AY168" s="245" t="s">
        <v>139</v>
      </c>
    </row>
    <row r="169" s="15" customFormat="1">
      <c r="A169" s="15"/>
      <c r="B169" s="246"/>
      <c r="C169" s="247"/>
      <c r="D169" s="226" t="s">
        <v>150</v>
      </c>
      <c r="E169" s="248" t="s">
        <v>32</v>
      </c>
      <c r="F169" s="249" t="s">
        <v>153</v>
      </c>
      <c r="G169" s="247"/>
      <c r="H169" s="250">
        <v>57.704999999999998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6" t="s">
        <v>150</v>
      </c>
      <c r="AU169" s="256" t="s">
        <v>88</v>
      </c>
      <c r="AV169" s="15" t="s">
        <v>146</v>
      </c>
      <c r="AW169" s="15" t="s">
        <v>39</v>
      </c>
      <c r="AX169" s="15" t="s">
        <v>86</v>
      </c>
      <c r="AY169" s="256" t="s">
        <v>139</v>
      </c>
    </row>
    <row r="170" s="2" customFormat="1" ht="55.5" customHeight="1">
      <c r="A170" s="40"/>
      <c r="B170" s="41"/>
      <c r="C170" s="206" t="s">
        <v>242</v>
      </c>
      <c r="D170" s="206" t="s">
        <v>141</v>
      </c>
      <c r="E170" s="207" t="s">
        <v>219</v>
      </c>
      <c r="F170" s="208" t="s">
        <v>220</v>
      </c>
      <c r="G170" s="209" t="s">
        <v>184</v>
      </c>
      <c r="H170" s="210">
        <v>6.0750000000000002</v>
      </c>
      <c r="I170" s="211"/>
      <c r="J170" s="212">
        <f>ROUND(I170*H170,2)</f>
        <v>0</v>
      </c>
      <c r="K170" s="208" t="s">
        <v>145</v>
      </c>
      <c r="L170" s="46"/>
      <c r="M170" s="213" t="s">
        <v>32</v>
      </c>
      <c r="N170" s="214" t="s">
        <v>49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146</v>
      </c>
      <c r="AT170" s="217" t="s">
        <v>141</v>
      </c>
      <c r="AU170" s="217" t="s">
        <v>88</v>
      </c>
      <c r="AY170" s="18" t="s">
        <v>139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8" t="s">
        <v>86</v>
      </c>
      <c r="BK170" s="218">
        <f>ROUND(I170*H170,2)</f>
        <v>0</v>
      </c>
      <c r="BL170" s="18" t="s">
        <v>146</v>
      </c>
      <c r="BM170" s="217" t="s">
        <v>426</v>
      </c>
    </row>
    <row r="171" s="2" customFormat="1">
      <c r="A171" s="40"/>
      <c r="B171" s="41"/>
      <c r="C171" s="42"/>
      <c r="D171" s="219" t="s">
        <v>148</v>
      </c>
      <c r="E171" s="42"/>
      <c r="F171" s="220" t="s">
        <v>222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8" t="s">
        <v>148</v>
      </c>
      <c r="AU171" s="18" t="s">
        <v>88</v>
      </c>
    </row>
    <row r="172" s="13" customFormat="1">
      <c r="A172" s="13"/>
      <c r="B172" s="224"/>
      <c r="C172" s="225"/>
      <c r="D172" s="226" t="s">
        <v>150</v>
      </c>
      <c r="E172" s="227" t="s">
        <v>32</v>
      </c>
      <c r="F172" s="228" t="s">
        <v>427</v>
      </c>
      <c r="G172" s="225"/>
      <c r="H172" s="227" t="s">
        <v>32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150</v>
      </c>
      <c r="AU172" s="234" t="s">
        <v>88</v>
      </c>
      <c r="AV172" s="13" t="s">
        <v>86</v>
      </c>
      <c r="AW172" s="13" t="s">
        <v>39</v>
      </c>
      <c r="AX172" s="13" t="s">
        <v>78</v>
      </c>
      <c r="AY172" s="234" t="s">
        <v>139</v>
      </c>
    </row>
    <row r="173" s="14" customFormat="1">
      <c r="A173" s="14"/>
      <c r="B173" s="235"/>
      <c r="C173" s="236"/>
      <c r="D173" s="226" t="s">
        <v>150</v>
      </c>
      <c r="E173" s="237" t="s">
        <v>32</v>
      </c>
      <c r="F173" s="238" t="s">
        <v>415</v>
      </c>
      <c r="G173" s="236"/>
      <c r="H173" s="239">
        <v>6.0750000000000002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150</v>
      </c>
      <c r="AU173" s="245" t="s">
        <v>88</v>
      </c>
      <c r="AV173" s="14" t="s">
        <v>88</v>
      </c>
      <c r="AW173" s="14" t="s">
        <v>39</v>
      </c>
      <c r="AX173" s="14" t="s">
        <v>78</v>
      </c>
      <c r="AY173" s="245" t="s">
        <v>139</v>
      </c>
    </row>
    <row r="174" s="15" customFormat="1">
      <c r="A174" s="15"/>
      <c r="B174" s="246"/>
      <c r="C174" s="247"/>
      <c r="D174" s="226" t="s">
        <v>150</v>
      </c>
      <c r="E174" s="248" t="s">
        <v>32</v>
      </c>
      <c r="F174" s="249" t="s">
        <v>153</v>
      </c>
      <c r="G174" s="247"/>
      <c r="H174" s="250">
        <v>6.0750000000000002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6" t="s">
        <v>150</v>
      </c>
      <c r="AU174" s="256" t="s">
        <v>88</v>
      </c>
      <c r="AV174" s="15" t="s">
        <v>146</v>
      </c>
      <c r="AW174" s="15" t="s">
        <v>39</v>
      </c>
      <c r="AX174" s="15" t="s">
        <v>86</v>
      </c>
      <c r="AY174" s="256" t="s">
        <v>139</v>
      </c>
    </row>
    <row r="175" s="2" customFormat="1" ht="62.7" customHeight="1">
      <c r="A175" s="40"/>
      <c r="B175" s="41"/>
      <c r="C175" s="206" t="s">
        <v>247</v>
      </c>
      <c r="D175" s="206" t="s">
        <v>141</v>
      </c>
      <c r="E175" s="207" t="s">
        <v>428</v>
      </c>
      <c r="F175" s="208" t="s">
        <v>429</v>
      </c>
      <c r="G175" s="209" t="s">
        <v>184</v>
      </c>
      <c r="H175" s="210">
        <v>8.6099999999999994</v>
      </c>
      <c r="I175" s="211"/>
      <c r="J175" s="212">
        <f>ROUND(I175*H175,2)</f>
        <v>0</v>
      </c>
      <c r="K175" s="208" t="s">
        <v>145</v>
      </c>
      <c r="L175" s="46"/>
      <c r="M175" s="213" t="s">
        <v>32</v>
      </c>
      <c r="N175" s="214" t="s">
        <v>49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146</v>
      </c>
      <c r="AT175" s="217" t="s">
        <v>141</v>
      </c>
      <c r="AU175" s="217" t="s">
        <v>88</v>
      </c>
      <c r="AY175" s="18" t="s">
        <v>139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8" t="s">
        <v>86</v>
      </c>
      <c r="BK175" s="218">
        <f>ROUND(I175*H175,2)</f>
        <v>0</v>
      </c>
      <c r="BL175" s="18" t="s">
        <v>146</v>
      </c>
      <c r="BM175" s="217" t="s">
        <v>430</v>
      </c>
    </row>
    <row r="176" s="2" customFormat="1">
      <c r="A176" s="40"/>
      <c r="B176" s="41"/>
      <c r="C176" s="42"/>
      <c r="D176" s="219" t="s">
        <v>148</v>
      </c>
      <c r="E176" s="42"/>
      <c r="F176" s="220" t="s">
        <v>431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8" t="s">
        <v>148</v>
      </c>
      <c r="AU176" s="18" t="s">
        <v>88</v>
      </c>
    </row>
    <row r="177" s="13" customFormat="1">
      <c r="A177" s="13"/>
      <c r="B177" s="224"/>
      <c r="C177" s="225"/>
      <c r="D177" s="226" t="s">
        <v>150</v>
      </c>
      <c r="E177" s="227" t="s">
        <v>32</v>
      </c>
      <c r="F177" s="228" t="s">
        <v>432</v>
      </c>
      <c r="G177" s="225"/>
      <c r="H177" s="227" t="s">
        <v>32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150</v>
      </c>
      <c r="AU177" s="234" t="s">
        <v>88</v>
      </c>
      <c r="AV177" s="13" t="s">
        <v>86</v>
      </c>
      <c r="AW177" s="13" t="s">
        <v>39</v>
      </c>
      <c r="AX177" s="13" t="s">
        <v>78</v>
      </c>
      <c r="AY177" s="234" t="s">
        <v>139</v>
      </c>
    </row>
    <row r="178" s="14" customFormat="1">
      <c r="A178" s="14"/>
      <c r="B178" s="235"/>
      <c r="C178" s="236"/>
      <c r="D178" s="226" t="s">
        <v>150</v>
      </c>
      <c r="E178" s="237" t="s">
        <v>32</v>
      </c>
      <c r="F178" s="238" t="s">
        <v>433</v>
      </c>
      <c r="G178" s="236"/>
      <c r="H178" s="239">
        <v>8.0199999999999996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150</v>
      </c>
      <c r="AU178" s="245" t="s">
        <v>88</v>
      </c>
      <c r="AV178" s="14" t="s">
        <v>88</v>
      </c>
      <c r="AW178" s="14" t="s">
        <v>39</v>
      </c>
      <c r="AX178" s="14" t="s">
        <v>78</v>
      </c>
      <c r="AY178" s="245" t="s">
        <v>139</v>
      </c>
    </row>
    <row r="179" s="14" customFormat="1">
      <c r="A179" s="14"/>
      <c r="B179" s="235"/>
      <c r="C179" s="236"/>
      <c r="D179" s="226" t="s">
        <v>150</v>
      </c>
      <c r="E179" s="237" t="s">
        <v>32</v>
      </c>
      <c r="F179" s="238" t="s">
        <v>434</v>
      </c>
      <c r="G179" s="236"/>
      <c r="H179" s="239">
        <v>0.58999999999999997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150</v>
      </c>
      <c r="AU179" s="245" t="s">
        <v>88</v>
      </c>
      <c r="AV179" s="14" t="s">
        <v>88</v>
      </c>
      <c r="AW179" s="14" t="s">
        <v>39</v>
      </c>
      <c r="AX179" s="14" t="s">
        <v>78</v>
      </c>
      <c r="AY179" s="245" t="s">
        <v>139</v>
      </c>
    </row>
    <row r="180" s="15" customFormat="1">
      <c r="A180" s="15"/>
      <c r="B180" s="246"/>
      <c r="C180" s="247"/>
      <c r="D180" s="226" t="s">
        <v>150</v>
      </c>
      <c r="E180" s="248" t="s">
        <v>32</v>
      </c>
      <c r="F180" s="249" t="s">
        <v>153</v>
      </c>
      <c r="G180" s="247"/>
      <c r="H180" s="250">
        <v>8.6099999999999994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6" t="s">
        <v>150</v>
      </c>
      <c r="AU180" s="256" t="s">
        <v>88</v>
      </c>
      <c r="AV180" s="15" t="s">
        <v>146</v>
      </c>
      <c r="AW180" s="15" t="s">
        <v>39</v>
      </c>
      <c r="AX180" s="15" t="s">
        <v>86</v>
      </c>
      <c r="AY180" s="256" t="s">
        <v>139</v>
      </c>
    </row>
    <row r="181" s="2" customFormat="1" ht="66.75" customHeight="1">
      <c r="A181" s="40"/>
      <c r="B181" s="41"/>
      <c r="C181" s="206" t="s">
        <v>254</v>
      </c>
      <c r="D181" s="206" t="s">
        <v>141</v>
      </c>
      <c r="E181" s="207" t="s">
        <v>435</v>
      </c>
      <c r="F181" s="208" t="s">
        <v>436</v>
      </c>
      <c r="G181" s="209" t="s">
        <v>184</v>
      </c>
      <c r="H181" s="210">
        <v>86.099999999999994</v>
      </c>
      <c r="I181" s="211"/>
      <c r="J181" s="212">
        <f>ROUND(I181*H181,2)</f>
        <v>0</v>
      </c>
      <c r="K181" s="208" t="s">
        <v>145</v>
      </c>
      <c r="L181" s="46"/>
      <c r="M181" s="213" t="s">
        <v>32</v>
      </c>
      <c r="N181" s="214" t="s">
        <v>49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146</v>
      </c>
      <c r="AT181" s="217" t="s">
        <v>141</v>
      </c>
      <c r="AU181" s="217" t="s">
        <v>88</v>
      </c>
      <c r="AY181" s="18" t="s">
        <v>139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8" t="s">
        <v>86</v>
      </c>
      <c r="BK181" s="218">
        <f>ROUND(I181*H181,2)</f>
        <v>0</v>
      </c>
      <c r="BL181" s="18" t="s">
        <v>146</v>
      </c>
      <c r="BM181" s="217" t="s">
        <v>437</v>
      </c>
    </row>
    <row r="182" s="2" customFormat="1">
      <c r="A182" s="40"/>
      <c r="B182" s="41"/>
      <c r="C182" s="42"/>
      <c r="D182" s="219" t="s">
        <v>148</v>
      </c>
      <c r="E182" s="42"/>
      <c r="F182" s="220" t="s">
        <v>438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8" t="s">
        <v>148</v>
      </c>
      <c r="AU182" s="18" t="s">
        <v>88</v>
      </c>
    </row>
    <row r="183" s="13" customFormat="1">
      <c r="A183" s="13"/>
      <c r="B183" s="224"/>
      <c r="C183" s="225"/>
      <c r="D183" s="226" t="s">
        <v>150</v>
      </c>
      <c r="E183" s="227" t="s">
        <v>32</v>
      </c>
      <c r="F183" s="228" t="s">
        <v>432</v>
      </c>
      <c r="G183" s="225"/>
      <c r="H183" s="227" t="s">
        <v>32</v>
      </c>
      <c r="I183" s="229"/>
      <c r="J183" s="225"/>
      <c r="K183" s="225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150</v>
      </c>
      <c r="AU183" s="234" t="s">
        <v>88</v>
      </c>
      <c r="AV183" s="13" t="s">
        <v>86</v>
      </c>
      <c r="AW183" s="13" t="s">
        <v>39</v>
      </c>
      <c r="AX183" s="13" t="s">
        <v>78</v>
      </c>
      <c r="AY183" s="234" t="s">
        <v>139</v>
      </c>
    </row>
    <row r="184" s="14" customFormat="1">
      <c r="A184" s="14"/>
      <c r="B184" s="235"/>
      <c r="C184" s="236"/>
      <c r="D184" s="226" t="s">
        <v>150</v>
      </c>
      <c r="E184" s="237" t="s">
        <v>32</v>
      </c>
      <c r="F184" s="238" t="s">
        <v>439</v>
      </c>
      <c r="G184" s="236"/>
      <c r="H184" s="239">
        <v>80.200000000000003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150</v>
      </c>
      <c r="AU184" s="245" t="s">
        <v>88</v>
      </c>
      <c r="AV184" s="14" t="s">
        <v>88</v>
      </c>
      <c r="AW184" s="14" t="s">
        <v>39</v>
      </c>
      <c r="AX184" s="14" t="s">
        <v>78</v>
      </c>
      <c r="AY184" s="245" t="s">
        <v>139</v>
      </c>
    </row>
    <row r="185" s="14" customFormat="1">
      <c r="A185" s="14"/>
      <c r="B185" s="235"/>
      <c r="C185" s="236"/>
      <c r="D185" s="226" t="s">
        <v>150</v>
      </c>
      <c r="E185" s="237" t="s">
        <v>32</v>
      </c>
      <c r="F185" s="238" t="s">
        <v>440</v>
      </c>
      <c r="G185" s="236"/>
      <c r="H185" s="239">
        <v>5.9000000000000004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150</v>
      </c>
      <c r="AU185" s="245" t="s">
        <v>88</v>
      </c>
      <c r="AV185" s="14" t="s">
        <v>88</v>
      </c>
      <c r="AW185" s="14" t="s">
        <v>39</v>
      </c>
      <c r="AX185" s="14" t="s">
        <v>78</v>
      </c>
      <c r="AY185" s="245" t="s">
        <v>139</v>
      </c>
    </row>
    <row r="186" s="15" customFormat="1">
      <c r="A186" s="15"/>
      <c r="B186" s="246"/>
      <c r="C186" s="247"/>
      <c r="D186" s="226" t="s">
        <v>150</v>
      </c>
      <c r="E186" s="248" t="s">
        <v>32</v>
      </c>
      <c r="F186" s="249" t="s">
        <v>153</v>
      </c>
      <c r="G186" s="247"/>
      <c r="H186" s="250">
        <v>86.100000000000009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6" t="s">
        <v>150</v>
      </c>
      <c r="AU186" s="256" t="s">
        <v>88</v>
      </c>
      <c r="AV186" s="15" t="s">
        <v>146</v>
      </c>
      <c r="AW186" s="15" t="s">
        <v>39</v>
      </c>
      <c r="AX186" s="15" t="s">
        <v>86</v>
      </c>
      <c r="AY186" s="256" t="s">
        <v>139</v>
      </c>
    </row>
    <row r="187" s="2" customFormat="1" ht="37.8" customHeight="1">
      <c r="A187" s="40"/>
      <c r="B187" s="41"/>
      <c r="C187" s="206" t="s">
        <v>260</v>
      </c>
      <c r="D187" s="206" t="s">
        <v>141</v>
      </c>
      <c r="E187" s="207" t="s">
        <v>243</v>
      </c>
      <c r="F187" s="208" t="s">
        <v>244</v>
      </c>
      <c r="G187" s="209" t="s">
        <v>184</v>
      </c>
      <c r="H187" s="210">
        <v>36.704999999999998</v>
      </c>
      <c r="I187" s="211"/>
      <c r="J187" s="212">
        <f>ROUND(I187*H187,2)</f>
        <v>0</v>
      </c>
      <c r="K187" s="208" t="s">
        <v>145</v>
      </c>
      <c r="L187" s="46"/>
      <c r="M187" s="213" t="s">
        <v>32</v>
      </c>
      <c r="N187" s="214" t="s">
        <v>49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146</v>
      </c>
      <c r="AT187" s="217" t="s">
        <v>141</v>
      </c>
      <c r="AU187" s="217" t="s">
        <v>88</v>
      </c>
      <c r="AY187" s="18" t="s">
        <v>139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8" t="s">
        <v>86</v>
      </c>
      <c r="BK187" s="218">
        <f>ROUND(I187*H187,2)</f>
        <v>0</v>
      </c>
      <c r="BL187" s="18" t="s">
        <v>146</v>
      </c>
      <c r="BM187" s="217" t="s">
        <v>441</v>
      </c>
    </row>
    <row r="188" s="2" customFormat="1">
      <c r="A188" s="40"/>
      <c r="B188" s="41"/>
      <c r="C188" s="42"/>
      <c r="D188" s="219" t="s">
        <v>148</v>
      </c>
      <c r="E188" s="42"/>
      <c r="F188" s="220" t="s">
        <v>246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8" t="s">
        <v>148</v>
      </c>
      <c r="AU188" s="18" t="s">
        <v>88</v>
      </c>
    </row>
    <row r="189" s="13" customFormat="1">
      <c r="A189" s="13"/>
      <c r="B189" s="224"/>
      <c r="C189" s="225"/>
      <c r="D189" s="226" t="s">
        <v>150</v>
      </c>
      <c r="E189" s="227" t="s">
        <v>32</v>
      </c>
      <c r="F189" s="228" t="s">
        <v>422</v>
      </c>
      <c r="G189" s="225"/>
      <c r="H189" s="227" t="s">
        <v>32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150</v>
      </c>
      <c r="AU189" s="234" t="s">
        <v>88</v>
      </c>
      <c r="AV189" s="13" t="s">
        <v>86</v>
      </c>
      <c r="AW189" s="13" t="s">
        <v>39</v>
      </c>
      <c r="AX189" s="13" t="s">
        <v>78</v>
      </c>
      <c r="AY189" s="234" t="s">
        <v>139</v>
      </c>
    </row>
    <row r="190" s="14" customFormat="1">
      <c r="A190" s="14"/>
      <c r="B190" s="235"/>
      <c r="C190" s="236"/>
      <c r="D190" s="226" t="s">
        <v>150</v>
      </c>
      <c r="E190" s="237" t="s">
        <v>32</v>
      </c>
      <c r="F190" s="238" t="s">
        <v>411</v>
      </c>
      <c r="G190" s="236"/>
      <c r="H190" s="239">
        <v>24.300000000000001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5" t="s">
        <v>150</v>
      </c>
      <c r="AU190" s="245" t="s">
        <v>88</v>
      </c>
      <c r="AV190" s="14" t="s">
        <v>88</v>
      </c>
      <c r="AW190" s="14" t="s">
        <v>39</v>
      </c>
      <c r="AX190" s="14" t="s">
        <v>78</v>
      </c>
      <c r="AY190" s="245" t="s">
        <v>139</v>
      </c>
    </row>
    <row r="191" s="13" customFormat="1">
      <c r="A191" s="13"/>
      <c r="B191" s="224"/>
      <c r="C191" s="225"/>
      <c r="D191" s="226" t="s">
        <v>150</v>
      </c>
      <c r="E191" s="227" t="s">
        <v>32</v>
      </c>
      <c r="F191" s="228" t="s">
        <v>212</v>
      </c>
      <c r="G191" s="225"/>
      <c r="H191" s="227" t="s">
        <v>32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150</v>
      </c>
      <c r="AU191" s="234" t="s">
        <v>88</v>
      </c>
      <c r="AV191" s="13" t="s">
        <v>86</v>
      </c>
      <c r="AW191" s="13" t="s">
        <v>39</v>
      </c>
      <c r="AX191" s="13" t="s">
        <v>78</v>
      </c>
      <c r="AY191" s="234" t="s">
        <v>139</v>
      </c>
    </row>
    <row r="192" s="14" customFormat="1">
      <c r="A192" s="14"/>
      <c r="B192" s="235"/>
      <c r="C192" s="236"/>
      <c r="D192" s="226" t="s">
        <v>150</v>
      </c>
      <c r="E192" s="237" t="s">
        <v>32</v>
      </c>
      <c r="F192" s="238" t="s">
        <v>423</v>
      </c>
      <c r="G192" s="236"/>
      <c r="H192" s="239">
        <v>12.404999999999999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150</v>
      </c>
      <c r="AU192" s="245" t="s">
        <v>88</v>
      </c>
      <c r="AV192" s="14" t="s">
        <v>88</v>
      </c>
      <c r="AW192" s="14" t="s">
        <v>39</v>
      </c>
      <c r="AX192" s="14" t="s">
        <v>78</v>
      </c>
      <c r="AY192" s="245" t="s">
        <v>139</v>
      </c>
    </row>
    <row r="193" s="15" customFormat="1">
      <c r="A193" s="15"/>
      <c r="B193" s="246"/>
      <c r="C193" s="247"/>
      <c r="D193" s="226" t="s">
        <v>150</v>
      </c>
      <c r="E193" s="248" t="s">
        <v>32</v>
      </c>
      <c r="F193" s="249" t="s">
        <v>153</v>
      </c>
      <c r="G193" s="247"/>
      <c r="H193" s="250">
        <v>36.704999999999998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6" t="s">
        <v>150</v>
      </c>
      <c r="AU193" s="256" t="s">
        <v>88</v>
      </c>
      <c r="AV193" s="15" t="s">
        <v>146</v>
      </c>
      <c r="AW193" s="15" t="s">
        <v>39</v>
      </c>
      <c r="AX193" s="15" t="s">
        <v>86</v>
      </c>
      <c r="AY193" s="256" t="s">
        <v>139</v>
      </c>
    </row>
    <row r="194" s="2" customFormat="1" ht="44.25" customHeight="1">
      <c r="A194" s="40"/>
      <c r="B194" s="41"/>
      <c r="C194" s="206" t="s">
        <v>267</v>
      </c>
      <c r="D194" s="206" t="s">
        <v>141</v>
      </c>
      <c r="E194" s="207" t="s">
        <v>442</v>
      </c>
      <c r="F194" s="208" t="s">
        <v>443</v>
      </c>
      <c r="G194" s="209" t="s">
        <v>337</v>
      </c>
      <c r="H194" s="210">
        <v>8.6099999999999994</v>
      </c>
      <c r="I194" s="211"/>
      <c r="J194" s="212">
        <f>ROUND(I194*H194,2)</f>
        <v>0</v>
      </c>
      <c r="K194" s="208" t="s">
        <v>145</v>
      </c>
      <c r="L194" s="46"/>
      <c r="M194" s="213" t="s">
        <v>32</v>
      </c>
      <c r="N194" s="214" t="s">
        <v>49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146</v>
      </c>
      <c r="AT194" s="217" t="s">
        <v>141</v>
      </c>
      <c r="AU194" s="217" t="s">
        <v>88</v>
      </c>
      <c r="AY194" s="18" t="s">
        <v>139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8" t="s">
        <v>86</v>
      </c>
      <c r="BK194" s="218">
        <f>ROUND(I194*H194,2)</f>
        <v>0</v>
      </c>
      <c r="BL194" s="18" t="s">
        <v>146</v>
      </c>
      <c r="BM194" s="217" t="s">
        <v>444</v>
      </c>
    </row>
    <row r="195" s="2" customFormat="1">
      <c r="A195" s="40"/>
      <c r="B195" s="41"/>
      <c r="C195" s="42"/>
      <c r="D195" s="219" t="s">
        <v>148</v>
      </c>
      <c r="E195" s="42"/>
      <c r="F195" s="220" t="s">
        <v>445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8" t="s">
        <v>148</v>
      </c>
      <c r="AU195" s="18" t="s">
        <v>88</v>
      </c>
    </row>
    <row r="196" s="13" customFormat="1">
      <c r="A196" s="13"/>
      <c r="B196" s="224"/>
      <c r="C196" s="225"/>
      <c r="D196" s="226" t="s">
        <v>150</v>
      </c>
      <c r="E196" s="227" t="s">
        <v>32</v>
      </c>
      <c r="F196" s="228" t="s">
        <v>446</v>
      </c>
      <c r="G196" s="225"/>
      <c r="H196" s="227" t="s">
        <v>32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150</v>
      </c>
      <c r="AU196" s="234" t="s">
        <v>88</v>
      </c>
      <c r="AV196" s="13" t="s">
        <v>86</v>
      </c>
      <c r="AW196" s="13" t="s">
        <v>39</v>
      </c>
      <c r="AX196" s="13" t="s">
        <v>78</v>
      </c>
      <c r="AY196" s="234" t="s">
        <v>139</v>
      </c>
    </row>
    <row r="197" s="14" customFormat="1">
      <c r="A197" s="14"/>
      <c r="B197" s="235"/>
      <c r="C197" s="236"/>
      <c r="D197" s="226" t="s">
        <v>150</v>
      </c>
      <c r="E197" s="237" t="s">
        <v>32</v>
      </c>
      <c r="F197" s="238" t="s">
        <v>433</v>
      </c>
      <c r="G197" s="236"/>
      <c r="H197" s="239">
        <v>8.0199999999999996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150</v>
      </c>
      <c r="AU197" s="245" t="s">
        <v>88</v>
      </c>
      <c r="AV197" s="14" t="s">
        <v>88</v>
      </c>
      <c r="AW197" s="14" t="s">
        <v>39</v>
      </c>
      <c r="AX197" s="14" t="s">
        <v>78</v>
      </c>
      <c r="AY197" s="245" t="s">
        <v>139</v>
      </c>
    </row>
    <row r="198" s="14" customFormat="1">
      <c r="A198" s="14"/>
      <c r="B198" s="235"/>
      <c r="C198" s="236"/>
      <c r="D198" s="226" t="s">
        <v>150</v>
      </c>
      <c r="E198" s="237" t="s">
        <v>32</v>
      </c>
      <c r="F198" s="238" t="s">
        <v>434</v>
      </c>
      <c r="G198" s="236"/>
      <c r="H198" s="239">
        <v>0.58999999999999997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5" t="s">
        <v>150</v>
      </c>
      <c r="AU198" s="245" t="s">
        <v>88</v>
      </c>
      <c r="AV198" s="14" t="s">
        <v>88</v>
      </c>
      <c r="AW198" s="14" t="s">
        <v>39</v>
      </c>
      <c r="AX198" s="14" t="s">
        <v>78</v>
      </c>
      <c r="AY198" s="245" t="s">
        <v>139</v>
      </c>
    </row>
    <row r="199" s="15" customFormat="1">
      <c r="A199" s="15"/>
      <c r="B199" s="246"/>
      <c r="C199" s="247"/>
      <c r="D199" s="226" t="s">
        <v>150</v>
      </c>
      <c r="E199" s="248" t="s">
        <v>32</v>
      </c>
      <c r="F199" s="249" t="s">
        <v>153</v>
      </c>
      <c r="G199" s="247"/>
      <c r="H199" s="250">
        <v>8.6099999999999994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6" t="s">
        <v>150</v>
      </c>
      <c r="AU199" s="256" t="s">
        <v>88</v>
      </c>
      <c r="AV199" s="15" t="s">
        <v>146</v>
      </c>
      <c r="AW199" s="15" t="s">
        <v>39</v>
      </c>
      <c r="AX199" s="15" t="s">
        <v>86</v>
      </c>
      <c r="AY199" s="256" t="s">
        <v>139</v>
      </c>
    </row>
    <row r="200" s="2" customFormat="1" ht="44.25" customHeight="1">
      <c r="A200" s="40"/>
      <c r="B200" s="41"/>
      <c r="C200" s="206" t="s">
        <v>7</v>
      </c>
      <c r="D200" s="206" t="s">
        <v>141</v>
      </c>
      <c r="E200" s="207" t="s">
        <v>225</v>
      </c>
      <c r="F200" s="208" t="s">
        <v>226</v>
      </c>
      <c r="G200" s="209" t="s">
        <v>184</v>
      </c>
      <c r="H200" s="210">
        <v>21</v>
      </c>
      <c r="I200" s="211"/>
      <c r="J200" s="212">
        <f>ROUND(I200*H200,2)</f>
        <v>0</v>
      </c>
      <c r="K200" s="208" t="s">
        <v>145</v>
      </c>
      <c r="L200" s="46"/>
      <c r="M200" s="213" t="s">
        <v>32</v>
      </c>
      <c r="N200" s="214" t="s">
        <v>49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146</v>
      </c>
      <c r="AT200" s="217" t="s">
        <v>141</v>
      </c>
      <c r="AU200" s="217" t="s">
        <v>88</v>
      </c>
      <c r="AY200" s="18" t="s">
        <v>139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8" t="s">
        <v>86</v>
      </c>
      <c r="BK200" s="218">
        <f>ROUND(I200*H200,2)</f>
        <v>0</v>
      </c>
      <c r="BL200" s="18" t="s">
        <v>146</v>
      </c>
      <c r="BM200" s="217" t="s">
        <v>447</v>
      </c>
    </row>
    <row r="201" s="2" customFormat="1">
      <c r="A201" s="40"/>
      <c r="B201" s="41"/>
      <c r="C201" s="42"/>
      <c r="D201" s="219" t="s">
        <v>148</v>
      </c>
      <c r="E201" s="42"/>
      <c r="F201" s="220" t="s">
        <v>228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8" t="s">
        <v>148</v>
      </c>
      <c r="AU201" s="18" t="s">
        <v>88</v>
      </c>
    </row>
    <row r="202" s="13" customFormat="1">
      <c r="A202" s="13"/>
      <c r="B202" s="224"/>
      <c r="C202" s="225"/>
      <c r="D202" s="226" t="s">
        <v>150</v>
      </c>
      <c r="E202" s="227" t="s">
        <v>32</v>
      </c>
      <c r="F202" s="228" t="s">
        <v>214</v>
      </c>
      <c r="G202" s="225"/>
      <c r="H202" s="227" t="s">
        <v>32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150</v>
      </c>
      <c r="AU202" s="234" t="s">
        <v>88</v>
      </c>
      <c r="AV202" s="13" t="s">
        <v>86</v>
      </c>
      <c r="AW202" s="13" t="s">
        <v>39</v>
      </c>
      <c r="AX202" s="13" t="s">
        <v>78</v>
      </c>
      <c r="AY202" s="234" t="s">
        <v>139</v>
      </c>
    </row>
    <row r="203" s="14" customFormat="1">
      <c r="A203" s="14"/>
      <c r="B203" s="235"/>
      <c r="C203" s="236"/>
      <c r="D203" s="226" t="s">
        <v>150</v>
      </c>
      <c r="E203" s="237" t="s">
        <v>32</v>
      </c>
      <c r="F203" s="238" t="s">
        <v>424</v>
      </c>
      <c r="G203" s="236"/>
      <c r="H203" s="239">
        <v>9.1999999999999993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150</v>
      </c>
      <c r="AU203" s="245" t="s">
        <v>88</v>
      </c>
      <c r="AV203" s="14" t="s">
        <v>88</v>
      </c>
      <c r="AW203" s="14" t="s">
        <v>39</v>
      </c>
      <c r="AX203" s="14" t="s">
        <v>78</v>
      </c>
      <c r="AY203" s="245" t="s">
        <v>139</v>
      </c>
    </row>
    <row r="204" s="13" customFormat="1">
      <c r="A204" s="13"/>
      <c r="B204" s="224"/>
      <c r="C204" s="225"/>
      <c r="D204" s="226" t="s">
        <v>150</v>
      </c>
      <c r="E204" s="227" t="s">
        <v>32</v>
      </c>
      <c r="F204" s="228" t="s">
        <v>216</v>
      </c>
      <c r="G204" s="225"/>
      <c r="H204" s="227" t="s">
        <v>32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150</v>
      </c>
      <c r="AU204" s="234" t="s">
        <v>88</v>
      </c>
      <c r="AV204" s="13" t="s">
        <v>86</v>
      </c>
      <c r="AW204" s="13" t="s">
        <v>39</v>
      </c>
      <c r="AX204" s="13" t="s">
        <v>78</v>
      </c>
      <c r="AY204" s="234" t="s">
        <v>139</v>
      </c>
    </row>
    <row r="205" s="14" customFormat="1">
      <c r="A205" s="14"/>
      <c r="B205" s="235"/>
      <c r="C205" s="236"/>
      <c r="D205" s="226" t="s">
        <v>150</v>
      </c>
      <c r="E205" s="237" t="s">
        <v>32</v>
      </c>
      <c r="F205" s="238" t="s">
        <v>425</v>
      </c>
      <c r="G205" s="236"/>
      <c r="H205" s="239">
        <v>11.800000000000001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150</v>
      </c>
      <c r="AU205" s="245" t="s">
        <v>88</v>
      </c>
      <c r="AV205" s="14" t="s">
        <v>88</v>
      </c>
      <c r="AW205" s="14" t="s">
        <v>39</v>
      </c>
      <c r="AX205" s="14" t="s">
        <v>78</v>
      </c>
      <c r="AY205" s="245" t="s">
        <v>139</v>
      </c>
    </row>
    <row r="206" s="15" customFormat="1">
      <c r="A206" s="15"/>
      <c r="B206" s="246"/>
      <c r="C206" s="247"/>
      <c r="D206" s="226" t="s">
        <v>150</v>
      </c>
      <c r="E206" s="248" t="s">
        <v>32</v>
      </c>
      <c r="F206" s="249" t="s">
        <v>153</v>
      </c>
      <c r="G206" s="247"/>
      <c r="H206" s="250">
        <v>21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6" t="s">
        <v>150</v>
      </c>
      <c r="AU206" s="256" t="s">
        <v>88</v>
      </c>
      <c r="AV206" s="15" t="s">
        <v>146</v>
      </c>
      <c r="AW206" s="15" t="s">
        <v>39</v>
      </c>
      <c r="AX206" s="15" t="s">
        <v>86</v>
      </c>
      <c r="AY206" s="256" t="s">
        <v>139</v>
      </c>
    </row>
    <row r="207" s="2" customFormat="1" ht="33" customHeight="1">
      <c r="A207" s="40"/>
      <c r="B207" s="41"/>
      <c r="C207" s="206" t="s">
        <v>282</v>
      </c>
      <c r="D207" s="206" t="s">
        <v>141</v>
      </c>
      <c r="E207" s="207" t="s">
        <v>230</v>
      </c>
      <c r="F207" s="208" t="s">
        <v>231</v>
      </c>
      <c r="G207" s="209" t="s">
        <v>144</v>
      </c>
      <c r="H207" s="210">
        <v>13.359999999999999</v>
      </c>
      <c r="I207" s="211"/>
      <c r="J207" s="212">
        <f>ROUND(I207*H207,2)</f>
        <v>0</v>
      </c>
      <c r="K207" s="208" t="s">
        <v>232</v>
      </c>
      <c r="L207" s="46"/>
      <c r="M207" s="213" t="s">
        <v>32</v>
      </c>
      <c r="N207" s="214" t="s">
        <v>49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146</v>
      </c>
      <c r="AT207" s="217" t="s">
        <v>141</v>
      </c>
      <c r="AU207" s="217" t="s">
        <v>88</v>
      </c>
      <c r="AY207" s="18" t="s">
        <v>139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8" t="s">
        <v>86</v>
      </c>
      <c r="BK207" s="218">
        <f>ROUND(I207*H207,2)</f>
        <v>0</v>
      </c>
      <c r="BL207" s="18" t="s">
        <v>146</v>
      </c>
      <c r="BM207" s="217" t="s">
        <v>448</v>
      </c>
    </row>
    <row r="208" s="13" customFormat="1">
      <c r="A208" s="13"/>
      <c r="B208" s="224"/>
      <c r="C208" s="225"/>
      <c r="D208" s="226" t="s">
        <v>150</v>
      </c>
      <c r="E208" s="227" t="s">
        <v>32</v>
      </c>
      <c r="F208" s="228" t="s">
        <v>234</v>
      </c>
      <c r="G208" s="225"/>
      <c r="H208" s="227" t="s">
        <v>32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150</v>
      </c>
      <c r="AU208" s="234" t="s">
        <v>88</v>
      </c>
      <c r="AV208" s="13" t="s">
        <v>86</v>
      </c>
      <c r="AW208" s="13" t="s">
        <v>39</v>
      </c>
      <c r="AX208" s="13" t="s">
        <v>78</v>
      </c>
      <c r="AY208" s="234" t="s">
        <v>139</v>
      </c>
    </row>
    <row r="209" s="14" customFormat="1">
      <c r="A209" s="14"/>
      <c r="B209" s="235"/>
      <c r="C209" s="236"/>
      <c r="D209" s="226" t="s">
        <v>150</v>
      </c>
      <c r="E209" s="237" t="s">
        <v>32</v>
      </c>
      <c r="F209" s="238" t="s">
        <v>449</v>
      </c>
      <c r="G209" s="236"/>
      <c r="H209" s="239">
        <v>13.359999999999999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5" t="s">
        <v>150</v>
      </c>
      <c r="AU209" s="245" t="s">
        <v>88</v>
      </c>
      <c r="AV209" s="14" t="s">
        <v>88</v>
      </c>
      <c r="AW209" s="14" t="s">
        <v>39</v>
      </c>
      <c r="AX209" s="14" t="s">
        <v>78</v>
      </c>
      <c r="AY209" s="245" t="s">
        <v>139</v>
      </c>
    </row>
    <row r="210" s="15" customFormat="1">
      <c r="A210" s="15"/>
      <c r="B210" s="246"/>
      <c r="C210" s="247"/>
      <c r="D210" s="226" t="s">
        <v>150</v>
      </c>
      <c r="E210" s="248" t="s">
        <v>32</v>
      </c>
      <c r="F210" s="249" t="s">
        <v>153</v>
      </c>
      <c r="G210" s="247"/>
      <c r="H210" s="250">
        <v>13.359999999999999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6" t="s">
        <v>150</v>
      </c>
      <c r="AU210" s="256" t="s">
        <v>88</v>
      </c>
      <c r="AV210" s="15" t="s">
        <v>146</v>
      </c>
      <c r="AW210" s="15" t="s">
        <v>39</v>
      </c>
      <c r="AX210" s="15" t="s">
        <v>86</v>
      </c>
      <c r="AY210" s="256" t="s">
        <v>139</v>
      </c>
    </row>
    <row r="211" s="2" customFormat="1" ht="33" customHeight="1">
      <c r="A211" s="40"/>
      <c r="B211" s="41"/>
      <c r="C211" s="206" t="s">
        <v>289</v>
      </c>
      <c r="D211" s="206" t="s">
        <v>141</v>
      </c>
      <c r="E211" s="207" t="s">
        <v>236</v>
      </c>
      <c r="F211" s="208" t="s">
        <v>237</v>
      </c>
      <c r="G211" s="209" t="s">
        <v>144</v>
      </c>
      <c r="H211" s="210">
        <v>15.5</v>
      </c>
      <c r="I211" s="211"/>
      <c r="J211" s="212">
        <f>ROUND(I211*H211,2)</f>
        <v>0</v>
      </c>
      <c r="K211" s="208" t="s">
        <v>145</v>
      </c>
      <c r="L211" s="46"/>
      <c r="M211" s="213" t="s">
        <v>32</v>
      </c>
      <c r="N211" s="214" t="s">
        <v>49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146</v>
      </c>
      <c r="AT211" s="217" t="s">
        <v>141</v>
      </c>
      <c r="AU211" s="217" t="s">
        <v>88</v>
      </c>
      <c r="AY211" s="18" t="s">
        <v>139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8" t="s">
        <v>86</v>
      </c>
      <c r="BK211" s="218">
        <f>ROUND(I211*H211,2)</f>
        <v>0</v>
      </c>
      <c r="BL211" s="18" t="s">
        <v>146</v>
      </c>
      <c r="BM211" s="217" t="s">
        <v>450</v>
      </c>
    </row>
    <row r="212" s="2" customFormat="1">
      <c r="A212" s="40"/>
      <c r="B212" s="41"/>
      <c r="C212" s="42"/>
      <c r="D212" s="219" t="s">
        <v>148</v>
      </c>
      <c r="E212" s="42"/>
      <c r="F212" s="220" t="s">
        <v>239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8" t="s">
        <v>148</v>
      </c>
      <c r="AU212" s="18" t="s">
        <v>88</v>
      </c>
    </row>
    <row r="213" s="13" customFormat="1">
      <c r="A213" s="13"/>
      <c r="B213" s="224"/>
      <c r="C213" s="225"/>
      <c r="D213" s="226" t="s">
        <v>150</v>
      </c>
      <c r="E213" s="227" t="s">
        <v>32</v>
      </c>
      <c r="F213" s="228" t="s">
        <v>240</v>
      </c>
      <c r="G213" s="225"/>
      <c r="H213" s="227" t="s">
        <v>32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150</v>
      </c>
      <c r="AU213" s="234" t="s">
        <v>88</v>
      </c>
      <c r="AV213" s="13" t="s">
        <v>86</v>
      </c>
      <c r="AW213" s="13" t="s">
        <v>39</v>
      </c>
      <c r="AX213" s="13" t="s">
        <v>78</v>
      </c>
      <c r="AY213" s="234" t="s">
        <v>139</v>
      </c>
    </row>
    <row r="214" s="14" customFormat="1">
      <c r="A214" s="14"/>
      <c r="B214" s="235"/>
      <c r="C214" s="236"/>
      <c r="D214" s="226" t="s">
        <v>150</v>
      </c>
      <c r="E214" s="237" t="s">
        <v>32</v>
      </c>
      <c r="F214" s="238" t="s">
        <v>451</v>
      </c>
      <c r="G214" s="236"/>
      <c r="H214" s="239">
        <v>15.5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5" t="s">
        <v>150</v>
      </c>
      <c r="AU214" s="245" t="s">
        <v>88</v>
      </c>
      <c r="AV214" s="14" t="s">
        <v>88</v>
      </c>
      <c r="AW214" s="14" t="s">
        <v>39</v>
      </c>
      <c r="AX214" s="14" t="s">
        <v>78</v>
      </c>
      <c r="AY214" s="245" t="s">
        <v>139</v>
      </c>
    </row>
    <row r="215" s="15" customFormat="1">
      <c r="A215" s="15"/>
      <c r="B215" s="246"/>
      <c r="C215" s="247"/>
      <c r="D215" s="226" t="s">
        <v>150</v>
      </c>
      <c r="E215" s="248" t="s">
        <v>32</v>
      </c>
      <c r="F215" s="249" t="s">
        <v>153</v>
      </c>
      <c r="G215" s="247"/>
      <c r="H215" s="250">
        <v>15.5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6" t="s">
        <v>150</v>
      </c>
      <c r="AU215" s="256" t="s">
        <v>88</v>
      </c>
      <c r="AV215" s="15" t="s">
        <v>146</v>
      </c>
      <c r="AW215" s="15" t="s">
        <v>39</v>
      </c>
      <c r="AX215" s="15" t="s">
        <v>86</v>
      </c>
      <c r="AY215" s="256" t="s">
        <v>139</v>
      </c>
    </row>
    <row r="216" s="2" customFormat="1" ht="37.8" customHeight="1">
      <c r="A216" s="40"/>
      <c r="B216" s="41"/>
      <c r="C216" s="206" t="s">
        <v>298</v>
      </c>
      <c r="D216" s="206" t="s">
        <v>141</v>
      </c>
      <c r="E216" s="207" t="s">
        <v>248</v>
      </c>
      <c r="F216" s="208" t="s">
        <v>249</v>
      </c>
      <c r="G216" s="209" t="s">
        <v>144</v>
      </c>
      <c r="H216" s="210">
        <v>78.670000000000002</v>
      </c>
      <c r="I216" s="211"/>
      <c r="J216" s="212">
        <f>ROUND(I216*H216,2)</f>
        <v>0</v>
      </c>
      <c r="K216" s="208" t="s">
        <v>145</v>
      </c>
      <c r="L216" s="46"/>
      <c r="M216" s="213" t="s">
        <v>32</v>
      </c>
      <c r="N216" s="214" t="s">
        <v>49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146</v>
      </c>
      <c r="AT216" s="217" t="s">
        <v>141</v>
      </c>
      <c r="AU216" s="217" t="s">
        <v>88</v>
      </c>
      <c r="AY216" s="18" t="s">
        <v>139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8" t="s">
        <v>86</v>
      </c>
      <c r="BK216" s="218">
        <f>ROUND(I216*H216,2)</f>
        <v>0</v>
      </c>
      <c r="BL216" s="18" t="s">
        <v>146</v>
      </c>
      <c r="BM216" s="217" t="s">
        <v>452</v>
      </c>
    </row>
    <row r="217" s="2" customFormat="1">
      <c r="A217" s="40"/>
      <c r="B217" s="41"/>
      <c r="C217" s="42"/>
      <c r="D217" s="219" t="s">
        <v>148</v>
      </c>
      <c r="E217" s="42"/>
      <c r="F217" s="220" t="s">
        <v>251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8" t="s">
        <v>148</v>
      </c>
      <c r="AU217" s="18" t="s">
        <v>88</v>
      </c>
    </row>
    <row r="218" s="13" customFormat="1">
      <c r="A218" s="13"/>
      <c r="B218" s="224"/>
      <c r="C218" s="225"/>
      <c r="D218" s="226" t="s">
        <v>150</v>
      </c>
      <c r="E218" s="227" t="s">
        <v>32</v>
      </c>
      <c r="F218" s="228" t="s">
        <v>252</v>
      </c>
      <c r="G218" s="225"/>
      <c r="H218" s="227" t="s">
        <v>32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150</v>
      </c>
      <c r="AU218" s="234" t="s">
        <v>88</v>
      </c>
      <c r="AV218" s="13" t="s">
        <v>86</v>
      </c>
      <c r="AW218" s="13" t="s">
        <v>39</v>
      </c>
      <c r="AX218" s="13" t="s">
        <v>78</v>
      </c>
      <c r="AY218" s="234" t="s">
        <v>139</v>
      </c>
    </row>
    <row r="219" s="14" customFormat="1">
      <c r="A219" s="14"/>
      <c r="B219" s="235"/>
      <c r="C219" s="236"/>
      <c r="D219" s="226" t="s">
        <v>150</v>
      </c>
      <c r="E219" s="237" t="s">
        <v>32</v>
      </c>
      <c r="F219" s="238" t="s">
        <v>453</v>
      </c>
      <c r="G219" s="236"/>
      <c r="H219" s="239">
        <v>78.670000000000002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150</v>
      </c>
      <c r="AU219" s="245" t="s">
        <v>88</v>
      </c>
      <c r="AV219" s="14" t="s">
        <v>88</v>
      </c>
      <c r="AW219" s="14" t="s">
        <v>39</v>
      </c>
      <c r="AX219" s="14" t="s">
        <v>78</v>
      </c>
      <c r="AY219" s="245" t="s">
        <v>139</v>
      </c>
    </row>
    <row r="220" s="15" customFormat="1">
      <c r="A220" s="15"/>
      <c r="B220" s="246"/>
      <c r="C220" s="247"/>
      <c r="D220" s="226" t="s">
        <v>150</v>
      </c>
      <c r="E220" s="248" t="s">
        <v>32</v>
      </c>
      <c r="F220" s="249" t="s">
        <v>153</v>
      </c>
      <c r="G220" s="247"/>
      <c r="H220" s="250">
        <v>78.670000000000002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6" t="s">
        <v>150</v>
      </c>
      <c r="AU220" s="256" t="s">
        <v>88</v>
      </c>
      <c r="AV220" s="15" t="s">
        <v>146</v>
      </c>
      <c r="AW220" s="15" t="s">
        <v>39</v>
      </c>
      <c r="AX220" s="15" t="s">
        <v>86</v>
      </c>
      <c r="AY220" s="256" t="s">
        <v>139</v>
      </c>
    </row>
    <row r="221" s="2" customFormat="1" ht="37.8" customHeight="1">
      <c r="A221" s="40"/>
      <c r="B221" s="41"/>
      <c r="C221" s="206" t="s">
        <v>308</v>
      </c>
      <c r="D221" s="206" t="s">
        <v>141</v>
      </c>
      <c r="E221" s="207" t="s">
        <v>255</v>
      </c>
      <c r="F221" s="208" t="s">
        <v>256</v>
      </c>
      <c r="G221" s="209" t="s">
        <v>144</v>
      </c>
      <c r="H221" s="210">
        <v>78.670000000000002</v>
      </c>
      <c r="I221" s="211"/>
      <c r="J221" s="212">
        <f>ROUND(I221*H221,2)</f>
        <v>0</v>
      </c>
      <c r="K221" s="208" t="s">
        <v>145</v>
      </c>
      <c r="L221" s="46"/>
      <c r="M221" s="213" t="s">
        <v>32</v>
      </c>
      <c r="N221" s="214" t="s">
        <v>49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146</v>
      </c>
      <c r="AT221" s="217" t="s">
        <v>141</v>
      </c>
      <c r="AU221" s="217" t="s">
        <v>88</v>
      </c>
      <c r="AY221" s="18" t="s">
        <v>139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8" t="s">
        <v>86</v>
      </c>
      <c r="BK221" s="218">
        <f>ROUND(I221*H221,2)</f>
        <v>0</v>
      </c>
      <c r="BL221" s="18" t="s">
        <v>146</v>
      </c>
      <c r="BM221" s="217" t="s">
        <v>454</v>
      </c>
    </row>
    <row r="222" s="2" customFormat="1">
      <c r="A222" s="40"/>
      <c r="B222" s="41"/>
      <c r="C222" s="42"/>
      <c r="D222" s="219" t="s">
        <v>148</v>
      </c>
      <c r="E222" s="42"/>
      <c r="F222" s="220" t="s">
        <v>258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8" t="s">
        <v>148</v>
      </c>
      <c r="AU222" s="18" t="s">
        <v>88</v>
      </c>
    </row>
    <row r="223" s="13" customFormat="1">
      <c r="A223" s="13"/>
      <c r="B223" s="224"/>
      <c r="C223" s="225"/>
      <c r="D223" s="226" t="s">
        <v>150</v>
      </c>
      <c r="E223" s="227" t="s">
        <v>32</v>
      </c>
      <c r="F223" s="228" t="s">
        <v>259</v>
      </c>
      <c r="G223" s="225"/>
      <c r="H223" s="227" t="s">
        <v>32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150</v>
      </c>
      <c r="AU223" s="234" t="s">
        <v>88</v>
      </c>
      <c r="AV223" s="13" t="s">
        <v>86</v>
      </c>
      <c r="AW223" s="13" t="s">
        <v>39</v>
      </c>
      <c r="AX223" s="13" t="s">
        <v>78</v>
      </c>
      <c r="AY223" s="234" t="s">
        <v>139</v>
      </c>
    </row>
    <row r="224" s="14" customFormat="1">
      <c r="A224" s="14"/>
      <c r="B224" s="235"/>
      <c r="C224" s="236"/>
      <c r="D224" s="226" t="s">
        <v>150</v>
      </c>
      <c r="E224" s="237" t="s">
        <v>32</v>
      </c>
      <c r="F224" s="238" t="s">
        <v>453</v>
      </c>
      <c r="G224" s="236"/>
      <c r="H224" s="239">
        <v>78.670000000000002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5" t="s">
        <v>150</v>
      </c>
      <c r="AU224" s="245" t="s">
        <v>88</v>
      </c>
      <c r="AV224" s="14" t="s">
        <v>88</v>
      </c>
      <c r="AW224" s="14" t="s">
        <v>39</v>
      </c>
      <c r="AX224" s="14" t="s">
        <v>78</v>
      </c>
      <c r="AY224" s="245" t="s">
        <v>139</v>
      </c>
    </row>
    <row r="225" s="15" customFormat="1">
      <c r="A225" s="15"/>
      <c r="B225" s="246"/>
      <c r="C225" s="247"/>
      <c r="D225" s="226" t="s">
        <v>150</v>
      </c>
      <c r="E225" s="248" t="s">
        <v>32</v>
      </c>
      <c r="F225" s="249" t="s">
        <v>153</v>
      </c>
      <c r="G225" s="247"/>
      <c r="H225" s="250">
        <v>78.670000000000002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56" t="s">
        <v>150</v>
      </c>
      <c r="AU225" s="256" t="s">
        <v>88</v>
      </c>
      <c r="AV225" s="15" t="s">
        <v>146</v>
      </c>
      <c r="AW225" s="15" t="s">
        <v>39</v>
      </c>
      <c r="AX225" s="15" t="s">
        <v>86</v>
      </c>
      <c r="AY225" s="256" t="s">
        <v>139</v>
      </c>
    </row>
    <row r="226" s="2" customFormat="1" ht="16.5" customHeight="1">
      <c r="A226" s="40"/>
      <c r="B226" s="41"/>
      <c r="C226" s="257" t="s">
        <v>315</v>
      </c>
      <c r="D226" s="257" t="s">
        <v>261</v>
      </c>
      <c r="E226" s="258" t="s">
        <v>262</v>
      </c>
      <c r="F226" s="259" t="s">
        <v>263</v>
      </c>
      <c r="G226" s="260" t="s">
        <v>264</v>
      </c>
      <c r="H226" s="261">
        <v>1.1799999999999999</v>
      </c>
      <c r="I226" s="262"/>
      <c r="J226" s="263">
        <f>ROUND(I226*H226,2)</f>
        <v>0</v>
      </c>
      <c r="K226" s="259" t="s">
        <v>145</v>
      </c>
      <c r="L226" s="264"/>
      <c r="M226" s="265" t="s">
        <v>32</v>
      </c>
      <c r="N226" s="266" t="s">
        <v>49</v>
      </c>
      <c r="O226" s="86"/>
      <c r="P226" s="215">
        <f>O226*H226</f>
        <v>0</v>
      </c>
      <c r="Q226" s="215">
        <v>0.001</v>
      </c>
      <c r="R226" s="215">
        <f>Q226*H226</f>
        <v>0.0011800000000000001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189</v>
      </c>
      <c r="AT226" s="217" t="s">
        <v>261</v>
      </c>
      <c r="AU226" s="217" t="s">
        <v>88</v>
      </c>
      <c r="AY226" s="18" t="s">
        <v>139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8" t="s">
        <v>86</v>
      </c>
      <c r="BK226" s="218">
        <f>ROUND(I226*H226,2)</f>
        <v>0</v>
      </c>
      <c r="BL226" s="18" t="s">
        <v>146</v>
      </c>
      <c r="BM226" s="217" t="s">
        <v>455</v>
      </c>
    </row>
    <row r="227" s="14" customFormat="1">
      <c r="A227" s="14"/>
      <c r="B227" s="235"/>
      <c r="C227" s="236"/>
      <c r="D227" s="226" t="s">
        <v>150</v>
      </c>
      <c r="E227" s="236"/>
      <c r="F227" s="238" t="s">
        <v>456</v>
      </c>
      <c r="G227" s="236"/>
      <c r="H227" s="239">
        <v>1.1799999999999999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5" t="s">
        <v>150</v>
      </c>
      <c r="AU227" s="245" t="s">
        <v>88</v>
      </c>
      <c r="AV227" s="14" t="s">
        <v>88</v>
      </c>
      <c r="AW227" s="14" t="s">
        <v>4</v>
      </c>
      <c r="AX227" s="14" t="s">
        <v>86</v>
      </c>
      <c r="AY227" s="245" t="s">
        <v>139</v>
      </c>
    </row>
    <row r="228" s="2" customFormat="1" ht="49.05" customHeight="1">
      <c r="A228" s="40"/>
      <c r="B228" s="41"/>
      <c r="C228" s="206" t="s">
        <v>322</v>
      </c>
      <c r="D228" s="206" t="s">
        <v>141</v>
      </c>
      <c r="E228" s="207" t="s">
        <v>268</v>
      </c>
      <c r="F228" s="208" t="s">
        <v>269</v>
      </c>
      <c r="G228" s="209" t="s">
        <v>270</v>
      </c>
      <c r="H228" s="210">
        <v>1</v>
      </c>
      <c r="I228" s="211"/>
      <c r="J228" s="212">
        <f>ROUND(I228*H228,2)</f>
        <v>0</v>
      </c>
      <c r="K228" s="208" t="s">
        <v>271</v>
      </c>
      <c r="L228" s="46"/>
      <c r="M228" s="213" t="s">
        <v>32</v>
      </c>
      <c r="N228" s="214" t="s">
        <v>49</v>
      </c>
      <c r="O228" s="86"/>
      <c r="P228" s="215">
        <f>O228*H228</f>
        <v>0</v>
      </c>
      <c r="Q228" s="215">
        <v>0.017500000000000002</v>
      </c>
      <c r="R228" s="215">
        <f>Q228*H228</f>
        <v>0.017500000000000002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146</v>
      </c>
      <c r="AT228" s="217" t="s">
        <v>141</v>
      </c>
      <c r="AU228" s="217" t="s">
        <v>88</v>
      </c>
      <c r="AY228" s="18" t="s">
        <v>139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8" t="s">
        <v>86</v>
      </c>
      <c r="BK228" s="218">
        <f>ROUND(I228*H228,2)</f>
        <v>0</v>
      </c>
      <c r="BL228" s="18" t="s">
        <v>146</v>
      </c>
      <c r="BM228" s="217" t="s">
        <v>457</v>
      </c>
    </row>
    <row r="229" s="2" customFormat="1">
      <c r="A229" s="40"/>
      <c r="B229" s="41"/>
      <c r="C229" s="42"/>
      <c r="D229" s="226" t="s">
        <v>273</v>
      </c>
      <c r="E229" s="42"/>
      <c r="F229" s="267" t="s">
        <v>274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8" t="s">
        <v>273</v>
      </c>
      <c r="AU229" s="18" t="s">
        <v>88</v>
      </c>
    </row>
    <row r="230" s="13" customFormat="1">
      <c r="A230" s="13"/>
      <c r="B230" s="224"/>
      <c r="C230" s="225"/>
      <c r="D230" s="226" t="s">
        <v>150</v>
      </c>
      <c r="E230" s="227" t="s">
        <v>32</v>
      </c>
      <c r="F230" s="228" t="s">
        <v>275</v>
      </c>
      <c r="G230" s="225"/>
      <c r="H230" s="227" t="s">
        <v>32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150</v>
      </c>
      <c r="AU230" s="234" t="s">
        <v>88</v>
      </c>
      <c r="AV230" s="13" t="s">
        <v>86</v>
      </c>
      <c r="AW230" s="13" t="s">
        <v>39</v>
      </c>
      <c r="AX230" s="13" t="s">
        <v>78</v>
      </c>
      <c r="AY230" s="234" t="s">
        <v>139</v>
      </c>
    </row>
    <row r="231" s="14" customFormat="1">
      <c r="A231" s="14"/>
      <c r="B231" s="235"/>
      <c r="C231" s="236"/>
      <c r="D231" s="226" t="s">
        <v>150</v>
      </c>
      <c r="E231" s="237" t="s">
        <v>32</v>
      </c>
      <c r="F231" s="238" t="s">
        <v>86</v>
      </c>
      <c r="G231" s="236"/>
      <c r="H231" s="239">
        <v>1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150</v>
      </c>
      <c r="AU231" s="245" t="s">
        <v>88</v>
      </c>
      <c r="AV231" s="14" t="s">
        <v>88</v>
      </c>
      <c r="AW231" s="14" t="s">
        <v>39</v>
      </c>
      <c r="AX231" s="14" t="s">
        <v>78</v>
      </c>
      <c r="AY231" s="245" t="s">
        <v>139</v>
      </c>
    </row>
    <row r="232" s="15" customFormat="1">
      <c r="A232" s="15"/>
      <c r="B232" s="246"/>
      <c r="C232" s="247"/>
      <c r="D232" s="226" t="s">
        <v>150</v>
      </c>
      <c r="E232" s="248" t="s">
        <v>32</v>
      </c>
      <c r="F232" s="249" t="s">
        <v>153</v>
      </c>
      <c r="G232" s="247"/>
      <c r="H232" s="250">
        <v>1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6" t="s">
        <v>150</v>
      </c>
      <c r="AU232" s="256" t="s">
        <v>88</v>
      </c>
      <c r="AV232" s="15" t="s">
        <v>146</v>
      </c>
      <c r="AW232" s="15" t="s">
        <v>39</v>
      </c>
      <c r="AX232" s="15" t="s">
        <v>86</v>
      </c>
      <c r="AY232" s="256" t="s">
        <v>139</v>
      </c>
    </row>
    <row r="233" s="2" customFormat="1" ht="49.05" customHeight="1">
      <c r="A233" s="40"/>
      <c r="B233" s="41"/>
      <c r="C233" s="206" t="s">
        <v>329</v>
      </c>
      <c r="D233" s="206" t="s">
        <v>141</v>
      </c>
      <c r="E233" s="207" t="s">
        <v>276</v>
      </c>
      <c r="F233" s="208" t="s">
        <v>277</v>
      </c>
      <c r="G233" s="209" t="s">
        <v>270</v>
      </c>
      <c r="H233" s="210">
        <v>1</v>
      </c>
      <c r="I233" s="211"/>
      <c r="J233" s="212">
        <f>ROUND(I233*H233,2)</f>
        <v>0</v>
      </c>
      <c r="K233" s="208" t="s">
        <v>271</v>
      </c>
      <c r="L233" s="46"/>
      <c r="M233" s="213" t="s">
        <v>32</v>
      </c>
      <c r="N233" s="214" t="s">
        <v>49</v>
      </c>
      <c r="O233" s="86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146</v>
      </c>
      <c r="AT233" s="217" t="s">
        <v>141</v>
      </c>
      <c r="AU233" s="217" t="s">
        <v>88</v>
      </c>
      <c r="AY233" s="18" t="s">
        <v>139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8" t="s">
        <v>86</v>
      </c>
      <c r="BK233" s="218">
        <f>ROUND(I233*H233,2)</f>
        <v>0</v>
      </c>
      <c r="BL233" s="18" t="s">
        <v>146</v>
      </c>
      <c r="BM233" s="217" t="s">
        <v>458</v>
      </c>
    </row>
    <row r="234" s="2" customFormat="1">
      <c r="A234" s="40"/>
      <c r="B234" s="41"/>
      <c r="C234" s="42"/>
      <c r="D234" s="226" t="s">
        <v>273</v>
      </c>
      <c r="E234" s="42"/>
      <c r="F234" s="267" t="s">
        <v>279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8" t="s">
        <v>273</v>
      </c>
      <c r="AU234" s="18" t="s">
        <v>88</v>
      </c>
    </row>
    <row r="235" s="13" customFormat="1">
      <c r="A235" s="13"/>
      <c r="B235" s="224"/>
      <c r="C235" s="225"/>
      <c r="D235" s="226" t="s">
        <v>150</v>
      </c>
      <c r="E235" s="227" t="s">
        <v>32</v>
      </c>
      <c r="F235" s="228" t="s">
        <v>459</v>
      </c>
      <c r="G235" s="225"/>
      <c r="H235" s="227" t="s">
        <v>32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150</v>
      </c>
      <c r="AU235" s="234" t="s">
        <v>88</v>
      </c>
      <c r="AV235" s="13" t="s">
        <v>86</v>
      </c>
      <c r="AW235" s="13" t="s">
        <v>39</v>
      </c>
      <c r="AX235" s="13" t="s">
        <v>78</v>
      </c>
      <c r="AY235" s="234" t="s">
        <v>139</v>
      </c>
    </row>
    <row r="236" s="13" customFormat="1">
      <c r="A236" s="13"/>
      <c r="B236" s="224"/>
      <c r="C236" s="225"/>
      <c r="D236" s="226" t="s">
        <v>150</v>
      </c>
      <c r="E236" s="227" t="s">
        <v>32</v>
      </c>
      <c r="F236" s="228" t="s">
        <v>280</v>
      </c>
      <c r="G236" s="225"/>
      <c r="H236" s="227" t="s">
        <v>32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150</v>
      </c>
      <c r="AU236" s="234" t="s">
        <v>88</v>
      </c>
      <c r="AV236" s="13" t="s">
        <v>86</v>
      </c>
      <c r="AW236" s="13" t="s">
        <v>39</v>
      </c>
      <c r="AX236" s="13" t="s">
        <v>78</v>
      </c>
      <c r="AY236" s="234" t="s">
        <v>139</v>
      </c>
    </row>
    <row r="237" s="14" customFormat="1">
      <c r="A237" s="14"/>
      <c r="B237" s="235"/>
      <c r="C237" s="236"/>
      <c r="D237" s="226" t="s">
        <v>150</v>
      </c>
      <c r="E237" s="237" t="s">
        <v>32</v>
      </c>
      <c r="F237" s="238" t="s">
        <v>86</v>
      </c>
      <c r="G237" s="236"/>
      <c r="H237" s="239">
        <v>1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150</v>
      </c>
      <c r="AU237" s="245" t="s">
        <v>88</v>
      </c>
      <c r="AV237" s="14" t="s">
        <v>88</v>
      </c>
      <c r="AW237" s="14" t="s">
        <v>39</v>
      </c>
      <c r="AX237" s="14" t="s">
        <v>78</v>
      </c>
      <c r="AY237" s="245" t="s">
        <v>139</v>
      </c>
    </row>
    <row r="238" s="15" customFormat="1">
      <c r="A238" s="15"/>
      <c r="B238" s="246"/>
      <c r="C238" s="247"/>
      <c r="D238" s="226" t="s">
        <v>150</v>
      </c>
      <c r="E238" s="248" t="s">
        <v>32</v>
      </c>
      <c r="F238" s="249" t="s">
        <v>153</v>
      </c>
      <c r="G238" s="247"/>
      <c r="H238" s="250">
        <v>1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6" t="s">
        <v>150</v>
      </c>
      <c r="AU238" s="256" t="s">
        <v>88</v>
      </c>
      <c r="AV238" s="15" t="s">
        <v>146</v>
      </c>
      <c r="AW238" s="15" t="s">
        <v>39</v>
      </c>
      <c r="AX238" s="15" t="s">
        <v>86</v>
      </c>
      <c r="AY238" s="256" t="s">
        <v>139</v>
      </c>
    </row>
    <row r="239" s="12" customFormat="1" ht="22.8" customHeight="1">
      <c r="A239" s="12"/>
      <c r="B239" s="190"/>
      <c r="C239" s="191"/>
      <c r="D239" s="192" t="s">
        <v>77</v>
      </c>
      <c r="E239" s="204" t="s">
        <v>88</v>
      </c>
      <c r="F239" s="204" t="s">
        <v>281</v>
      </c>
      <c r="G239" s="191"/>
      <c r="H239" s="191"/>
      <c r="I239" s="194"/>
      <c r="J239" s="205">
        <f>BK239</f>
        <v>0</v>
      </c>
      <c r="K239" s="191"/>
      <c r="L239" s="196"/>
      <c r="M239" s="197"/>
      <c r="N239" s="198"/>
      <c r="O239" s="198"/>
      <c r="P239" s="199">
        <f>SUM(P240:P258)</f>
        <v>0</v>
      </c>
      <c r="Q239" s="198"/>
      <c r="R239" s="199">
        <f>SUM(R240:R258)</f>
        <v>0</v>
      </c>
      <c r="S239" s="198"/>
      <c r="T239" s="200">
        <f>SUM(T240:T258)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1" t="s">
        <v>86</v>
      </c>
      <c r="AT239" s="202" t="s">
        <v>77</v>
      </c>
      <c r="AU239" s="202" t="s">
        <v>86</v>
      </c>
      <c r="AY239" s="201" t="s">
        <v>139</v>
      </c>
      <c r="BK239" s="203">
        <f>SUM(BK240:BK258)</f>
        <v>0</v>
      </c>
    </row>
    <row r="240" s="2" customFormat="1" ht="24.15" customHeight="1">
      <c r="A240" s="40"/>
      <c r="B240" s="41"/>
      <c r="C240" s="206" t="s">
        <v>334</v>
      </c>
      <c r="D240" s="206" t="s">
        <v>141</v>
      </c>
      <c r="E240" s="207" t="s">
        <v>283</v>
      </c>
      <c r="F240" s="208" t="s">
        <v>284</v>
      </c>
      <c r="G240" s="209" t="s">
        <v>184</v>
      </c>
      <c r="H240" s="210">
        <v>0.22</v>
      </c>
      <c r="I240" s="211"/>
      <c r="J240" s="212">
        <f>ROUND(I240*H240,2)</f>
        <v>0</v>
      </c>
      <c r="K240" s="208" t="s">
        <v>145</v>
      </c>
      <c r="L240" s="46"/>
      <c r="M240" s="213" t="s">
        <v>32</v>
      </c>
      <c r="N240" s="214" t="s">
        <v>49</v>
      </c>
      <c r="O240" s="86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146</v>
      </c>
      <c r="AT240" s="217" t="s">
        <v>141</v>
      </c>
      <c r="AU240" s="217" t="s">
        <v>88</v>
      </c>
      <c r="AY240" s="18" t="s">
        <v>139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8" t="s">
        <v>86</v>
      </c>
      <c r="BK240" s="218">
        <f>ROUND(I240*H240,2)</f>
        <v>0</v>
      </c>
      <c r="BL240" s="18" t="s">
        <v>146</v>
      </c>
      <c r="BM240" s="217" t="s">
        <v>460</v>
      </c>
    </row>
    <row r="241" s="2" customFormat="1">
      <c r="A241" s="40"/>
      <c r="B241" s="41"/>
      <c r="C241" s="42"/>
      <c r="D241" s="219" t="s">
        <v>148</v>
      </c>
      <c r="E241" s="42"/>
      <c r="F241" s="220" t="s">
        <v>286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8" t="s">
        <v>148</v>
      </c>
      <c r="AU241" s="18" t="s">
        <v>88</v>
      </c>
    </row>
    <row r="242" s="13" customFormat="1">
      <c r="A242" s="13"/>
      <c r="B242" s="224"/>
      <c r="C242" s="225"/>
      <c r="D242" s="226" t="s">
        <v>150</v>
      </c>
      <c r="E242" s="227" t="s">
        <v>32</v>
      </c>
      <c r="F242" s="228" t="s">
        <v>287</v>
      </c>
      <c r="G242" s="225"/>
      <c r="H242" s="227" t="s">
        <v>32</v>
      </c>
      <c r="I242" s="229"/>
      <c r="J242" s="225"/>
      <c r="K242" s="225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150</v>
      </c>
      <c r="AU242" s="234" t="s">
        <v>88</v>
      </c>
      <c r="AV242" s="13" t="s">
        <v>86</v>
      </c>
      <c r="AW242" s="13" t="s">
        <v>39</v>
      </c>
      <c r="AX242" s="13" t="s">
        <v>78</v>
      </c>
      <c r="AY242" s="234" t="s">
        <v>139</v>
      </c>
    </row>
    <row r="243" s="14" customFormat="1">
      <c r="A243" s="14"/>
      <c r="B243" s="235"/>
      <c r="C243" s="236"/>
      <c r="D243" s="226" t="s">
        <v>150</v>
      </c>
      <c r="E243" s="237" t="s">
        <v>32</v>
      </c>
      <c r="F243" s="238" t="s">
        <v>288</v>
      </c>
      <c r="G243" s="236"/>
      <c r="H243" s="239">
        <v>0.22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5" t="s">
        <v>150</v>
      </c>
      <c r="AU243" s="245" t="s">
        <v>88</v>
      </c>
      <c r="AV243" s="14" t="s">
        <v>88</v>
      </c>
      <c r="AW243" s="14" t="s">
        <v>39</v>
      </c>
      <c r="AX243" s="14" t="s">
        <v>78</v>
      </c>
      <c r="AY243" s="245" t="s">
        <v>139</v>
      </c>
    </row>
    <row r="244" s="15" customFormat="1">
      <c r="A244" s="15"/>
      <c r="B244" s="246"/>
      <c r="C244" s="247"/>
      <c r="D244" s="226" t="s">
        <v>150</v>
      </c>
      <c r="E244" s="248" t="s">
        <v>32</v>
      </c>
      <c r="F244" s="249" t="s">
        <v>153</v>
      </c>
      <c r="G244" s="247"/>
      <c r="H244" s="250">
        <v>0.22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6" t="s">
        <v>150</v>
      </c>
      <c r="AU244" s="256" t="s">
        <v>88</v>
      </c>
      <c r="AV244" s="15" t="s">
        <v>146</v>
      </c>
      <c r="AW244" s="15" t="s">
        <v>39</v>
      </c>
      <c r="AX244" s="15" t="s">
        <v>86</v>
      </c>
      <c r="AY244" s="256" t="s">
        <v>139</v>
      </c>
    </row>
    <row r="245" s="2" customFormat="1" ht="24.15" customHeight="1">
      <c r="A245" s="40"/>
      <c r="B245" s="41"/>
      <c r="C245" s="206" t="s">
        <v>342</v>
      </c>
      <c r="D245" s="206" t="s">
        <v>141</v>
      </c>
      <c r="E245" s="207" t="s">
        <v>290</v>
      </c>
      <c r="F245" s="208" t="s">
        <v>291</v>
      </c>
      <c r="G245" s="209" t="s">
        <v>184</v>
      </c>
      <c r="H245" s="210">
        <v>3.472</v>
      </c>
      <c r="I245" s="211"/>
      <c r="J245" s="212">
        <f>ROUND(I245*H245,2)</f>
        <v>0</v>
      </c>
      <c r="K245" s="208" t="s">
        <v>145</v>
      </c>
      <c r="L245" s="46"/>
      <c r="M245" s="213" t="s">
        <v>32</v>
      </c>
      <c r="N245" s="214" t="s">
        <v>49</v>
      </c>
      <c r="O245" s="86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146</v>
      </c>
      <c r="AT245" s="217" t="s">
        <v>141</v>
      </c>
      <c r="AU245" s="217" t="s">
        <v>88</v>
      </c>
      <c r="AY245" s="18" t="s">
        <v>139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8" t="s">
        <v>86</v>
      </c>
      <c r="BK245" s="218">
        <f>ROUND(I245*H245,2)</f>
        <v>0</v>
      </c>
      <c r="BL245" s="18" t="s">
        <v>146</v>
      </c>
      <c r="BM245" s="217" t="s">
        <v>461</v>
      </c>
    </row>
    <row r="246" s="2" customFormat="1">
      <c r="A246" s="40"/>
      <c r="B246" s="41"/>
      <c r="C246" s="42"/>
      <c r="D246" s="219" t="s">
        <v>148</v>
      </c>
      <c r="E246" s="42"/>
      <c r="F246" s="220" t="s">
        <v>293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8" t="s">
        <v>148</v>
      </c>
      <c r="AU246" s="18" t="s">
        <v>88</v>
      </c>
    </row>
    <row r="247" s="13" customFormat="1">
      <c r="A247" s="13"/>
      <c r="B247" s="224"/>
      <c r="C247" s="225"/>
      <c r="D247" s="226" t="s">
        <v>150</v>
      </c>
      <c r="E247" s="227" t="s">
        <v>32</v>
      </c>
      <c r="F247" s="228" t="s">
        <v>294</v>
      </c>
      <c r="G247" s="225"/>
      <c r="H247" s="227" t="s">
        <v>32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150</v>
      </c>
      <c r="AU247" s="234" t="s">
        <v>88</v>
      </c>
      <c r="AV247" s="13" t="s">
        <v>86</v>
      </c>
      <c r="AW247" s="13" t="s">
        <v>39</v>
      </c>
      <c r="AX247" s="13" t="s">
        <v>78</v>
      </c>
      <c r="AY247" s="234" t="s">
        <v>139</v>
      </c>
    </row>
    <row r="248" s="14" customFormat="1">
      <c r="A248" s="14"/>
      <c r="B248" s="235"/>
      <c r="C248" s="236"/>
      <c r="D248" s="226" t="s">
        <v>150</v>
      </c>
      <c r="E248" s="237" t="s">
        <v>32</v>
      </c>
      <c r="F248" s="238" t="s">
        <v>295</v>
      </c>
      <c r="G248" s="236"/>
      <c r="H248" s="239">
        <v>1.728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5" t="s">
        <v>150</v>
      </c>
      <c r="AU248" s="245" t="s">
        <v>88</v>
      </c>
      <c r="AV248" s="14" t="s">
        <v>88</v>
      </c>
      <c r="AW248" s="14" t="s">
        <v>39</v>
      </c>
      <c r="AX248" s="14" t="s">
        <v>78</v>
      </c>
      <c r="AY248" s="245" t="s">
        <v>139</v>
      </c>
    </row>
    <row r="249" s="13" customFormat="1">
      <c r="A249" s="13"/>
      <c r="B249" s="224"/>
      <c r="C249" s="225"/>
      <c r="D249" s="226" t="s">
        <v>150</v>
      </c>
      <c r="E249" s="227" t="s">
        <v>32</v>
      </c>
      <c r="F249" s="228" t="s">
        <v>462</v>
      </c>
      <c r="G249" s="225"/>
      <c r="H249" s="227" t="s">
        <v>32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150</v>
      </c>
      <c r="AU249" s="234" t="s">
        <v>88</v>
      </c>
      <c r="AV249" s="13" t="s">
        <v>86</v>
      </c>
      <c r="AW249" s="13" t="s">
        <v>39</v>
      </c>
      <c r="AX249" s="13" t="s">
        <v>78</v>
      </c>
      <c r="AY249" s="234" t="s">
        <v>139</v>
      </c>
    </row>
    <row r="250" s="14" customFormat="1">
      <c r="A250" s="14"/>
      <c r="B250" s="235"/>
      <c r="C250" s="236"/>
      <c r="D250" s="226" t="s">
        <v>150</v>
      </c>
      <c r="E250" s="237" t="s">
        <v>32</v>
      </c>
      <c r="F250" s="238" t="s">
        <v>297</v>
      </c>
      <c r="G250" s="236"/>
      <c r="H250" s="239">
        <v>1.744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150</v>
      </c>
      <c r="AU250" s="245" t="s">
        <v>88</v>
      </c>
      <c r="AV250" s="14" t="s">
        <v>88</v>
      </c>
      <c r="AW250" s="14" t="s">
        <v>39</v>
      </c>
      <c r="AX250" s="14" t="s">
        <v>78</v>
      </c>
      <c r="AY250" s="245" t="s">
        <v>139</v>
      </c>
    </row>
    <row r="251" s="15" customFormat="1">
      <c r="A251" s="15"/>
      <c r="B251" s="246"/>
      <c r="C251" s="247"/>
      <c r="D251" s="226" t="s">
        <v>150</v>
      </c>
      <c r="E251" s="248" t="s">
        <v>32</v>
      </c>
      <c r="F251" s="249" t="s">
        <v>153</v>
      </c>
      <c r="G251" s="247"/>
      <c r="H251" s="250">
        <v>3.472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6" t="s">
        <v>150</v>
      </c>
      <c r="AU251" s="256" t="s">
        <v>88</v>
      </c>
      <c r="AV251" s="15" t="s">
        <v>146</v>
      </c>
      <c r="AW251" s="15" t="s">
        <v>39</v>
      </c>
      <c r="AX251" s="15" t="s">
        <v>86</v>
      </c>
      <c r="AY251" s="256" t="s">
        <v>139</v>
      </c>
    </row>
    <row r="252" s="2" customFormat="1" ht="24.15" customHeight="1">
      <c r="A252" s="40"/>
      <c r="B252" s="41"/>
      <c r="C252" s="206" t="s">
        <v>349</v>
      </c>
      <c r="D252" s="206" t="s">
        <v>141</v>
      </c>
      <c r="E252" s="207" t="s">
        <v>299</v>
      </c>
      <c r="F252" s="208" t="s">
        <v>300</v>
      </c>
      <c r="G252" s="209" t="s">
        <v>144</v>
      </c>
      <c r="H252" s="210">
        <v>8.6799999999999997</v>
      </c>
      <c r="I252" s="211"/>
      <c r="J252" s="212">
        <f>ROUND(I252*H252,2)</f>
        <v>0</v>
      </c>
      <c r="K252" s="208" t="s">
        <v>145</v>
      </c>
      <c r="L252" s="46"/>
      <c r="M252" s="213" t="s">
        <v>32</v>
      </c>
      <c r="N252" s="214" t="s">
        <v>49</v>
      </c>
      <c r="O252" s="86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146</v>
      </c>
      <c r="AT252" s="217" t="s">
        <v>141</v>
      </c>
      <c r="AU252" s="217" t="s">
        <v>88</v>
      </c>
      <c r="AY252" s="18" t="s">
        <v>139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8" t="s">
        <v>86</v>
      </c>
      <c r="BK252" s="218">
        <f>ROUND(I252*H252,2)</f>
        <v>0</v>
      </c>
      <c r="BL252" s="18" t="s">
        <v>146</v>
      </c>
      <c r="BM252" s="217" t="s">
        <v>463</v>
      </c>
    </row>
    <row r="253" s="2" customFormat="1">
      <c r="A253" s="40"/>
      <c r="B253" s="41"/>
      <c r="C253" s="42"/>
      <c r="D253" s="219" t="s">
        <v>148</v>
      </c>
      <c r="E253" s="42"/>
      <c r="F253" s="220" t="s">
        <v>302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8" t="s">
        <v>148</v>
      </c>
      <c r="AU253" s="18" t="s">
        <v>88</v>
      </c>
    </row>
    <row r="254" s="13" customFormat="1">
      <c r="A254" s="13"/>
      <c r="B254" s="224"/>
      <c r="C254" s="225"/>
      <c r="D254" s="226" t="s">
        <v>150</v>
      </c>
      <c r="E254" s="227" t="s">
        <v>32</v>
      </c>
      <c r="F254" s="228" t="s">
        <v>303</v>
      </c>
      <c r="G254" s="225"/>
      <c r="H254" s="227" t="s">
        <v>32</v>
      </c>
      <c r="I254" s="229"/>
      <c r="J254" s="225"/>
      <c r="K254" s="225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150</v>
      </c>
      <c r="AU254" s="234" t="s">
        <v>88</v>
      </c>
      <c r="AV254" s="13" t="s">
        <v>86</v>
      </c>
      <c r="AW254" s="13" t="s">
        <v>39</v>
      </c>
      <c r="AX254" s="13" t="s">
        <v>78</v>
      </c>
      <c r="AY254" s="234" t="s">
        <v>139</v>
      </c>
    </row>
    <row r="255" s="14" customFormat="1">
      <c r="A255" s="14"/>
      <c r="B255" s="235"/>
      <c r="C255" s="236"/>
      <c r="D255" s="226" t="s">
        <v>150</v>
      </c>
      <c r="E255" s="237" t="s">
        <v>32</v>
      </c>
      <c r="F255" s="238" t="s">
        <v>304</v>
      </c>
      <c r="G255" s="236"/>
      <c r="H255" s="239">
        <v>4.3200000000000003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5" t="s">
        <v>150</v>
      </c>
      <c r="AU255" s="245" t="s">
        <v>88</v>
      </c>
      <c r="AV255" s="14" t="s">
        <v>88</v>
      </c>
      <c r="AW255" s="14" t="s">
        <v>39</v>
      </c>
      <c r="AX255" s="14" t="s">
        <v>78</v>
      </c>
      <c r="AY255" s="245" t="s">
        <v>139</v>
      </c>
    </row>
    <row r="256" s="13" customFormat="1">
      <c r="A256" s="13"/>
      <c r="B256" s="224"/>
      <c r="C256" s="225"/>
      <c r="D256" s="226" t="s">
        <v>150</v>
      </c>
      <c r="E256" s="227" t="s">
        <v>32</v>
      </c>
      <c r="F256" s="228" t="s">
        <v>464</v>
      </c>
      <c r="G256" s="225"/>
      <c r="H256" s="227" t="s">
        <v>32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150</v>
      </c>
      <c r="AU256" s="234" t="s">
        <v>88</v>
      </c>
      <c r="AV256" s="13" t="s">
        <v>86</v>
      </c>
      <c r="AW256" s="13" t="s">
        <v>39</v>
      </c>
      <c r="AX256" s="13" t="s">
        <v>78</v>
      </c>
      <c r="AY256" s="234" t="s">
        <v>139</v>
      </c>
    </row>
    <row r="257" s="14" customFormat="1">
      <c r="A257" s="14"/>
      <c r="B257" s="235"/>
      <c r="C257" s="236"/>
      <c r="D257" s="226" t="s">
        <v>150</v>
      </c>
      <c r="E257" s="237" t="s">
        <v>32</v>
      </c>
      <c r="F257" s="238" t="s">
        <v>306</v>
      </c>
      <c r="G257" s="236"/>
      <c r="H257" s="239">
        <v>4.3600000000000003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5" t="s">
        <v>150</v>
      </c>
      <c r="AU257" s="245" t="s">
        <v>88</v>
      </c>
      <c r="AV257" s="14" t="s">
        <v>88</v>
      </c>
      <c r="AW257" s="14" t="s">
        <v>39</v>
      </c>
      <c r="AX257" s="14" t="s">
        <v>78</v>
      </c>
      <c r="AY257" s="245" t="s">
        <v>139</v>
      </c>
    </row>
    <row r="258" s="15" customFormat="1">
      <c r="A258" s="15"/>
      <c r="B258" s="246"/>
      <c r="C258" s="247"/>
      <c r="D258" s="226" t="s">
        <v>150</v>
      </c>
      <c r="E258" s="248" t="s">
        <v>32</v>
      </c>
      <c r="F258" s="249" t="s">
        <v>153</v>
      </c>
      <c r="G258" s="247"/>
      <c r="H258" s="250">
        <v>8.6799999999999997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56" t="s">
        <v>150</v>
      </c>
      <c r="AU258" s="256" t="s">
        <v>88</v>
      </c>
      <c r="AV258" s="15" t="s">
        <v>146</v>
      </c>
      <c r="AW258" s="15" t="s">
        <v>39</v>
      </c>
      <c r="AX258" s="15" t="s">
        <v>86</v>
      </c>
      <c r="AY258" s="256" t="s">
        <v>139</v>
      </c>
    </row>
    <row r="259" s="12" customFormat="1" ht="22.8" customHeight="1">
      <c r="A259" s="12"/>
      <c r="B259" s="190"/>
      <c r="C259" s="191"/>
      <c r="D259" s="192" t="s">
        <v>77</v>
      </c>
      <c r="E259" s="204" t="s">
        <v>158</v>
      </c>
      <c r="F259" s="204" t="s">
        <v>307</v>
      </c>
      <c r="G259" s="191"/>
      <c r="H259" s="191"/>
      <c r="I259" s="194"/>
      <c r="J259" s="205">
        <f>BK259</f>
        <v>0</v>
      </c>
      <c r="K259" s="191"/>
      <c r="L259" s="196"/>
      <c r="M259" s="197"/>
      <c r="N259" s="198"/>
      <c r="O259" s="198"/>
      <c r="P259" s="199">
        <f>SUM(P260:P294)</f>
        <v>0</v>
      </c>
      <c r="Q259" s="198"/>
      <c r="R259" s="199">
        <f>SUM(R260:R294)</f>
        <v>23.772925350000001</v>
      </c>
      <c r="S259" s="198"/>
      <c r="T259" s="200">
        <f>SUM(T260:T294)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1" t="s">
        <v>86</v>
      </c>
      <c r="AT259" s="202" t="s">
        <v>77</v>
      </c>
      <c r="AU259" s="202" t="s">
        <v>86</v>
      </c>
      <c r="AY259" s="201" t="s">
        <v>139</v>
      </c>
      <c r="BK259" s="203">
        <f>SUM(BK260:BK294)</f>
        <v>0</v>
      </c>
    </row>
    <row r="260" s="2" customFormat="1" ht="66.75" customHeight="1">
      <c r="A260" s="40"/>
      <c r="B260" s="41"/>
      <c r="C260" s="206" t="s">
        <v>355</v>
      </c>
      <c r="D260" s="206" t="s">
        <v>141</v>
      </c>
      <c r="E260" s="207" t="s">
        <v>309</v>
      </c>
      <c r="F260" s="208" t="s">
        <v>310</v>
      </c>
      <c r="G260" s="209" t="s">
        <v>184</v>
      </c>
      <c r="H260" s="210">
        <v>4.3849999999999998</v>
      </c>
      <c r="I260" s="211"/>
      <c r="J260" s="212">
        <f>ROUND(I260*H260,2)</f>
        <v>0</v>
      </c>
      <c r="K260" s="208" t="s">
        <v>145</v>
      </c>
      <c r="L260" s="46"/>
      <c r="M260" s="213" t="s">
        <v>32</v>
      </c>
      <c r="N260" s="214" t="s">
        <v>49</v>
      </c>
      <c r="O260" s="86"/>
      <c r="P260" s="215">
        <f>O260*H260</f>
        <v>0</v>
      </c>
      <c r="Q260" s="215">
        <v>2.7919499999999999</v>
      </c>
      <c r="R260" s="215">
        <f>Q260*H260</f>
        <v>12.242700749999999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146</v>
      </c>
      <c r="AT260" s="217" t="s">
        <v>141</v>
      </c>
      <c r="AU260" s="217" t="s">
        <v>88</v>
      </c>
      <c r="AY260" s="18" t="s">
        <v>139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8" t="s">
        <v>86</v>
      </c>
      <c r="BK260" s="218">
        <f>ROUND(I260*H260,2)</f>
        <v>0</v>
      </c>
      <c r="BL260" s="18" t="s">
        <v>146</v>
      </c>
      <c r="BM260" s="217" t="s">
        <v>465</v>
      </c>
    </row>
    <row r="261" s="2" customFormat="1">
      <c r="A261" s="40"/>
      <c r="B261" s="41"/>
      <c r="C261" s="42"/>
      <c r="D261" s="219" t="s">
        <v>148</v>
      </c>
      <c r="E261" s="42"/>
      <c r="F261" s="220" t="s">
        <v>312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8" t="s">
        <v>148</v>
      </c>
      <c r="AU261" s="18" t="s">
        <v>88</v>
      </c>
    </row>
    <row r="262" s="13" customFormat="1">
      <c r="A262" s="13"/>
      <c r="B262" s="224"/>
      <c r="C262" s="225"/>
      <c r="D262" s="226" t="s">
        <v>150</v>
      </c>
      <c r="E262" s="227" t="s">
        <v>32</v>
      </c>
      <c r="F262" s="228" t="s">
        <v>313</v>
      </c>
      <c r="G262" s="225"/>
      <c r="H262" s="227" t="s">
        <v>32</v>
      </c>
      <c r="I262" s="229"/>
      <c r="J262" s="225"/>
      <c r="K262" s="225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150</v>
      </c>
      <c r="AU262" s="234" t="s">
        <v>88</v>
      </c>
      <c r="AV262" s="13" t="s">
        <v>86</v>
      </c>
      <c r="AW262" s="13" t="s">
        <v>39</v>
      </c>
      <c r="AX262" s="13" t="s">
        <v>78</v>
      </c>
      <c r="AY262" s="234" t="s">
        <v>139</v>
      </c>
    </row>
    <row r="263" s="14" customFormat="1">
      <c r="A263" s="14"/>
      <c r="B263" s="235"/>
      <c r="C263" s="236"/>
      <c r="D263" s="226" t="s">
        <v>150</v>
      </c>
      <c r="E263" s="237" t="s">
        <v>32</v>
      </c>
      <c r="F263" s="238" t="s">
        <v>466</v>
      </c>
      <c r="G263" s="236"/>
      <c r="H263" s="239">
        <v>4.3849999999999998</v>
      </c>
      <c r="I263" s="240"/>
      <c r="J263" s="236"/>
      <c r="K263" s="236"/>
      <c r="L263" s="241"/>
      <c r="M263" s="242"/>
      <c r="N263" s="243"/>
      <c r="O263" s="243"/>
      <c r="P263" s="243"/>
      <c r="Q263" s="243"/>
      <c r="R263" s="243"/>
      <c r="S263" s="243"/>
      <c r="T263" s="24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5" t="s">
        <v>150</v>
      </c>
      <c r="AU263" s="245" t="s">
        <v>88</v>
      </c>
      <c r="AV263" s="14" t="s">
        <v>88</v>
      </c>
      <c r="AW263" s="14" t="s">
        <v>39</v>
      </c>
      <c r="AX263" s="14" t="s">
        <v>78</v>
      </c>
      <c r="AY263" s="245" t="s">
        <v>139</v>
      </c>
    </row>
    <row r="264" s="15" customFormat="1">
      <c r="A264" s="15"/>
      <c r="B264" s="246"/>
      <c r="C264" s="247"/>
      <c r="D264" s="226" t="s">
        <v>150</v>
      </c>
      <c r="E264" s="248" t="s">
        <v>32</v>
      </c>
      <c r="F264" s="249" t="s">
        <v>153</v>
      </c>
      <c r="G264" s="247"/>
      <c r="H264" s="250">
        <v>4.3849999999999998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56" t="s">
        <v>150</v>
      </c>
      <c r="AU264" s="256" t="s">
        <v>88</v>
      </c>
      <c r="AV264" s="15" t="s">
        <v>146</v>
      </c>
      <c r="AW264" s="15" t="s">
        <v>39</v>
      </c>
      <c r="AX264" s="15" t="s">
        <v>86</v>
      </c>
      <c r="AY264" s="256" t="s">
        <v>139</v>
      </c>
    </row>
    <row r="265" s="2" customFormat="1" ht="66.75" customHeight="1">
      <c r="A265" s="40"/>
      <c r="B265" s="41"/>
      <c r="C265" s="206" t="s">
        <v>362</v>
      </c>
      <c r="D265" s="206" t="s">
        <v>141</v>
      </c>
      <c r="E265" s="207" t="s">
        <v>316</v>
      </c>
      <c r="F265" s="208" t="s">
        <v>317</v>
      </c>
      <c r="G265" s="209" t="s">
        <v>184</v>
      </c>
      <c r="H265" s="210">
        <v>1.8</v>
      </c>
      <c r="I265" s="211"/>
      <c r="J265" s="212">
        <f>ROUND(I265*H265,2)</f>
        <v>0</v>
      </c>
      <c r="K265" s="208" t="s">
        <v>145</v>
      </c>
      <c r="L265" s="46"/>
      <c r="M265" s="213" t="s">
        <v>32</v>
      </c>
      <c r="N265" s="214" t="s">
        <v>49</v>
      </c>
      <c r="O265" s="86"/>
      <c r="P265" s="215">
        <f>O265*H265</f>
        <v>0</v>
      </c>
      <c r="Q265" s="215">
        <v>2.8332299999999999</v>
      </c>
      <c r="R265" s="215">
        <f>Q265*H265</f>
        <v>5.0998140000000003</v>
      </c>
      <c r="S265" s="215">
        <v>0</v>
      </c>
      <c r="T265" s="21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146</v>
      </c>
      <c r="AT265" s="217" t="s">
        <v>141</v>
      </c>
      <c r="AU265" s="217" t="s">
        <v>88</v>
      </c>
      <c r="AY265" s="18" t="s">
        <v>139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8" t="s">
        <v>86</v>
      </c>
      <c r="BK265" s="218">
        <f>ROUND(I265*H265,2)</f>
        <v>0</v>
      </c>
      <c r="BL265" s="18" t="s">
        <v>146</v>
      </c>
      <c r="BM265" s="217" t="s">
        <v>467</v>
      </c>
    </row>
    <row r="266" s="2" customFormat="1">
      <c r="A266" s="40"/>
      <c r="B266" s="41"/>
      <c r="C266" s="42"/>
      <c r="D266" s="219" t="s">
        <v>148</v>
      </c>
      <c r="E266" s="42"/>
      <c r="F266" s="220" t="s">
        <v>319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8" t="s">
        <v>148</v>
      </c>
      <c r="AU266" s="18" t="s">
        <v>88</v>
      </c>
    </row>
    <row r="267" s="13" customFormat="1">
      <c r="A267" s="13"/>
      <c r="B267" s="224"/>
      <c r="C267" s="225"/>
      <c r="D267" s="226" t="s">
        <v>150</v>
      </c>
      <c r="E267" s="227" t="s">
        <v>32</v>
      </c>
      <c r="F267" s="228" t="s">
        <v>320</v>
      </c>
      <c r="G267" s="225"/>
      <c r="H267" s="227" t="s">
        <v>32</v>
      </c>
      <c r="I267" s="229"/>
      <c r="J267" s="225"/>
      <c r="K267" s="225"/>
      <c r="L267" s="230"/>
      <c r="M267" s="231"/>
      <c r="N267" s="232"/>
      <c r="O267" s="232"/>
      <c r="P267" s="232"/>
      <c r="Q267" s="232"/>
      <c r="R267" s="232"/>
      <c r="S267" s="232"/>
      <c r="T267" s="23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4" t="s">
        <v>150</v>
      </c>
      <c r="AU267" s="234" t="s">
        <v>88</v>
      </c>
      <c r="AV267" s="13" t="s">
        <v>86</v>
      </c>
      <c r="AW267" s="13" t="s">
        <v>39</v>
      </c>
      <c r="AX267" s="13" t="s">
        <v>78</v>
      </c>
      <c r="AY267" s="234" t="s">
        <v>139</v>
      </c>
    </row>
    <row r="268" s="14" customFormat="1">
      <c r="A268" s="14"/>
      <c r="B268" s="235"/>
      <c r="C268" s="236"/>
      <c r="D268" s="226" t="s">
        <v>150</v>
      </c>
      <c r="E268" s="237" t="s">
        <v>32</v>
      </c>
      <c r="F268" s="238" t="s">
        <v>468</v>
      </c>
      <c r="G268" s="236"/>
      <c r="H268" s="239">
        <v>1.8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5" t="s">
        <v>150</v>
      </c>
      <c r="AU268" s="245" t="s">
        <v>88</v>
      </c>
      <c r="AV268" s="14" t="s">
        <v>88</v>
      </c>
      <c r="AW268" s="14" t="s">
        <v>39</v>
      </c>
      <c r="AX268" s="14" t="s">
        <v>78</v>
      </c>
      <c r="AY268" s="245" t="s">
        <v>139</v>
      </c>
    </row>
    <row r="269" s="15" customFormat="1">
      <c r="A269" s="15"/>
      <c r="B269" s="246"/>
      <c r="C269" s="247"/>
      <c r="D269" s="226" t="s">
        <v>150</v>
      </c>
      <c r="E269" s="248" t="s">
        <v>32</v>
      </c>
      <c r="F269" s="249" t="s">
        <v>153</v>
      </c>
      <c r="G269" s="247"/>
      <c r="H269" s="250">
        <v>1.8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6" t="s">
        <v>150</v>
      </c>
      <c r="AU269" s="256" t="s">
        <v>88</v>
      </c>
      <c r="AV269" s="15" t="s">
        <v>146</v>
      </c>
      <c r="AW269" s="15" t="s">
        <v>39</v>
      </c>
      <c r="AX269" s="15" t="s">
        <v>86</v>
      </c>
      <c r="AY269" s="256" t="s">
        <v>139</v>
      </c>
    </row>
    <row r="270" s="2" customFormat="1" ht="76.35" customHeight="1">
      <c r="A270" s="40"/>
      <c r="B270" s="41"/>
      <c r="C270" s="206" t="s">
        <v>370</v>
      </c>
      <c r="D270" s="206" t="s">
        <v>141</v>
      </c>
      <c r="E270" s="207" t="s">
        <v>323</v>
      </c>
      <c r="F270" s="208" t="s">
        <v>324</v>
      </c>
      <c r="G270" s="209" t="s">
        <v>144</v>
      </c>
      <c r="H270" s="210">
        <v>12.94</v>
      </c>
      <c r="I270" s="211"/>
      <c r="J270" s="212">
        <f>ROUND(I270*H270,2)</f>
        <v>0</v>
      </c>
      <c r="K270" s="208" t="s">
        <v>145</v>
      </c>
      <c r="L270" s="46"/>
      <c r="M270" s="213" t="s">
        <v>32</v>
      </c>
      <c r="N270" s="214" t="s">
        <v>49</v>
      </c>
      <c r="O270" s="86"/>
      <c r="P270" s="215">
        <f>O270*H270</f>
        <v>0</v>
      </c>
      <c r="Q270" s="215">
        <v>0.00726</v>
      </c>
      <c r="R270" s="215">
        <f>Q270*H270</f>
        <v>0.093944399999999997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146</v>
      </c>
      <c r="AT270" s="217" t="s">
        <v>141</v>
      </c>
      <c r="AU270" s="217" t="s">
        <v>88</v>
      </c>
      <c r="AY270" s="18" t="s">
        <v>139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8" t="s">
        <v>86</v>
      </c>
      <c r="BK270" s="218">
        <f>ROUND(I270*H270,2)</f>
        <v>0</v>
      </c>
      <c r="BL270" s="18" t="s">
        <v>146</v>
      </c>
      <c r="BM270" s="217" t="s">
        <v>469</v>
      </c>
    </row>
    <row r="271" s="2" customFormat="1">
      <c r="A271" s="40"/>
      <c r="B271" s="41"/>
      <c r="C271" s="42"/>
      <c r="D271" s="219" t="s">
        <v>148</v>
      </c>
      <c r="E271" s="42"/>
      <c r="F271" s="220" t="s">
        <v>326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8" t="s">
        <v>148</v>
      </c>
      <c r="AU271" s="18" t="s">
        <v>88</v>
      </c>
    </row>
    <row r="272" s="13" customFormat="1">
      <c r="A272" s="13"/>
      <c r="B272" s="224"/>
      <c r="C272" s="225"/>
      <c r="D272" s="226" t="s">
        <v>150</v>
      </c>
      <c r="E272" s="227" t="s">
        <v>32</v>
      </c>
      <c r="F272" s="228" t="s">
        <v>327</v>
      </c>
      <c r="G272" s="225"/>
      <c r="H272" s="227" t="s">
        <v>32</v>
      </c>
      <c r="I272" s="229"/>
      <c r="J272" s="225"/>
      <c r="K272" s="225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150</v>
      </c>
      <c r="AU272" s="234" t="s">
        <v>88</v>
      </c>
      <c r="AV272" s="13" t="s">
        <v>86</v>
      </c>
      <c r="AW272" s="13" t="s">
        <v>39</v>
      </c>
      <c r="AX272" s="13" t="s">
        <v>78</v>
      </c>
      <c r="AY272" s="234" t="s">
        <v>139</v>
      </c>
    </row>
    <row r="273" s="14" customFormat="1">
      <c r="A273" s="14"/>
      <c r="B273" s="235"/>
      <c r="C273" s="236"/>
      <c r="D273" s="226" t="s">
        <v>150</v>
      </c>
      <c r="E273" s="237" t="s">
        <v>32</v>
      </c>
      <c r="F273" s="238" t="s">
        <v>328</v>
      </c>
      <c r="G273" s="236"/>
      <c r="H273" s="239">
        <v>12.94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5" t="s">
        <v>150</v>
      </c>
      <c r="AU273" s="245" t="s">
        <v>88</v>
      </c>
      <c r="AV273" s="14" t="s">
        <v>88</v>
      </c>
      <c r="AW273" s="14" t="s">
        <v>39</v>
      </c>
      <c r="AX273" s="14" t="s">
        <v>78</v>
      </c>
      <c r="AY273" s="245" t="s">
        <v>139</v>
      </c>
    </row>
    <row r="274" s="15" customFormat="1">
      <c r="A274" s="15"/>
      <c r="B274" s="246"/>
      <c r="C274" s="247"/>
      <c r="D274" s="226" t="s">
        <v>150</v>
      </c>
      <c r="E274" s="248" t="s">
        <v>32</v>
      </c>
      <c r="F274" s="249" t="s">
        <v>153</v>
      </c>
      <c r="G274" s="247"/>
      <c r="H274" s="250">
        <v>12.94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6" t="s">
        <v>150</v>
      </c>
      <c r="AU274" s="256" t="s">
        <v>88</v>
      </c>
      <c r="AV274" s="15" t="s">
        <v>146</v>
      </c>
      <c r="AW274" s="15" t="s">
        <v>39</v>
      </c>
      <c r="AX274" s="15" t="s">
        <v>86</v>
      </c>
      <c r="AY274" s="256" t="s">
        <v>139</v>
      </c>
    </row>
    <row r="275" s="2" customFormat="1" ht="76.35" customHeight="1">
      <c r="A275" s="40"/>
      <c r="B275" s="41"/>
      <c r="C275" s="206" t="s">
        <v>380</v>
      </c>
      <c r="D275" s="206" t="s">
        <v>141</v>
      </c>
      <c r="E275" s="207" t="s">
        <v>330</v>
      </c>
      <c r="F275" s="208" t="s">
        <v>331</v>
      </c>
      <c r="G275" s="209" t="s">
        <v>144</v>
      </c>
      <c r="H275" s="210">
        <v>12.94</v>
      </c>
      <c r="I275" s="211"/>
      <c r="J275" s="212">
        <f>ROUND(I275*H275,2)</f>
        <v>0</v>
      </c>
      <c r="K275" s="208" t="s">
        <v>145</v>
      </c>
      <c r="L275" s="46"/>
      <c r="M275" s="213" t="s">
        <v>32</v>
      </c>
      <c r="N275" s="214" t="s">
        <v>49</v>
      </c>
      <c r="O275" s="86"/>
      <c r="P275" s="215">
        <f>O275*H275</f>
        <v>0</v>
      </c>
      <c r="Q275" s="215">
        <v>0.00085999999999999998</v>
      </c>
      <c r="R275" s="215">
        <f>Q275*H275</f>
        <v>0.0111284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146</v>
      </c>
      <c r="AT275" s="217" t="s">
        <v>141</v>
      </c>
      <c r="AU275" s="217" t="s">
        <v>88</v>
      </c>
      <c r="AY275" s="18" t="s">
        <v>139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8" t="s">
        <v>86</v>
      </c>
      <c r="BK275" s="218">
        <f>ROUND(I275*H275,2)</f>
        <v>0</v>
      </c>
      <c r="BL275" s="18" t="s">
        <v>146</v>
      </c>
      <c r="BM275" s="217" t="s">
        <v>470</v>
      </c>
    </row>
    <row r="276" s="2" customFormat="1">
      <c r="A276" s="40"/>
      <c r="B276" s="41"/>
      <c r="C276" s="42"/>
      <c r="D276" s="219" t="s">
        <v>148</v>
      </c>
      <c r="E276" s="42"/>
      <c r="F276" s="220" t="s">
        <v>333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8" t="s">
        <v>148</v>
      </c>
      <c r="AU276" s="18" t="s">
        <v>88</v>
      </c>
    </row>
    <row r="277" s="13" customFormat="1">
      <c r="A277" s="13"/>
      <c r="B277" s="224"/>
      <c r="C277" s="225"/>
      <c r="D277" s="226" t="s">
        <v>150</v>
      </c>
      <c r="E277" s="227" t="s">
        <v>32</v>
      </c>
      <c r="F277" s="228" t="s">
        <v>327</v>
      </c>
      <c r="G277" s="225"/>
      <c r="H277" s="227" t="s">
        <v>32</v>
      </c>
      <c r="I277" s="229"/>
      <c r="J277" s="225"/>
      <c r="K277" s="225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150</v>
      </c>
      <c r="AU277" s="234" t="s">
        <v>88</v>
      </c>
      <c r="AV277" s="13" t="s">
        <v>86</v>
      </c>
      <c r="AW277" s="13" t="s">
        <v>39</v>
      </c>
      <c r="AX277" s="13" t="s">
        <v>78</v>
      </c>
      <c r="AY277" s="234" t="s">
        <v>139</v>
      </c>
    </row>
    <row r="278" s="14" customFormat="1">
      <c r="A278" s="14"/>
      <c r="B278" s="235"/>
      <c r="C278" s="236"/>
      <c r="D278" s="226" t="s">
        <v>150</v>
      </c>
      <c r="E278" s="237" t="s">
        <v>32</v>
      </c>
      <c r="F278" s="238" t="s">
        <v>328</v>
      </c>
      <c r="G278" s="236"/>
      <c r="H278" s="239">
        <v>12.94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150</v>
      </c>
      <c r="AU278" s="245" t="s">
        <v>88</v>
      </c>
      <c r="AV278" s="14" t="s">
        <v>88</v>
      </c>
      <c r="AW278" s="14" t="s">
        <v>39</v>
      </c>
      <c r="AX278" s="14" t="s">
        <v>78</v>
      </c>
      <c r="AY278" s="245" t="s">
        <v>139</v>
      </c>
    </row>
    <row r="279" s="15" customFormat="1">
      <c r="A279" s="15"/>
      <c r="B279" s="246"/>
      <c r="C279" s="247"/>
      <c r="D279" s="226" t="s">
        <v>150</v>
      </c>
      <c r="E279" s="248" t="s">
        <v>32</v>
      </c>
      <c r="F279" s="249" t="s">
        <v>153</v>
      </c>
      <c r="G279" s="247"/>
      <c r="H279" s="250">
        <v>12.94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6" t="s">
        <v>150</v>
      </c>
      <c r="AU279" s="256" t="s">
        <v>88</v>
      </c>
      <c r="AV279" s="15" t="s">
        <v>146</v>
      </c>
      <c r="AW279" s="15" t="s">
        <v>39</v>
      </c>
      <c r="AX279" s="15" t="s">
        <v>86</v>
      </c>
      <c r="AY279" s="256" t="s">
        <v>139</v>
      </c>
    </row>
    <row r="280" s="2" customFormat="1" ht="78" customHeight="1">
      <c r="A280" s="40"/>
      <c r="B280" s="41"/>
      <c r="C280" s="206" t="s">
        <v>471</v>
      </c>
      <c r="D280" s="206" t="s">
        <v>141</v>
      </c>
      <c r="E280" s="207" t="s">
        <v>335</v>
      </c>
      <c r="F280" s="208" t="s">
        <v>336</v>
      </c>
      <c r="G280" s="209" t="s">
        <v>337</v>
      </c>
      <c r="H280" s="210">
        <v>0.11600000000000001</v>
      </c>
      <c r="I280" s="211"/>
      <c r="J280" s="212">
        <f>ROUND(I280*H280,2)</f>
        <v>0</v>
      </c>
      <c r="K280" s="208" t="s">
        <v>145</v>
      </c>
      <c r="L280" s="46"/>
      <c r="M280" s="213" t="s">
        <v>32</v>
      </c>
      <c r="N280" s="214" t="s">
        <v>49</v>
      </c>
      <c r="O280" s="86"/>
      <c r="P280" s="215">
        <f>O280*H280</f>
        <v>0</v>
      </c>
      <c r="Q280" s="215">
        <v>1.0556000000000001</v>
      </c>
      <c r="R280" s="215">
        <f>Q280*H280</f>
        <v>0.12244960000000002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146</v>
      </c>
      <c r="AT280" s="217" t="s">
        <v>141</v>
      </c>
      <c r="AU280" s="217" t="s">
        <v>88</v>
      </c>
      <c r="AY280" s="18" t="s">
        <v>139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8" t="s">
        <v>86</v>
      </c>
      <c r="BK280" s="218">
        <f>ROUND(I280*H280,2)</f>
        <v>0</v>
      </c>
      <c r="BL280" s="18" t="s">
        <v>146</v>
      </c>
      <c r="BM280" s="217" t="s">
        <v>472</v>
      </c>
    </row>
    <row r="281" s="2" customFormat="1">
      <c r="A281" s="40"/>
      <c r="B281" s="41"/>
      <c r="C281" s="42"/>
      <c r="D281" s="219" t="s">
        <v>148</v>
      </c>
      <c r="E281" s="42"/>
      <c r="F281" s="220" t="s">
        <v>339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8" t="s">
        <v>148</v>
      </c>
      <c r="AU281" s="18" t="s">
        <v>88</v>
      </c>
    </row>
    <row r="282" s="13" customFormat="1">
      <c r="A282" s="13"/>
      <c r="B282" s="224"/>
      <c r="C282" s="225"/>
      <c r="D282" s="226" t="s">
        <v>150</v>
      </c>
      <c r="E282" s="227" t="s">
        <v>32</v>
      </c>
      <c r="F282" s="228" t="s">
        <v>340</v>
      </c>
      <c r="G282" s="225"/>
      <c r="H282" s="227" t="s">
        <v>32</v>
      </c>
      <c r="I282" s="229"/>
      <c r="J282" s="225"/>
      <c r="K282" s="225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150</v>
      </c>
      <c r="AU282" s="234" t="s">
        <v>88</v>
      </c>
      <c r="AV282" s="13" t="s">
        <v>86</v>
      </c>
      <c r="AW282" s="13" t="s">
        <v>39</v>
      </c>
      <c r="AX282" s="13" t="s">
        <v>78</v>
      </c>
      <c r="AY282" s="234" t="s">
        <v>139</v>
      </c>
    </row>
    <row r="283" s="14" customFormat="1">
      <c r="A283" s="14"/>
      <c r="B283" s="235"/>
      <c r="C283" s="236"/>
      <c r="D283" s="226" t="s">
        <v>150</v>
      </c>
      <c r="E283" s="237" t="s">
        <v>32</v>
      </c>
      <c r="F283" s="238" t="s">
        <v>341</v>
      </c>
      <c r="G283" s="236"/>
      <c r="H283" s="239">
        <v>0.11600000000000001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150</v>
      </c>
      <c r="AU283" s="245" t="s">
        <v>88</v>
      </c>
      <c r="AV283" s="14" t="s">
        <v>88</v>
      </c>
      <c r="AW283" s="14" t="s">
        <v>39</v>
      </c>
      <c r="AX283" s="14" t="s">
        <v>78</v>
      </c>
      <c r="AY283" s="245" t="s">
        <v>139</v>
      </c>
    </row>
    <row r="284" s="15" customFormat="1">
      <c r="A284" s="15"/>
      <c r="B284" s="246"/>
      <c r="C284" s="247"/>
      <c r="D284" s="226" t="s">
        <v>150</v>
      </c>
      <c r="E284" s="248" t="s">
        <v>32</v>
      </c>
      <c r="F284" s="249" t="s">
        <v>153</v>
      </c>
      <c r="G284" s="247"/>
      <c r="H284" s="250">
        <v>0.11600000000000001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6" t="s">
        <v>150</v>
      </c>
      <c r="AU284" s="256" t="s">
        <v>88</v>
      </c>
      <c r="AV284" s="15" t="s">
        <v>146</v>
      </c>
      <c r="AW284" s="15" t="s">
        <v>39</v>
      </c>
      <c r="AX284" s="15" t="s">
        <v>86</v>
      </c>
      <c r="AY284" s="256" t="s">
        <v>139</v>
      </c>
    </row>
    <row r="285" s="2" customFormat="1" ht="49.05" customHeight="1">
      <c r="A285" s="40"/>
      <c r="B285" s="41"/>
      <c r="C285" s="206" t="s">
        <v>473</v>
      </c>
      <c r="D285" s="206" t="s">
        <v>141</v>
      </c>
      <c r="E285" s="207" t="s">
        <v>343</v>
      </c>
      <c r="F285" s="208" t="s">
        <v>344</v>
      </c>
      <c r="G285" s="209" t="s">
        <v>184</v>
      </c>
      <c r="H285" s="210">
        <v>2.052</v>
      </c>
      <c r="I285" s="211"/>
      <c r="J285" s="212">
        <f>ROUND(I285*H285,2)</f>
        <v>0</v>
      </c>
      <c r="K285" s="208" t="s">
        <v>145</v>
      </c>
      <c r="L285" s="46"/>
      <c r="M285" s="213" t="s">
        <v>32</v>
      </c>
      <c r="N285" s="214" t="s">
        <v>49</v>
      </c>
      <c r="O285" s="86"/>
      <c r="P285" s="215">
        <f>O285*H285</f>
        <v>0</v>
      </c>
      <c r="Q285" s="215">
        <v>3.02285</v>
      </c>
      <c r="R285" s="215">
        <f>Q285*H285</f>
        <v>6.2028882000000003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146</v>
      </c>
      <c r="AT285" s="217" t="s">
        <v>141</v>
      </c>
      <c r="AU285" s="217" t="s">
        <v>88</v>
      </c>
      <c r="AY285" s="18" t="s">
        <v>139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8" t="s">
        <v>86</v>
      </c>
      <c r="BK285" s="218">
        <f>ROUND(I285*H285,2)</f>
        <v>0</v>
      </c>
      <c r="BL285" s="18" t="s">
        <v>146</v>
      </c>
      <c r="BM285" s="217" t="s">
        <v>474</v>
      </c>
    </row>
    <row r="286" s="2" customFormat="1">
      <c r="A286" s="40"/>
      <c r="B286" s="41"/>
      <c r="C286" s="42"/>
      <c r="D286" s="219" t="s">
        <v>148</v>
      </c>
      <c r="E286" s="42"/>
      <c r="F286" s="220" t="s">
        <v>346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8" t="s">
        <v>148</v>
      </c>
      <c r="AU286" s="18" t="s">
        <v>88</v>
      </c>
    </row>
    <row r="287" s="13" customFormat="1">
      <c r="A287" s="13"/>
      <c r="B287" s="224"/>
      <c r="C287" s="225"/>
      <c r="D287" s="226" t="s">
        <v>150</v>
      </c>
      <c r="E287" s="227" t="s">
        <v>32</v>
      </c>
      <c r="F287" s="228" t="s">
        <v>347</v>
      </c>
      <c r="G287" s="225"/>
      <c r="H287" s="227" t="s">
        <v>32</v>
      </c>
      <c r="I287" s="229"/>
      <c r="J287" s="225"/>
      <c r="K287" s="225"/>
      <c r="L287" s="230"/>
      <c r="M287" s="231"/>
      <c r="N287" s="232"/>
      <c r="O287" s="232"/>
      <c r="P287" s="232"/>
      <c r="Q287" s="232"/>
      <c r="R287" s="232"/>
      <c r="S287" s="232"/>
      <c r="T287" s="23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4" t="s">
        <v>150</v>
      </c>
      <c r="AU287" s="234" t="s">
        <v>88</v>
      </c>
      <c r="AV287" s="13" t="s">
        <v>86</v>
      </c>
      <c r="AW287" s="13" t="s">
        <v>39</v>
      </c>
      <c r="AX287" s="13" t="s">
        <v>78</v>
      </c>
      <c r="AY287" s="234" t="s">
        <v>139</v>
      </c>
    </row>
    <row r="288" s="14" customFormat="1">
      <c r="A288" s="14"/>
      <c r="B288" s="235"/>
      <c r="C288" s="236"/>
      <c r="D288" s="226" t="s">
        <v>150</v>
      </c>
      <c r="E288" s="237" t="s">
        <v>32</v>
      </c>
      <c r="F288" s="238" t="s">
        <v>348</v>
      </c>
      <c r="G288" s="236"/>
      <c r="H288" s="239">
        <v>2.052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5" t="s">
        <v>150</v>
      </c>
      <c r="AU288" s="245" t="s">
        <v>88</v>
      </c>
      <c r="AV288" s="14" t="s">
        <v>88</v>
      </c>
      <c r="AW288" s="14" t="s">
        <v>39</v>
      </c>
      <c r="AX288" s="14" t="s">
        <v>78</v>
      </c>
      <c r="AY288" s="245" t="s">
        <v>139</v>
      </c>
    </row>
    <row r="289" s="15" customFormat="1">
      <c r="A289" s="15"/>
      <c r="B289" s="246"/>
      <c r="C289" s="247"/>
      <c r="D289" s="226" t="s">
        <v>150</v>
      </c>
      <c r="E289" s="248" t="s">
        <v>32</v>
      </c>
      <c r="F289" s="249" t="s">
        <v>153</v>
      </c>
      <c r="G289" s="247"/>
      <c r="H289" s="250">
        <v>2.052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56" t="s">
        <v>150</v>
      </c>
      <c r="AU289" s="256" t="s">
        <v>88</v>
      </c>
      <c r="AV289" s="15" t="s">
        <v>146</v>
      </c>
      <c r="AW289" s="15" t="s">
        <v>39</v>
      </c>
      <c r="AX289" s="15" t="s">
        <v>86</v>
      </c>
      <c r="AY289" s="256" t="s">
        <v>139</v>
      </c>
    </row>
    <row r="290" s="2" customFormat="1" ht="49.05" customHeight="1">
      <c r="A290" s="40"/>
      <c r="B290" s="41"/>
      <c r="C290" s="206" t="s">
        <v>475</v>
      </c>
      <c r="D290" s="206" t="s">
        <v>141</v>
      </c>
      <c r="E290" s="207" t="s">
        <v>350</v>
      </c>
      <c r="F290" s="208" t="s">
        <v>351</v>
      </c>
      <c r="G290" s="209" t="s">
        <v>184</v>
      </c>
      <c r="H290" s="210">
        <v>2.052</v>
      </c>
      <c r="I290" s="211"/>
      <c r="J290" s="212">
        <f>ROUND(I290*H290,2)</f>
        <v>0</v>
      </c>
      <c r="K290" s="208" t="s">
        <v>145</v>
      </c>
      <c r="L290" s="46"/>
      <c r="M290" s="213" t="s">
        <v>32</v>
      </c>
      <c r="N290" s="214" t="s">
        <v>49</v>
      </c>
      <c r="O290" s="86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146</v>
      </c>
      <c r="AT290" s="217" t="s">
        <v>141</v>
      </c>
      <c r="AU290" s="217" t="s">
        <v>88</v>
      </c>
      <c r="AY290" s="18" t="s">
        <v>139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8" t="s">
        <v>86</v>
      </c>
      <c r="BK290" s="218">
        <f>ROUND(I290*H290,2)</f>
        <v>0</v>
      </c>
      <c r="BL290" s="18" t="s">
        <v>146</v>
      </c>
      <c r="BM290" s="217" t="s">
        <v>476</v>
      </c>
    </row>
    <row r="291" s="2" customFormat="1">
      <c r="A291" s="40"/>
      <c r="B291" s="41"/>
      <c r="C291" s="42"/>
      <c r="D291" s="219" t="s">
        <v>148</v>
      </c>
      <c r="E291" s="42"/>
      <c r="F291" s="220" t="s">
        <v>353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8" t="s">
        <v>148</v>
      </c>
      <c r="AU291" s="18" t="s">
        <v>88</v>
      </c>
    </row>
    <row r="292" s="13" customFormat="1">
      <c r="A292" s="13"/>
      <c r="B292" s="224"/>
      <c r="C292" s="225"/>
      <c r="D292" s="226" t="s">
        <v>150</v>
      </c>
      <c r="E292" s="227" t="s">
        <v>32</v>
      </c>
      <c r="F292" s="228" t="s">
        <v>347</v>
      </c>
      <c r="G292" s="225"/>
      <c r="H292" s="227" t="s">
        <v>32</v>
      </c>
      <c r="I292" s="229"/>
      <c r="J292" s="225"/>
      <c r="K292" s="225"/>
      <c r="L292" s="230"/>
      <c r="M292" s="231"/>
      <c r="N292" s="232"/>
      <c r="O292" s="232"/>
      <c r="P292" s="232"/>
      <c r="Q292" s="232"/>
      <c r="R292" s="232"/>
      <c r="S292" s="232"/>
      <c r="T292" s="23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4" t="s">
        <v>150</v>
      </c>
      <c r="AU292" s="234" t="s">
        <v>88</v>
      </c>
      <c r="AV292" s="13" t="s">
        <v>86</v>
      </c>
      <c r="AW292" s="13" t="s">
        <v>39</v>
      </c>
      <c r="AX292" s="13" t="s">
        <v>78</v>
      </c>
      <c r="AY292" s="234" t="s">
        <v>139</v>
      </c>
    </row>
    <row r="293" s="14" customFormat="1">
      <c r="A293" s="14"/>
      <c r="B293" s="235"/>
      <c r="C293" s="236"/>
      <c r="D293" s="226" t="s">
        <v>150</v>
      </c>
      <c r="E293" s="237" t="s">
        <v>32</v>
      </c>
      <c r="F293" s="238" t="s">
        <v>348</v>
      </c>
      <c r="G293" s="236"/>
      <c r="H293" s="239">
        <v>2.052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5" t="s">
        <v>150</v>
      </c>
      <c r="AU293" s="245" t="s">
        <v>88</v>
      </c>
      <c r="AV293" s="14" t="s">
        <v>88</v>
      </c>
      <c r="AW293" s="14" t="s">
        <v>39</v>
      </c>
      <c r="AX293" s="14" t="s">
        <v>78</v>
      </c>
      <c r="AY293" s="245" t="s">
        <v>139</v>
      </c>
    </row>
    <row r="294" s="15" customFormat="1">
      <c r="A294" s="15"/>
      <c r="B294" s="246"/>
      <c r="C294" s="247"/>
      <c r="D294" s="226" t="s">
        <v>150</v>
      </c>
      <c r="E294" s="248" t="s">
        <v>32</v>
      </c>
      <c r="F294" s="249" t="s">
        <v>153</v>
      </c>
      <c r="G294" s="247"/>
      <c r="H294" s="250">
        <v>2.052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56" t="s">
        <v>150</v>
      </c>
      <c r="AU294" s="256" t="s">
        <v>88</v>
      </c>
      <c r="AV294" s="15" t="s">
        <v>146</v>
      </c>
      <c r="AW294" s="15" t="s">
        <v>39</v>
      </c>
      <c r="AX294" s="15" t="s">
        <v>86</v>
      </c>
      <c r="AY294" s="256" t="s">
        <v>139</v>
      </c>
    </row>
    <row r="295" s="12" customFormat="1" ht="22.8" customHeight="1">
      <c r="A295" s="12"/>
      <c r="B295" s="190"/>
      <c r="C295" s="191"/>
      <c r="D295" s="192" t="s">
        <v>77</v>
      </c>
      <c r="E295" s="204" t="s">
        <v>146</v>
      </c>
      <c r="F295" s="204" t="s">
        <v>354</v>
      </c>
      <c r="G295" s="191"/>
      <c r="H295" s="191"/>
      <c r="I295" s="194"/>
      <c r="J295" s="205">
        <f>BK295</f>
        <v>0</v>
      </c>
      <c r="K295" s="191"/>
      <c r="L295" s="196"/>
      <c r="M295" s="197"/>
      <c r="N295" s="198"/>
      <c r="O295" s="198"/>
      <c r="P295" s="199">
        <f>SUM(P296:P305)</f>
        <v>0</v>
      </c>
      <c r="Q295" s="198"/>
      <c r="R295" s="199">
        <f>SUM(R296:R305)</f>
        <v>6.0730295999999999</v>
      </c>
      <c r="S295" s="198"/>
      <c r="T295" s="200">
        <f>SUM(T296:T305)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01" t="s">
        <v>86</v>
      </c>
      <c r="AT295" s="202" t="s">
        <v>77</v>
      </c>
      <c r="AU295" s="202" t="s">
        <v>86</v>
      </c>
      <c r="AY295" s="201" t="s">
        <v>139</v>
      </c>
      <c r="BK295" s="203">
        <f>SUM(BK296:BK305)</f>
        <v>0</v>
      </c>
    </row>
    <row r="296" s="2" customFormat="1" ht="37.8" customHeight="1">
      <c r="A296" s="40"/>
      <c r="B296" s="41"/>
      <c r="C296" s="206" t="s">
        <v>477</v>
      </c>
      <c r="D296" s="206" t="s">
        <v>141</v>
      </c>
      <c r="E296" s="207" t="s">
        <v>356</v>
      </c>
      <c r="F296" s="208" t="s">
        <v>357</v>
      </c>
      <c r="G296" s="209" t="s">
        <v>184</v>
      </c>
      <c r="H296" s="210">
        <v>2.4950000000000001</v>
      </c>
      <c r="I296" s="211"/>
      <c r="J296" s="212">
        <f>ROUND(I296*H296,2)</f>
        <v>0</v>
      </c>
      <c r="K296" s="208" t="s">
        <v>145</v>
      </c>
      <c r="L296" s="46"/>
      <c r="M296" s="213" t="s">
        <v>32</v>
      </c>
      <c r="N296" s="214" t="s">
        <v>49</v>
      </c>
      <c r="O296" s="86"/>
      <c r="P296" s="215">
        <f>O296*H296</f>
        <v>0</v>
      </c>
      <c r="Q296" s="215">
        <v>2.4340799999999998</v>
      </c>
      <c r="R296" s="215">
        <f>Q296*H296</f>
        <v>6.0730295999999999</v>
      </c>
      <c r="S296" s="215">
        <v>0</v>
      </c>
      <c r="T296" s="216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7" t="s">
        <v>146</v>
      </c>
      <c r="AT296" s="217" t="s">
        <v>141</v>
      </c>
      <c r="AU296" s="217" t="s">
        <v>88</v>
      </c>
      <c r="AY296" s="18" t="s">
        <v>139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8" t="s">
        <v>86</v>
      </c>
      <c r="BK296" s="218">
        <f>ROUND(I296*H296,2)</f>
        <v>0</v>
      </c>
      <c r="BL296" s="18" t="s">
        <v>146</v>
      </c>
      <c r="BM296" s="217" t="s">
        <v>478</v>
      </c>
    </row>
    <row r="297" s="2" customFormat="1">
      <c r="A297" s="40"/>
      <c r="B297" s="41"/>
      <c r="C297" s="42"/>
      <c r="D297" s="219" t="s">
        <v>148</v>
      </c>
      <c r="E297" s="42"/>
      <c r="F297" s="220" t="s">
        <v>359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8" t="s">
        <v>148</v>
      </c>
      <c r="AU297" s="18" t="s">
        <v>88</v>
      </c>
    </row>
    <row r="298" s="13" customFormat="1">
      <c r="A298" s="13"/>
      <c r="B298" s="224"/>
      <c r="C298" s="225"/>
      <c r="D298" s="226" t="s">
        <v>150</v>
      </c>
      <c r="E298" s="227" t="s">
        <v>32</v>
      </c>
      <c r="F298" s="228" t="s">
        <v>360</v>
      </c>
      <c r="G298" s="225"/>
      <c r="H298" s="227" t="s">
        <v>32</v>
      </c>
      <c r="I298" s="229"/>
      <c r="J298" s="225"/>
      <c r="K298" s="225"/>
      <c r="L298" s="230"/>
      <c r="M298" s="231"/>
      <c r="N298" s="232"/>
      <c r="O298" s="232"/>
      <c r="P298" s="232"/>
      <c r="Q298" s="232"/>
      <c r="R298" s="232"/>
      <c r="S298" s="232"/>
      <c r="T298" s="23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4" t="s">
        <v>150</v>
      </c>
      <c r="AU298" s="234" t="s">
        <v>88</v>
      </c>
      <c r="AV298" s="13" t="s">
        <v>86</v>
      </c>
      <c r="AW298" s="13" t="s">
        <v>39</v>
      </c>
      <c r="AX298" s="13" t="s">
        <v>78</v>
      </c>
      <c r="AY298" s="234" t="s">
        <v>139</v>
      </c>
    </row>
    <row r="299" s="14" customFormat="1">
      <c r="A299" s="14"/>
      <c r="B299" s="235"/>
      <c r="C299" s="236"/>
      <c r="D299" s="226" t="s">
        <v>150</v>
      </c>
      <c r="E299" s="237" t="s">
        <v>32</v>
      </c>
      <c r="F299" s="238" t="s">
        <v>361</v>
      </c>
      <c r="G299" s="236"/>
      <c r="H299" s="239">
        <v>2.4950000000000001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5" t="s">
        <v>150</v>
      </c>
      <c r="AU299" s="245" t="s">
        <v>88</v>
      </c>
      <c r="AV299" s="14" t="s">
        <v>88</v>
      </c>
      <c r="AW299" s="14" t="s">
        <v>39</v>
      </c>
      <c r="AX299" s="14" t="s">
        <v>78</v>
      </c>
      <c r="AY299" s="245" t="s">
        <v>139</v>
      </c>
    </row>
    <row r="300" s="15" customFormat="1">
      <c r="A300" s="15"/>
      <c r="B300" s="246"/>
      <c r="C300" s="247"/>
      <c r="D300" s="226" t="s">
        <v>150</v>
      </c>
      <c r="E300" s="248" t="s">
        <v>32</v>
      </c>
      <c r="F300" s="249" t="s">
        <v>153</v>
      </c>
      <c r="G300" s="247"/>
      <c r="H300" s="250">
        <v>2.4950000000000001</v>
      </c>
      <c r="I300" s="251"/>
      <c r="J300" s="247"/>
      <c r="K300" s="247"/>
      <c r="L300" s="252"/>
      <c r="M300" s="253"/>
      <c r="N300" s="254"/>
      <c r="O300" s="254"/>
      <c r="P300" s="254"/>
      <c r="Q300" s="254"/>
      <c r="R300" s="254"/>
      <c r="S300" s="254"/>
      <c r="T300" s="25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56" t="s">
        <v>150</v>
      </c>
      <c r="AU300" s="256" t="s">
        <v>88</v>
      </c>
      <c r="AV300" s="15" t="s">
        <v>146</v>
      </c>
      <c r="AW300" s="15" t="s">
        <v>39</v>
      </c>
      <c r="AX300" s="15" t="s">
        <v>86</v>
      </c>
      <c r="AY300" s="256" t="s">
        <v>139</v>
      </c>
    </row>
    <row r="301" s="2" customFormat="1" ht="55.5" customHeight="1">
      <c r="A301" s="40"/>
      <c r="B301" s="41"/>
      <c r="C301" s="206" t="s">
        <v>479</v>
      </c>
      <c r="D301" s="206" t="s">
        <v>141</v>
      </c>
      <c r="E301" s="207" t="s">
        <v>363</v>
      </c>
      <c r="F301" s="208" t="s">
        <v>364</v>
      </c>
      <c r="G301" s="209" t="s">
        <v>144</v>
      </c>
      <c r="H301" s="210">
        <v>17.539999999999999</v>
      </c>
      <c r="I301" s="211"/>
      <c r="J301" s="212">
        <f>ROUND(I301*H301,2)</f>
        <v>0</v>
      </c>
      <c r="K301" s="208" t="s">
        <v>145</v>
      </c>
      <c r="L301" s="46"/>
      <c r="M301" s="213" t="s">
        <v>32</v>
      </c>
      <c r="N301" s="214" t="s">
        <v>49</v>
      </c>
      <c r="O301" s="86"/>
      <c r="P301" s="215">
        <f>O301*H301</f>
        <v>0</v>
      </c>
      <c r="Q301" s="215">
        <v>0</v>
      </c>
      <c r="R301" s="215">
        <f>Q301*H301</f>
        <v>0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146</v>
      </c>
      <c r="AT301" s="217" t="s">
        <v>141</v>
      </c>
      <c r="AU301" s="217" t="s">
        <v>88</v>
      </c>
      <c r="AY301" s="18" t="s">
        <v>139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8" t="s">
        <v>86</v>
      </c>
      <c r="BK301" s="218">
        <f>ROUND(I301*H301,2)</f>
        <v>0</v>
      </c>
      <c r="BL301" s="18" t="s">
        <v>146</v>
      </c>
      <c r="BM301" s="217" t="s">
        <v>480</v>
      </c>
    </row>
    <row r="302" s="2" customFormat="1">
      <c r="A302" s="40"/>
      <c r="B302" s="41"/>
      <c r="C302" s="42"/>
      <c r="D302" s="219" t="s">
        <v>148</v>
      </c>
      <c r="E302" s="42"/>
      <c r="F302" s="220" t="s">
        <v>366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8" t="s">
        <v>148</v>
      </c>
      <c r="AU302" s="18" t="s">
        <v>88</v>
      </c>
    </row>
    <row r="303" s="13" customFormat="1">
      <c r="A303" s="13"/>
      <c r="B303" s="224"/>
      <c r="C303" s="225"/>
      <c r="D303" s="226" t="s">
        <v>150</v>
      </c>
      <c r="E303" s="227" t="s">
        <v>32</v>
      </c>
      <c r="F303" s="228" t="s">
        <v>367</v>
      </c>
      <c r="G303" s="225"/>
      <c r="H303" s="227" t="s">
        <v>32</v>
      </c>
      <c r="I303" s="229"/>
      <c r="J303" s="225"/>
      <c r="K303" s="225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150</v>
      </c>
      <c r="AU303" s="234" t="s">
        <v>88</v>
      </c>
      <c r="AV303" s="13" t="s">
        <v>86</v>
      </c>
      <c r="AW303" s="13" t="s">
        <v>39</v>
      </c>
      <c r="AX303" s="13" t="s">
        <v>78</v>
      </c>
      <c r="AY303" s="234" t="s">
        <v>139</v>
      </c>
    </row>
    <row r="304" s="14" customFormat="1">
      <c r="A304" s="14"/>
      <c r="B304" s="235"/>
      <c r="C304" s="236"/>
      <c r="D304" s="226" t="s">
        <v>150</v>
      </c>
      <c r="E304" s="237" t="s">
        <v>32</v>
      </c>
      <c r="F304" s="238" t="s">
        <v>481</v>
      </c>
      <c r="G304" s="236"/>
      <c r="H304" s="239">
        <v>17.539999999999999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5" t="s">
        <v>150</v>
      </c>
      <c r="AU304" s="245" t="s">
        <v>88</v>
      </c>
      <c r="AV304" s="14" t="s">
        <v>88</v>
      </c>
      <c r="AW304" s="14" t="s">
        <v>39</v>
      </c>
      <c r="AX304" s="14" t="s">
        <v>78</v>
      </c>
      <c r="AY304" s="245" t="s">
        <v>139</v>
      </c>
    </row>
    <row r="305" s="15" customFormat="1">
      <c r="A305" s="15"/>
      <c r="B305" s="246"/>
      <c r="C305" s="247"/>
      <c r="D305" s="226" t="s">
        <v>150</v>
      </c>
      <c r="E305" s="248" t="s">
        <v>32</v>
      </c>
      <c r="F305" s="249" t="s">
        <v>153</v>
      </c>
      <c r="G305" s="247"/>
      <c r="H305" s="250">
        <v>17.539999999999999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56" t="s">
        <v>150</v>
      </c>
      <c r="AU305" s="256" t="s">
        <v>88</v>
      </c>
      <c r="AV305" s="15" t="s">
        <v>146</v>
      </c>
      <c r="AW305" s="15" t="s">
        <v>39</v>
      </c>
      <c r="AX305" s="15" t="s">
        <v>86</v>
      </c>
      <c r="AY305" s="256" t="s">
        <v>139</v>
      </c>
    </row>
    <row r="306" s="12" customFormat="1" ht="22.8" customHeight="1">
      <c r="A306" s="12"/>
      <c r="B306" s="190"/>
      <c r="C306" s="191"/>
      <c r="D306" s="192" t="s">
        <v>77</v>
      </c>
      <c r="E306" s="204" t="s">
        <v>175</v>
      </c>
      <c r="F306" s="204" t="s">
        <v>369</v>
      </c>
      <c r="G306" s="191"/>
      <c r="H306" s="191"/>
      <c r="I306" s="194"/>
      <c r="J306" s="205">
        <f>BK306</f>
        <v>0</v>
      </c>
      <c r="K306" s="191"/>
      <c r="L306" s="196"/>
      <c r="M306" s="197"/>
      <c r="N306" s="198"/>
      <c r="O306" s="198"/>
      <c r="P306" s="199">
        <f>SUM(P307:P312)</f>
        <v>0</v>
      </c>
      <c r="Q306" s="198"/>
      <c r="R306" s="199">
        <f>SUM(R307:R312)</f>
        <v>0.25898656000000003</v>
      </c>
      <c r="S306" s="198"/>
      <c r="T306" s="200">
        <f>SUM(T307:T312)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01" t="s">
        <v>86</v>
      </c>
      <c r="AT306" s="202" t="s">
        <v>77</v>
      </c>
      <c r="AU306" s="202" t="s">
        <v>86</v>
      </c>
      <c r="AY306" s="201" t="s">
        <v>139</v>
      </c>
      <c r="BK306" s="203">
        <f>SUM(BK307:BK312)</f>
        <v>0</v>
      </c>
    </row>
    <row r="307" s="2" customFormat="1" ht="55.5" customHeight="1">
      <c r="A307" s="40"/>
      <c r="B307" s="41"/>
      <c r="C307" s="206" t="s">
        <v>482</v>
      </c>
      <c r="D307" s="206" t="s">
        <v>141</v>
      </c>
      <c r="E307" s="207" t="s">
        <v>371</v>
      </c>
      <c r="F307" s="208" t="s">
        <v>372</v>
      </c>
      <c r="G307" s="209" t="s">
        <v>144</v>
      </c>
      <c r="H307" s="210">
        <v>11.144</v>
      </c>
      <c r="I307" s="211"/>
      <c r="J307" s="212">
        <f>ROUND(I307*H307,2)</f>
        <v>0</v>
      </c>
      <c r="K307" s="208" t="s">
        <v>145</v>
      </c>
      <c r="L307" s="46"/>
      <c r="M307" s="213" t="s">
        <v>32</v>
      </c>
      <c r="N307" s="214" t="s">
        <v>49</v>
      </c>
      <c r="O307" s="86"/>
      <c r="P307" s="215">
        <f>O307*H307</f>
        <v>0</v>
      </c>
      <c r="Q307" s="215">
        <v>0.02324</v>
      </c>
      <c r="R307" s="215">
        <f>Q307*H307</f>
        <v>0.25898656000000003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146</v>
      </c>
      <c r="AT307" s="217" t="s">
        <v>141</v>
      </c>
      <c r="AU307" s="217" t="s">
        <v>88</v>
      </c>
      <c r="AY307" s="18" t="s">
        <v>139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8" t="s">
        <v>86</v>
      </c>
      <c r="BK307" s="218">
        <f>ROUND(I307*H307,2)</f>
        <v>0</v>
      </c>
      <c r="BL307" s="18" t="s">
        <v>146</v>
      </c>
      <c r="BM307" s="217" t="s">
        <v>483</v>
      </c>
    </row>
    <row r="308" s="2" customFormat="1">
      <c r="A308" s="40"/>
      <c r="B308" s="41"/>
      <c r="C308" s="42"/>
      <c r="D308" s="219" t="s">
        <v>148</v>
      </c>
      <c r="E308" s="42"/>
      <c r="F308" s="220" t="s">
        <v>374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8" t="s">
        <v>148</v>
      </c>
      <c r="AU308" s="18" t="s">
        <v>88</v>
      </c>
    </row>
    <row r="309" s="13" customFormat="1">
      <c r="A309" s="13"/>
      <c r="B309" s="224"/>
      <c r="C309" s="225"/>
      <c r="D309" s="226" t="s">
        <v>150</v>
      </c>
      <c r="E309" s="227" t="s">
        <v>32</v>
      </c>
      <c r="F309" s="228" t="s">
        <v>375</v>
      </c>
      <c r="G309" s="225"/>
      <c r="H309" s="227" t="s">
        <v>32</v>
      </c>
      <c r="I309" s="229"/>
      <c r="J309" s="225"/>
      <c r="K309" s="225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150</v>
      </c>
      <c r="AU309" s="234" t="s">
        <v>88</v>
      </c>
      <c r="AV309" s="13" t="s">
        <v>86</v>
      </c>
      <c r="AW309" s="13" t="s">
        <v>39</v>
      </c>
      <c r="AX309" s="13" t="s">
        <v>78</v>
      </c>
      <c r="AY309" s="234" t="s">
        <v>139</v>
      </c>
    </row>
    <row r="310" s="14" customFormat="1">
      <c r="A310" s="14"/>
      <c r="B310" s="235"/>
      <c r="C310" s="236"/>
      <c r="D310" s="226" t="s">
        <v>150</v>
      </c>
      <c r="E310" s="237" t="s">
        <v>32</v>
      </c>
      <c r="F310" s="238" t="s">
        <v>376</v>
      </c>
      <c r="G310" s="236"/>
      <c r="H310" s="239">
        <v>8.0299999999999994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5" t="s">
        <v>150</v>
      </c>
      <c r="AU310" s="245" t="s">
        <v>88</v>
      </c>
      <c r="AV310" s="14" t="s">
        <v>88</v>
      </c>
      <c r="AW310" s="14" t="s">
        <v>39</v>
      </c>
      <c r="AX310" s="14" t="s">
        <v>78</v>
      </c>
      <c r="AY310" s="245" t="s">
        <v>139</v>
      </c>
    </row>
    <row r="311" s="14" customFormat="1">
      <c r="A311" s="14"/>
      <c r="B311" s="235"/>
      <c r="C311" s="236"/>
      <c r="D311" s="226" t="s">
        <v>150</v>
      </c>
      <c r="E311" s="237" t="s">
        <v>32</v>
      </c>
      <c r="F311" s="238" t="s">
        <v>377</v>
      </c>
      <c r="G311" s="236"/>
      <c r="H311" s="239">
        <v>3.1139999999999999</v>
      </c>
      <c r="I311" s="240"/>
      <c r="J311" s="236"/>
      <c r="K311" s="236"/>
      <c r="L311" s="241"/>
      <c r="M311" s="242"/>
      <c r="N311" s="243"/>
      <c r="O311" s="243"/>
      <c r="P311" s="243"/>
      <c r="Q311" s="243"/>
      <c r="R311" s="243"/>
      <c r="S311" s="243"/>
      <c r="T311" s="24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5" t="s">
        <v>150</v>
      </c>
      <c r="AU311" s="245" t="s">
        <v>88</v>
      </c>
      <c r="AV311" s="14" t="s">
        <v>88</v>
      </c>
      <c r="AW311" s="14" t="s">
        <v>39</v>
      </c>
      <c r="AX311" s="14" t="s">
        <v>78</v>
      </c>
      <c r="AY311" s="245" t="s">
        <v>139</v>
      </c>
    </row>
    <row r="312" s="15" customFormat="1">
      <c r="A312" s="15"/>
      <c r="B312" s="246"/>
      <c r="C312" s="247"/>
      <c r="D312" s="226" t="s">
        <v>150</v>
      </c>
      <c r="E312" s="248" t="s">
        <v>32</v>
      </c>
      <c r="F312" s="249" t="s">
        <v>153</v>
      </c>
      <c r="G312" s="247"/>
      <c r="H312" s="250">
        <v>11.143999999999998</v>
      </c>
      <c r="I312" s="251"/>
      <c r="J312" s="247"/>
      <c r="K312" s="247"/>
      <c r="L312" s="252"/>
      <c r="M312" s="253"/>
      <c r="N312" s="254"/>
      <c r="O312" s="254"/>
      <c r="P312" s="254"/>
      <c r="Q312" s="254"/>
      <c r="R312" s="254"/>
      <c r="S312" s="254"/>
      <c r="T312" s="25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56" t="s">
        <v>150</v>
      </c>
      <c r="AU312" s="256" t="s">
        <v>88</v>
      </c>
      <c r="AV312" s="15" t="s">
        <v>146</v>
      </c>
      <c r="AW312" s="15" t="s">
        <v>39</v>
      </c>
      <c r="AX312" s="15" t="s">
        <v>86</v>
      </c>
      <c r="AY312" s="256" t="s">
        <v>139</v>
      </c>
    </row>
    <row r="313" s="12" customFormat="1" ht="22.8" customHeight="1">
      <c r="A313" s="12"/>
      <c r="B313" s="190"/>
      <c r="C313" s="191"/>
      <c r="D313" s="192" t="s">
        <v>77</v>
      </c>
      <c r="E313" s="204" t="s">
        <v>378</v>
      </c>
      <c r="F313" s="204" t="s">
        <v>379</v>
      </c>
      <c r="G313" s="191"/>
      <c r="H313" s="191"/>
      <c r="I313" s="194"/>
      <c r="J313" s="205">
        <f>BK313</f>
        <v>0</v>
      </c>
      <c r="K313" s="191"/>
      <c r="L313" s="196"/>
      <c r="M313" s="197"/>
      <c r="N313" s="198"/>
      <c r="O313" s="198"/>
      <c r="P313" s="199">
        <f>SUM(P314:P315)</f>
        <v>0</v>
      </c>
      <c r="Q313" s="198"/>
      <c r="R313" s="199">
        <f>SUM(R314:R315)</f>
        <v>0</v>
      </c>
      <c r="S313" s="198"/>
      <c r="T313" s="200">
        <f>SUM(T314:T315)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1" t="s">
        <v>86</v>
      </c>
      <c r="AT313" s="202" t="s">
        <v>77</v>
      </c>
      <c r="AU313" s="202" t="s">
        <v>86</v>
      </c>
      <c r="AY313" s="201" t="s">
        <v>139</v>
      </c>
      <c r="BK313" s="203">
        <f>SUM(BK314:BK315)</f>
        <v>0</v>
      </c>
    </row>
    <row r="314" s="2" customFormat="1" ht="37.8" customHeight="1">
      <c r="A314" s="40"/>
      <c r="B314" s="41"/>
      <c r="C314" s="206" t="s">
        <v>484</v>
      </c>
      <c r="D314" s="206" t="s">
        <v>141</v>
      </c>
      <c r="E314" s="207" t="s">
        <v>381</v>
      </c>
      <c r="F314" s="208" t="s">
        <v>382</v>
      </c>
      <c r="G314" s="209" t="s">
        <v>337</v>
      </c>
      <c r="H314" s="210">
        <v>30.123999999999999</v>
      </c>
      <c r="I314" s="211"/>
      <c r="J314" s="212">
        <f>ROUND(I314*H314,2)</f>
        <v>0</v>
      </c>
      <c r="K314" s="208" t="s">
        <v>145</v>
      </c>
      <c r="L314" s="46"/>
      <c r="M314" s="213" t="s">
        <v>32</v>
      </c>
      <c r="N314" s="214" t="s">
        <v>49</v>
      </c>
      <c r="O314" s="86"/>
      <c r="P314" s="215">
        <f>O314*H314</f>
        <v>0</v>
      </c>
      <c r="Q314" s="215">
        <v>0</v>
      </c>
      <c r="R314" s="215">
        <f>Q314*H314</f>
        <v>0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146</v>
      </c>
      <c r="AT314" s="217" t="s">
        <v>141</v>
      </c>
      <c r="AU314" s="217" t="s">
        <v>88</v>
      </c>
      <c r="AY314" s="18" t="s">
        <v>139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8" t="s">
        <v>86</v>
      </c>
      <c r="BK314" s="218">
        <f>ROUND(I314*H314,2)</f>
        <v>0</v>
      </c>
      <c r="BL314" s="18" t="s">
        <v>146</v>
      </c>
      <c r="BM314" s="217" t="s">
        <v>485</v>
      </c>
    </row>
    <row r="315" s="2" customFormat="1">
      <c r="A315" s="40"/>
      <c r="B315" s="41"/>
      <c r="C315" s="42"/>
      <c r="D315" s="219" t="s">
        <v>148</v>
      </c>
      <c r="E315" s="42"/>
      <c r="F315" s="220" t="s">
        <v>384</v>
      </c>
      <c r="G315" s="42"/>
      <c r="H315" s="42"/>
      <c r="I315" s="221"/>
      <c r="J315" s="42"/>
      <c r="K315" s="42"/>
      <c r="L315" s="46"/>
      <c r="M315" s="268"/>
      <c r="N315" s="269"/>
      <c r="O315" s="270"/>
      <c r="P315" s="270"/>
      <c r="Q315" s="270"/>
      <c r="R315" s="270"/>
      <c r="S315" s="270"/>
      <c r="T315" s="271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8" t="s">
        <v>148</v>
      </c>
      <c r="AU315" s="18" t="s">
        <v>88</v>
      </c>
    </row>
    <row r="316" s="2" customFormat="1" ht="6.96" customHeight="1">
      <c r="A316" s="40"/>
      <c r="B316" s="61"/>
      <c r="C316" s="62"/>
      <c r="D316" s="62"/>
      <c r="E316" s="62"/>
      <c r="F316" s="62"/>
      <c r="G316" s="62"/>
      <c r="H316" s="62"/>
      <c r="I316" s="62"/>
      <c r="J316" s="62"/>
      <c r="K316" s="62"/>
      <c r="L316" s="46"/>
      <c r="M316" s="40"/>
      <c r="O316" s="40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</row>
  </sheetData>
  <sheetProtection sheet="1" autoFilter="0" formatColumns="0" formatRows="0" objects="1" scenarios="1" spinCount="100000" saltValue="ziOn+q6b8Wj8M25LjRcfnS0bc6SxfW/G2s9UPKuKtSPQqcvRHnDiLt9f5PavOnSEwogK2yN6z73hvj1ENhh7qA==" hashValue="WwJa7pIFjufJ6+PGBjmgg7KYhHWZ1bbEfpnuG94oAYXeSJqQrTb9b0yd+5h/rawtEops2sYuXgSh8CDCpHR7Mw==" algorithmName="SHA-512" password="D3A3"/>
  <autoFilter ref="C85:K31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2_02/111151101"/>
    <hyperlink ref="F95" r:id="rId2" display="https://podminky.urs.cz/item/CS_URS_2022_02/111251201"/>
    <hyperlink ref="F100" r:id="rId3" display="https://podminky.urs.cz/item/CS_URS_2022_02/112101101"/>
    <hyperlink ref="F105" r:id="rId4" display="https://podminky.urs.cz/item/CS_URS_2022_02/112101103"/>
    <hyperlink ref="F110" r:id="rId5" display="https://podminky.urs.cz/item/CS_URS_2022_02/111211241"/>
    <hyperlink ref="F115" r:id="rId6" display="https://podminky.urs.cz/item/CS_URS_2022_02/111211242"/>
    <hyperlink ref="F120" r:id="rId7" display="https://podminky.urs.cz/item/CS_URS_2022_02/112251101"/>
    <hyperlink ref="F125" r:id="rId8" display="https://podminky.urs.cz/item/CS_URS_2022_02/112251103"/>
    <hyperlink ref="F130" r:id="rId9" display="https://podminky.urs.cz/item/CS_URS_2022_02/121151103"/>
    <hyperlink ref="F135" r:id="rId10" display="https://podminky.urs.cz/item/CS_URS_2022_02/124153100"/>
    <hyperlink ref="F140" r:id="rId11" display="https://podminky.urs.cz/item/CS_URS_2022_02/124153109"/>
    <hyperlink ref="F145" r:id="rId12" display="https://podminky.urs.cz/item/CS_URS_2022_02/124353100"/>
    <hyperlink ref="F150" r:id="rId13" display="https://podminky.urs.cz/item/CS_URS_2022_02/162201401"/>
    <hyperlink ref="F155" r:id="rId14" display="https://podminky.urs.cz/item/CS_URS_2022_02/162201403"/>
    <hyperlink ref="F160" r:id="rId15" display="https://podminky.urs.cz/item/CS_URS_2022_02/162251102"/>
    <hyperlink ref="F171" r:id="rId16" display="https://podminky.urs.cz/item/CS_URS_2022_02/162251121"/>
    <hyperlink ref="F176" r:id="rId17" display="https://podminky.urs.cz/item/CS_URS_2022_02/162751117"/>
    <hyperlink ref="F182" r:id="rId18" display="https://podminky.urs.cz/item/CS_URS_2022_02/162751119"/>
    <hyperlink ref="F188" r:id="rId19" display="https://podminky.urs.cz/item/CS_URS_2022_02/171251201"/>
    <hyperlink ref="F195" r:id="rId20" display="https://podminky.urs.cz/item/CS_URS_2022_02/171201221"/>
    <hyperlink ref="F201" r:id="rId21" display="https://podminky.urs.cz/item/CS_URS_2022_02/167151101"/>
    <hyperlink ref="F212" r:id="rId22" display="https://podminky.urs.cz/item/CS_URS_2022_02/181951112"/>
    <hyperlink ref="F217" r:id="rId23" display="https://podminky.urs.cz/item/CS_URS_2022_02/182351023"/>
    <hyperlink ref="F222" r:id="rId24" display="https://podminky.urs.cz/item/CS_URS_2022_02/181411122"/>
    <hyperlink ref="F241" r:id="rId25" display="https://podminky.urs.cz/item/CS_URS_2022_02/275315223"/>
    <hyperlink ref="F246" r:id="rId26" display="https://podminky.urs.cz/item/CS_URS_2022_02/275315412"/>
    <hyperlink ref="F253" r:id="rId27" display="https://podminky.urs.cz/item/CS_URS_2022_02/275351111"/>
    <hyperlink ref="F261" r:id="rId28" display="https://podminky.urs.cz/item/CS_URS_2022_02/321311115"/>
    <hyperlink ref="F266" r:id="rId29" display="https://podminky.urs.cz/item/CS_URS_2022_02/321321115"/>
    <hyperlink ref="F271" r:id="rId30" display="https://podminky.urs.cz/item/CS_URS_2022_02/321351010"/>
    <hyperlink ref="F276" r:id="rId31" display="https://podminky.urs.cz/item/CS_URS_2022_02/321352010"/>
    <hyperlink ref="F281" r:id="rId32" display="https://podminky.urs.cz/item/CS_URS_2022_02/321366112"/>
    <hyperlink ref="F286" r:id="rId33" display="https://podminky.urs.cz/item/CS_URS_2022_02/326215222"/>
    <hyperlink ref="F291" r:id="rId34" display="https://podminky.urs.cz/item/CS_URS_2022_02/326215911"/>
    <hyperlink ref="F297" r:id="rId35" display="https://podminky.urs.cz/item/CS_URS_2022_02/462512370"/>
    <hyperlink ref="F302" r:id="rId36" display="https://podminky.urs.cz/item/CS_URS_2022_02/465513328"/>
    <hyperlink ref="F308" r:id="rId37" display="https://podminky.urs.cz/item/CS_URS_2022_02/628634112"/>
    <hyperlink ref="F315" r:id="rId38" display="https://podminky.urs.cz/item/CS_URS_2022_02/99831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88</v>
      </c>
    </row>
    <row r="4" s="1" customFormat="1" ht="24.96" customHeight="1">
      <c r="B4" s="21"/>
      <c r="D4" s="132" t="s">
        <v>110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Stabilizace strže, k.ú. Košín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111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486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7. 9. 2022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41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32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ROUND((SUM(BE86:BE295)),  2)</f>
        <v>0</v>
      </c>
      <c r="G33" s="40"/>
      <c r="H33" s="40"/>
      <c r="I33" s="150">
        <v>0.20999999999999999</v>
      </c>
      <c r="J33" s="149">
        <f>ROUND(((SUM(BE86:BE295))*I33),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ROUND((SUM(BF86:BF295)),  2)</f>
        <v>0</v>
      </c>
      <c r="G34" s="40"/>
      <c r="H34" s="40"/>
      <c r="I34" s="150">
        <v>0.14999999999999999</v>
      </c>
      <c r="J34" s="149">
        <f>ROUND(((SUM(BF86:BF295))*I34),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ROUND((SUM(BG86:BG295)),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ROUND((SUM(BH86:BH295)),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ROUND((SUM(BI86:BI295)),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113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Stabilizace strže, k.ú. Košín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111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03 - Spádový stupeň 3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Košín</v>
      </c>
      <c r="G52" s="42"/>
      <c r="H52" s="42"/>
      <c r="I52" s="33" t="s">
        <v>24</v>
      </c>
      <c r="J52" s="74" t="str">
        <f>IF(J12="","",J12)</f>
        <v>7. 9. 2022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Projekce rybníky</v>
      </c>
      <c r="G54" s="42"/>
      <c r="H54" s="42"/>
      <c r="I54" s="33" t="s">
        <v>37</v>
      </c>
      <c r="J54" s="38" t="str">
        <f>E21</f>
        <v>Bc. Michal Novotný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Ing. Michaela Přenosilová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114</v>
      </c>
      <c r="D57" s="164"/>
      <c r="E57" s="164"/>
      <c r="F57" s="164"/>
      <c r="G57" s="164"/>
      <c r="H57" s="164"/>
      <c r="I57" s="164"/>
      <c r="J57" s="165" t="s">
        <v>115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116</v>
      </c>
    </row>
    <row r="60" s="9" customFormat="1" ht="24.96" customHeight="1">
      <c r="A60" s="9"/>
      <c r="B60" s="167"/>
      <c r="C60" s="168"/>
      <c r="D60" s="169" t="s">
        <v>117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118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119</v>
      </c>
      <c r="E62" s="176"/>
      <c r="F62" s="176"/>
      <c r="G62" s="176"/>
      <c r="H62" s="176"/>
      <c r="I62" s="176"/>
      <c r="J62" s="177">
        <f>J219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120</v>
      </c>
      <c r="E63" s="176"/>
      <c r="F63" s="176"/>
      <c r="G63" s="176"/>
      <c r="H63" s="176"/>
      <c r="I63" s="176"/>
      <c r="J63" s="177">
        <f>J239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121</v>
      </c>
      <c r="E64" s="176"/>
      <c r="F64" s="176"/>
      <c r="G64" s="176"/>
      <c r="H64" s="176"/>
      <c r="I64" s="176"/>
      <c r="J64" s="177">
        <f>J275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122</v>
      </c>
      <c r="E65" s="176"/>
      <c r="F65" s="176"/>
      <c r="G65" s="176"/>
      <c r="H65" s="176"/>
      <c r="I65" s="176"/>
      <c r="J65" s="177">
        <f>J286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123</v>
      </c>
      <c r="E66" s="176"/>
      <c r="F66" s="176"/>
      <c r="G66" s="176"/>
      <c r="H66" s="176"/>
      <c r="I66" s="176"/>
      <c r="J66" s="177">
        <f>J293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4" t="s">
        <v>124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Stabilizace strže, k.ú. Košín</v>
      </c>
      <c r="F76" s="33"/>
      <c r="G76" s="33"/>
      <c r="H76" s="33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111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03 - Spádový stupeň 3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22</v>
      </c>
      <c r="D80" s="42"/>
      <c r="E80" s="42"/>
      <c r="F80" s="28" t="str">
        <f>F12</f>
        <v>Košín</v>
      </c>
      <c r="G80" s="42"/>
      <c r="H80" s="42"/>
      <c r="I80" s="33" t="s">
        <v>24</v>
      </c>
      <c r="J80" s="74" t="str">
        <f>IF(J12="","",J12)</f>
        <v>7. 9. 2022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3" t="s">
        <v>30</v>
      </c>
      <c r="D82" s="42"/>
      <c r="E82" s="42"/>
      <c r="F82" s="28" t="str">
        <f>E15</f>
        <v>Projekce rybníky</v>
      </c>
      <c r="G82" s="42"/>
      <c r="H82" s="42"/>
      <c r="I82" s="33" t="s">
        <v>37</v>
      </c>
      <c r="J82" s="38" t="str">
        <f>E21</f>
        <v>Bc. Michal Novotný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3" t="s">
        <v>35</v>
      </c>
      <c r="D83" s="42"/>
      <c r="E83" s="42"/>
      <c r="F83" s="28" t="str">
        <f>IF(E18="","",E18)</f>
        <v>Vyplň údaj</v>
      </c>
      <c r="G83" s="42"/>
      <c r="H83" s="42"/>
      <c r="I83" s="33" t="s">
        <v>40</v>
      </c>
      <c r="J83" s="38" t="str">
        <f>E24</f>
        <v>Ing. Michaela Přenosilová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125</v>
      </c>
      <c r="D85" s="182" t="s">
        <v>63</v>
      </c>
      <c r="E85" s="182" t="s">
        <v>59</v>
      </c>
      <c r="F85" s="182" t="s">
        <v>60</v>
      </c>
      <c r="G85" s="182" t="s">
        <v>126</v>
      </c>
      <c r="H85" s="182" t="s">
        <v>127</v>
      </c>
      <c r="I85" s="182" t="s">
        <v>128</v>
      </c>
      <c r="J85" s="182" t="s">
        <v>115</v>
      </c>
      <c r="K85" s="183" t="s">
        <v>129</v>
      </c>
      <c r="L85" s="184"/>
      <c r="M85" s="94" t="s">
        <v>32</v>
      </c>
      <c r="N85" s="95" t="s">
        <v>48</v>
      </c>
      <c r="O85" s="95" t="s">
        <v>130</v>
      </c>
      <c r="P85" s="95" t="s">
        <v>131</v>
      </c>
      <c r="Q85" s="95" t="s">
        <v>132</v>
      </c>
      <c r="R85" s="95" t="s">
        <v>133</v>
      </c>
      <c r="S85" s="95" t="s">
        <v>134</v>
      </c>
      <c r="T85" s="96" t="s">
        <v>135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136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29.383322760000002</v>
      </c>
      <c r="S86" s="98"/>
      <c r="T86" s="18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8" t="s">
        <v>77</v>
      </c>
      <c r="AU86" s="18" t="s">
        <v>116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77</v>
      </c>
      <c r="E87" s="193" t="s">
        <v>137</v>
      </c>
      <c r="F87" s="193" t="s">
        <v>138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P88+P219+P239+P275+P286+P293</f>
        <v>0</v>
      </c>
      <c r="Q87" s="198"/>
      <c r="R87" s="199">
        <f>R88+R219+R239+R275+R286+R293</f>
        <v>29.383322760000002</v>
      </c>
      <c r="S87" s="198"/>
      <c r="T87" s="200">
        <f>T88+T219+T239+T275+T286+T293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86</v>
      </c>
      <c r="AT87" s="202" t="s">
        <v>77</v>
      </c>
      <c r="AU87" s="202" t="s">
        <v>78</v>
      </c>
      <c r="AY87" s="201" t="s">
        <v>139</v>
      </c>
      <c r="BK87" s="203">
        <f>BK88+BK219+BK239+BK275+BK286+BK293</f>
        <v>0</v>
      </c>
    </row>
    <row r="88" s="12" customFormat="1" ht="22.8" customHeight="1">
      <c r="A88" s="12"/>
      <c r="B88" s="190"/>
      <c r="C88" s="191"/>
      <c r="D88" s="192" t="s">
        <v>77</v>
      </c>
      <c r="E88" s="204" t="s">
        <v>86</v>
      </c>
      <c r="F88" s="204" t="s">
        <v>140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SUM(P89:P218)</f>
        <v>0</v>
      </c>
      <c r="Q88" s="198"/>
      <c r="R88" s="199">
        <f>SUM(R89:R218)</f>
        <v>0.018248</v>
      </c>
      <c r="S88" s="198"/>
      <c r="T88" s="200">
        <f>SUM(T89:T218)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86</v>
      </c>
      <c r="AT88" s="202" t="s">
        <v>77</v>
      </c>
      <c r="AU88" s="202" t="s">
        <v>86</v>
      </c>
      <c r="AY88" s="201" t="s">
        <v>139</v>
      </c>
      <c r="BK88" s="203">
        <f>SUM(BK89:BK218)</f>
        <v>0</v>
      </c>
    </row>
    <row r="89" s="2" customFormat="1" ht="24.15" customHeight="1">
      <c r="A89" s="40"/>
      <c r="B89" s="41"/>
      <c r="C89" s="206" t="s">
        <v>86</v>
      </c>
      <c r="D89" s="206" t="s">
        <v>141</v>
      </c>
      <c r="E89" s="207" t="s">
        <v>142</v>
      </c>
      <c r="F89" s="208" t="s">
        <v>143</v>
      </c>
      <c r="G89" s="209" t="s">
        <v>144</v>
      </c>
      <c r="H89" s="210">
        <v>67.400000000000006</v>
      </c>
      <c r="I89" s="211"/>
      <c r="J89" s="212">
        <f>ROUND(I89*H89,2)</f>
        <v>0</v>
      </c>
      <c r="K89" s="208" t="s">
        <v>145</v>
      </c>
      <c r="L89" s="46"/>
      <c r="M89" s="213" t="s">
        <v>32</v>
      </c>
      <c r="N89" s="214" t="s">
        <v>49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146</v>
      </c>
      <c r="AT89" s="217" t="s">
        <v>141</v>
      </c>
      <c r="AU89" s="217" t="s">
        <v>88</v>
      </c>
      <c r="AY89" s="18" t="s">
        <v>139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86</v>
      </c>
      <c r="BK89" s="218">
        <f>ROUND(I89*H89,2)</f>
        <v>0</v>
      </c>
      <c r="BL89" s="18" t="s">
        <v>146</v>
      </c>
      <c r="BM89" s="217" t="s">
        <v>487</v>
      </c>
    </row>
    <row r="90" s="2" customFormat="1">
      <c r="A90" s="40"/>
      <c r="B90" s="41"/>
      <c r="C90" s="42"/>
      <c r="D90" s="219" t="s">
        <v>148</v>
      </c>
      <c r="E90" s="42"/>
      <c r="F90" s="220" t="s">
        <v>149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148</v>
      </c>
      <c r="AU90" s="18" t="s">
        <v>88</v>
      </c>
    </row>
    <row r="91" s="13" customFormat="1">
      <c r="A91" s="13"/>
      <c r="B91" s="224"/>
      <c r="C91" s="225"/>
      <c r="D91" s="226" t="s">
        <v>150</v>
      </c>
      <c r="E91" s="227" t="s">
        <v>32</v>
      </c>
      <c r="F91" s="228" t="s">
        <v>488</v>
      </c>
      <c r="G91" s="225"/>
      <c r="H91" s="227" t="s">
        <v>32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150</v>
      </c>
      <c r="AU91" s="234" t="s">
        <v>88</v>
      </c>
      <c r="AV91" s="13" t="s">
        <v>86</v>
      </c>
      <c r="AW91" s="13" t="s">
        <v>39</v>
      </c>
      <c r="AX91" s="13" t="s">
        <v>78</v>
      </c>
      <c r="AY91" s="234" t="s">
        <v>139</v>
      </c>
    </row>
    <row r="92" s="14" customFormat="1">
      <c r="A92" s="14"/>
      <c r="B92" s="235"/>
      <c r="C92" s="236"/>
      <c r="D92" s="226" t="s">
        <v>150</v>
      </c>
      <c r="E92" s="237" t="s">
        <v>32</v>
      </c>
      <c r="F92" s="238" t="s">
        <v>489</v>
      </c>
      <c r="G92" s="236"/>
      <c r="H92" s="239">
        <v>67.400000000000006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150</v>
      </c>
      <c r="AU92" s="245" t="s">
        <v>88</v>
      </c>
      <c r="AV92" s="14" t="s">
        <v>88</v>
      </c>
      <c r="AW92" s="14" t="s">
        <v>39</v>
      </c>
      <c r="AX92" s="14" t="s">
        <v>78</v>
      </c>
      <c r="AY92" s="245" t="s">
        <v>139</v>
      </c>
    </row>
    <row r="93" s="15" customFormat="1">
      <c r="A93" s="15"/>
      <c r="B93" s="246"/>
      <c r="C93" s="247"/>
      <c r="D93" s="226" t="s">
        <v>150</v>
      </c>
      <c r="E93" s="248" t="s">
        <v>32</v>
      </c>
      <c r="F93" s="249" t="s">
        <v>153</v>
      </c>
      <c r="G93" s="247"/>
      <c r="H93" s="250">
        <v>67.400000000000006</v>
      </c>
      <c r="I93" s="251"/>
      <c r="J93" s="247"/>
      <c r="K93" s="247"/>
      <c r="L93" s="252"/>
      <c r="M93" s="253"/>
      <c r="N93" s="254"/>
      <c r="O93" s="254"/>
      <c r="P93" s="254"/>
      <c r="Q93" s="254"/>
      <c r="R93" s="254"/>
      <c r="S93" s="254"/>
      <c r="T93" s="25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6" t="s">
        <v>150</v>
      </c>
      <c r="AU93" s="256" t="s">
        <v>88</v>
      </c>
      <c r="AV93" s="15" t="s">
        <v>146</v>
      </c>
      <c r="AW93" s="15" t="s">
        <v>39</v>
      </c>
      <c r="AX93" s="15" t="s">
        <v>86</v>
      </c>
      <c r="AY93" s="256" t="s">
        <v>139</v>
      </c>
    </row>
    <row r="94" s="2" customFormat="1" ht="49.05" customHeight="1">
      <c r="A94" s="40"/>
      <c r="B94" s="41"/>
      <c r="C94" s="206" t="s">
        <v>88</v>
      </c>
      <c r="D94" s="206" t="s">
        <v>141</v>
      </c>
      <c r="E94" s="207" t="s">
        <v>154</v>
      </c>
      <c r="F94" s="208" t="s">
        <v>155</v>
      </c>
      <c r="G94" s="209" t="s">
        <v>144</v>
      </c>
      <c r="H94" s="210">
        <v>67.400000000000006</v>
      </c>
      <c r="I94" s="211"/>
      <c r="J94" s="212">
        <f>ROUND(I94*H94,2)</f>
        <v>0</v>
      </c>
      <c r="K94" s="208" t="s">
        <v>145</v>
      </c>
      <c r="L94" s="46"/>
      <c r="M94" s="213" t="s">
        <v>32</v>
      </c>
      <c r="N94" s="214" t="s">
        <v>49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146</v>
      </c>
      <c r="AT94" s="217" t="s">
        <v>141</v>
      </c>
      <c r="AU94" s="217" t="s">
        <v>88</v>
      </c>
      <c r="AY94" s="18" t="s">
        <v>139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86</v>
      </c>
      <c r="BK94" s="218">
        <f>ROUND(I94*H94,2)</f>
        <v>0</v>
      </c>
      <c r="BL94" s="18" t="s">
        <v>146</v>
      </c>
      <c r="BM94" s="217" t="s">
        <v>490</v>
      </c>
    </row>
    <row r="95" s="2" customFormat="1">
      <c r="A95" s="40"/>
      <c r="B95" s="41"/>
      <c r="C95" s="42"/>
      <c r="D95" s="219" t="s">
        <v>148</v>
      </c>
      <c r="E95" s="42"/>
      <c r="F95" s="220" t="s">
        <v>157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148</v>
      </c>
      <c r="AU95" s="18" t="s">
        <v>88</v>
      </c>
    </row>
    <row r="96" s="13" customFormat="1">
      <c r="A96" s="13"/>
      <c r="B96" s="224"/>
      <c r="C96" s="225"/>
      <c r="D96" s="226" t="s">
        <v>150</v>
      </c>
      <c r="E96" s="227" t="s">
        <v>32</v>
      </c>
      <c r="F96" s="228" t="s">
        <v>491</v>
      </c>
      <c r="G96" s="225"/>
      <c r="H96" s="227" t="s">
        <v>32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150</v>
      </c>
      <c r="AU96" s="234" t="s">
        <v>88</v>
      </c>
      <c r="AV96" s="13" t="s">
        <v>86</v>
      </c>
      <c r="AW96" s="13" t="s">
        <v>39</v>
      </c>
      <c r="AX96" s="13" t="s">
        <v>78</v>
      </c>
      <c r="AY96" s="234" t="s">
        <v>139</v>
      </c>
    </row>
    <row r="97" s="14" customFormat="1">
      <c r="A97" s="14"/>
      <c r="B97" s="235"/>
      <c r="C97" s="236"/>
      <c r="D97" s="226" t="s">
        <v>150</v>
      </c>
      <c r="E97" s="237" t="s">
        <v>32</v>
      </c>
      <c r="F97" s="238" t="s">
        <v>489</v>
      </c>
      <c r="G97" s="236"/>
      <c r="H97" s="239">
        <v>67.400000000000006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150</v>
      </c>
      <c r="AU97" s="245" t="s">
        <v>88</v>
      </c>
      <c r="AV97" s="14" t="s">
        <v>88</v>
      </c>
      <c r="AW97" s="14" t="s">
        <v>39</v>
      </c>
      <c r="AX97" s="14" t="s">
        <v>78</v>
      </c>
      <c r="AY97" s="245" t="s">
        <v>139</v>
      </c>
    </row>
    <row r="98" s="15" customFormat="1">
      <c r="A98" s="15"/>
      <c r="B98" s="246"/>
      <c r="C98" s="247"/>
      <c r="D98" s="226" t="s">
        <v>150</v>
      </c>
      <c r="E98" s="248" t="s">
        <v>32</v>
      </c>
      <c r="F98" s="249" t="s">
        <v>153</v>
      </c>
      <c r="G98" s="247"/>
      <c r="H98" s="250">
        <v>67.400000000000006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6" t="s">
        <v>150</v>
      </c>
      <c r="AU98" s="256" t="s">
        <v>88</v>
      </c>
      <c r="AV98" s="15" t="s">
        <v>146</v>
      </c>
      <c r="AW98" s="15" t="s">
        <v>39</v>
      </c>
      <c r="AX98" s="15" t="s">
        <v>86</v>
      </c>
      <c r="AY98" s="256" t="s">
        <v>139</v>
      </c>
    </row>
    <row r="99" s="2" customFormat="1" ht="33" customHeight="1">
      <c r="A99" s="40"/>
      <c r="B99" s="41"/>
      <c r="C99" s="206" t="s">
        <v>158</v>
      </c>
      <c r="D99" s="206" t="s">
        <v>141</v>
      </c>
      <c r="E99" s="207" t="s">
        <v>392</v>
      </c>
      <c r="F99" s="208" t="s">
        <v>393</v>
      </c>
      <c r="G99" s="209" t="s">
        <v>161</v>
      </c>
      <c r="H99" s="210">
        <v>1</v>
      </c>
      <c r="I99" s="211"/>
      <c r="J99" s="212">
        <f>ROUND(I99*H99,2)</f>
        <v>0</v>
      </c>
      <c r="K99" s="208" t="s">
        <v>145</v>
      </c>
      <c r="L99" s="46"/>
      <c r="M99" s="213" t="s">
        <v>32</v>
      </c>
      <c r="N99" s="214" t="s">
        <v>49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146</v>
      </c>
      <c r="AT99" s="217" t="s">
        <v>141</v>
      </c>
      <c r="AU99" s="217" t="s">
        <v>88</v>
      </c>
      <c r="AY99" s="18" t="s">
        <v>139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86</v>
      </c>
      <c r="BK99" s="218">
        <f>ROUND(I99*H99,2)</f>
        <v>0</v>
      </c>
      <c r="BL99" s="18" t="s">
        <v>146</v>
      </c>
      <c r="BM99" s="217" t="s">
        <v>492</v>
      </c>
    </row>
    <row r="100" s="2" customFormat="1">
      <c r="A100" s="40"/>
      <c r="B100" s="41"/>
      <c r="C100" s="42"/>
      <c r="D100" s="219" t="s">
        <v>148</v>
      </c>
      <c r="E100" s="42"/>
      <c r="F100" s="220" t="s">
        <v>395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148</v>
      </c>
      <c r="AU100" s="18" t="s">
        <v>88</v>
      </c>
    </row>
    <row r="101" s="13" customFormat="1">
      <c r="A101" s="13"/>
      <c r="B101" s="224"/>
      <c r="C101" s="225"/>
      <c r="D101" s="226" t="s">
        <v>150</v>
      </c>
      <c r="E101" s="227" t="s">
        <v>32</v>
      </c>
      <c r="F101" s="228" t="s">
        <v>493</v>
      </c>
      <c r="G101" s="225"/>
      <c r="H101" s="227" t="s">
        <v>32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150</v>
      </c>
      <c r="AU101" s="234" t="s">
        <v>88</v>
      </c>
      <c r="AV101" s="13" t="s">
        <v>86</v>
      </c>
      <c r="AW101" s="13" t="s">
        <v>39</v>
      </c>
      <c r="AX101" s="13" t="s">
        <v>78</v>
      </c>
      <c r="AY101" s="234" t="s">
        <v>139</v>
      </c>
    </row>
    <row r="102" s="14" customFormat="1">
      <c r="A102" s="14"/>
      <c r="B102" s="235"/>
      <c r="C102" s="236"/>
      <c r="D102" s="226" t="s">
        <v>150</v>
      </c>
      <c r="E102" s="237" t="s">
        <v>32</v>
      </c>
      <c r="F102" s="238" t="s">
        <v>86</v>
      </c>
      <c r="G102" s="236"/>
      <c r="H102" s="239">
        <v>1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150</v>
      </c>
      <c r="AU102" s="245" t="s">
        <v>88</v>
      </c>
      <c r="AV102" s="14" t="s">
        <v>88</v>
      </c>
      <c r="AW102" s="14" t="s">
        <v>39</v>
      </c>
      <c r="AX102" s="14" t="s">
        <v>78</v>
      </c>
      <c r="AY102" s="245" t="s">
        <v>139</v>
      </c>
    </row>
    <row r="103" s="15" customFormat="1">
      <c r="A103" s="15"/>
      <c r="B103" s="246"/>
      <c r="C103" s="247"/>
      <c r="D103" s="226" t="s">
        <v>150</v>
      </c>
      <c r="E103" s="248" t="s">
        <v>32</v>
      </c>
      <c r="F103" s="249" t="s">
        <v>153</v>
      </c>
      <c r="G103" s="247"/>
      <c r="H103" s="250">
        <v>1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6" t="s">
        <v>150</v>
      </c>
      <c r="AU103" s="256" t="s">
        <v>88</v>
      </c>
      <c r="AV103" s="15" t="s">
        <v>146</v>
      </c>
      <c r="AW103" s="15" t="s">
        <v>39</v>
      </c>
      <c r="AX103" s="15" t="s">
        <v>86</v>
      </c>
      <c r="AY103" s="256" t="s">
        <v>139</v>
      </c>
    </row>
    <row r="104" s="2" customFormat="1" ht="24.15" customHeight="1">
      <c r="A104" s="40"/>
      <c r="B104" s="41"/>
      <c r="C104" s="206" t="s">
        <v>146</v>
      </c>
      <c r="D104" s="206" t="s">
        <v>141</v>
      </c>
      <c r="E104" s="207" t="s">
        <v>404</v>
      </c>
      <c r="F104" s="208" t="s">
        <v>405</v>
      </c>
      <c r="G104" s="209" t="s">
        <v>161</v>
      </c>
      <c r="H104" s="210">
        <v>1</v>
      </c>
      <c r="I104" s="211"/>
      <c r="J104" s="212">
        <f>ROUND(I104*H104,2)</f>
        <v>0</v>
      </c>
      <c r="K104" s="208" t="s">
        <v>145</v>
      </c>
      <c r="L104" s="46"/>
      <c r="M104" s="213" t="s">
        <v>32</v>
      </c>
      <c r="N104" s="214" t="s">
        <v>49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146</v>
      </c>
      <c r="AT104" s="217" t="s">
        <v>141</v>
      </c>
      <c r="AU104" s="217" t="s">
        <v>88</v>
      </c>
      <c r="AY104" s="18" t="s">
        <v>139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8" t="s">
        <v>86</v>
      </c>
      <c r="BK104" s="218">
        <f>ROUND(I104*H104,2)</f>
        <v>0</v>
      </c>
      <c r="BL104" s="18" t="s">
        <v>146</v>
      </c>
      <c r="BM104" s="217" t="s">
        <v>494</v>
      </c>
    </row>
    <row r="105" s="2" customFormat="1">
      <c r="A105" s="40"/>
      <c r="B105" s="41"/>
      <c r="C105" s="42"/>
      <c r="D105" s="219" t="s">
        <v>148</v>
      </c>
      <c r="E105" s="42"/>
      <c r="F105" s="220" t="s">
        <v>407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148</v>
      </c>
      <c r="AU105" s="18" t="s">
        <v>88</v>
      </c>
    </row>
    <row r="106" s="13" customFormat="1">
      <c r="A106" s="13"/>
      <c r="B106" s="224"/>
      <c r="C106" s="225"/>
      <c r="D106" s="226" t="s">
        <v>150</v>
      </c>
      <c r="E106" s="227" t="s">
        <v>32</v>
      </c>
      <c r="F106" s="228" t="s">
        <v>493</v>
      </c>
      <c r="G106" s="225"/>
      <c r="H106" s="227" t="s">
        <v>32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150</v>
      </c>
      <c r="AU106" s="234" t="s">
        <v>88</v>
      </c>
      <c r="AV106" s="13" t="s">
        <v>86</v>
      </c>
      <c r="AW106" s="13" t="s">
        <v>39</v>
      </c>
      <c r="AX106" s="13" t="s">
        <v>78</v>
      </c>
      <c r="AY106" s="234" t="s">
        <v>139</v>
      </c>
    </row>
    <row r="107" s="14" customFormat="1">
      <c r="A107" s="14"/>
      <c r="B107" s="235"/>
      <c r="C107" s="236"/>
      <c r="D107" s="226" t="s">
        <v>150</v>
      </c>
      <c r="E107" s="237" t="s">
        <v>32</v>
      </c>
      <c r="F107" s="238" t="s">
        <v>86</v>
      </c>
      <c r="G107" s="236"/>
      <c r="H107" s="239">
        <v>1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150</v>
      </c>
      <c r="AU107" s="245" t="s">
        <v>88</v>
      </c>
      <c r="AV107" s="14" t="s">
        <v>88</v>
      </c>
      <c r="AW107" s="14" t="s">
        <v>39</v>
      </c>
      <c r="AX107" s="14" t="s">
        <v>78</v>
      </c>
      <c r="AY107" s="245" t="s">
        <v>139</v>
      </c>
    </row>
    <row r="108" s="15" customFormat="1">
      <c r="A108" s="15"/>
      <c r="B108" s="246"/>
      <c r="C108" s="247"/>
      <c r="D108" s="226" t="s">
        <v>150</v>
      </c>
      <c r="E108" s="248" t="s">
        <v>32</v>
      </c>
      <c r="F108" s="249" t="s">
        <v>153</v>
      </c>
      <c r="G108" s="247"/>
      <c r="H108" s="250">
        <v>1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6" t="s">
        <v>150</v>
      </c>
      <c r="AU108" s="256" t="s">
        <v>88</v>
      </c>
      <c r="AV108" s="15" t="s">
        <v>146</v>
      </c>
      <c r="AW108" s="15" t="s">
        <v>39</v>
      </c>
      <c r="AX108" s="15" t="s">
        <v>86</v>
      </c>
      <c r="AY108" s="256" t="s">
        <v>139</v>
      </c>
    </row>
    <row r="109" s="2" customFormat="1" ht="44.25" customHeight="1">
      <c r="A109" s="40"/>
      <c r="B109" s="41"/>
      <c r="C109" s="206" t="s">
        <v>170</v>
      </c>
      <c r="D109" s="206" t="s">
        <v>141</v>
      </c>
      <c r="E109" s="207" t="s">
        <v>399</v>
      </c>
      <c r="F109" s="208" t="s">
        <v>400</v>
      </c>
      <c r="G109" s="209" t="s">
        <v>161</v>
      </c>
      <c r="H109" s="210">
        <v>1</v>
      </c>
      <c r="I109" s="211"/>
      <c r="J109" s="212">
        <f>ROUND(I109*H109,2)</f>
        <v>0</v>
      </c>
      <c r="K109" s="208" t="s">
        <v>145</v>
      </c>
      <c r="L109" s="46"/>
      <c r="M109" s="213" t="s">
        <v>32</v>
      </c>
      <c r="N109" s="214" t="s">
        <v>49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146</v>
      </c>
      <c r="AT109" s="217" t="s">
        <v>141</v>
      </c>
      <c r="AU109" s="217" t="s">
        <v>88</v>
      </c>
      <c r="AY109" s="18" t="s">
        <v>139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8" t="s">
        <v>86</v>
      </c>
      <c r="BK109" s="218">
        <f>ROUND(I109*H109,2)</f>
        <v>0</v>
      </c>
      <c r="BL109" s="18" t="s">
        <v>146</v>
      </c>
      <c r="BM109" s="217" t="s">
        <v>495</v>
      </c>
    </row>
    <row r="110" s="2" customFormat="1">
      <c r="A110" s="40"/>
      <c r="B110" s="41"/>
      <c r="C110" s="42"/>
      <c r="D110" s="219" t="s">
        <v>148</v>
      </c>
      <c r="E110" s="42"/>
      <c r="F110" s="220" t="s">
        <v>402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148</v>
      </c>
      <c r="AU110" s="18" t="s">
        <v>88</v>
      </c>
    </row>
    <row r="111" s="13" customFormat="1">
      <c r="A111" s="13"/>
      <c r="B111" s="224"/>
      <c r="C111" s="225"/>
      <c r="D111" s="226" t="s">
        <v>150</v>
      </c>
      <c r="E111" s="227" t="s">
        <v>32</v>
      </c>
      <c r="F111" s="228" t="s">
        <v>493</v>
      </c>
      <c r="G111" s="225"/>
      <c r="H111" s="227" t="s">
        <v>32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150</v>
      </c>
      <c r="AU111" s="234" t="s">
        <v>88</v>
      </c>
      <c r="AV111" s="13" t="s">
        <v>86</v>
      </c>
      <c r="AW111" s="13" t="s">
        <v>39</v>
      </c>
      <c r="AX111" s="13" t="s">
        <v>78</v>
      </c>
      <c r="AY111" s="234" t="s">
        <v>139</v>
      </c>
    </row>
    <row r="112" s="14" customFormat="1">
      <c r="A112" s="14"/>
      <c r="B112" s="235"/>
      <c r="C112" s="236"/>
      <c r="D112" s="226" t="s">
        <v>150</v>
      </c>
      <c r="E112" s="237" t="s">
        <v>32</v>
      </c>
      <c r="F112" s="238" t="s">
        <v>86</v>
      </c>
      <c r="G112" s="236"/>
      <c r="H112" s="239">
        <v>1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150</v>
      </c>
      <c r="AU112" s="245" t="s">
        <v>88</v>
      </c>
      <c r="AV112" s="14" t="s">
        <v>88</v>
      </c>
      <c r="AW112" s="14" t="s">
        <v>39</v>
      </c>
      <c r="AX112" s="14" t="s">
        <v>78</v>
      </c>
      <c r="AY112" s="245" t="s">
        <v>139</v>
      </c>
    </row>
    <row r="113" s="15" customFormat="1">
      <c r="A113" s="15"/>
      <c r="B113" s="246"/>
      <c r="C113" s="247"/>
      <c r="D113" s="226" t="s">
        <v>150</v>
      </c>
      <c r="E113" s="248" t="s">
        <v>32</v>
      </c>
      <c r="F113" s="249" t="s">
        <v>153</v>
      </c>
      <c r="G113" s="247"/>
      <c r="H113" s="250">
        <v>1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6" t="s">
        <v>150</v>
      </c>
      <c r="AU113" s="256" t="s">
        <v>88</v>
      </c>
      <c r="AV113" s="15" t="s">
        <v>146</v>
      </c>
      <c r="AW113" s="15" t="s">
        <v>39</v>
      </c>
      <c r="AX113" s="15" t="s">
        <v>86</v>
      </c>
      <c r="AY113" s="256" t="s">
        <v>139</v>
      </c>
    </row>
    <row r="114" s="2" customFormat="1" ht="24.15" customHeight="1">
      <c r="A114" s="40"/>
      <c r="B114" s="41"/>
      <c r="C114" s="206" t="s">
        <v>175</v>
      </c>
      <c r="D114" s="206" t="s">
        <v>141</v>
      </c>
      <c r="E114" s="207" t="s">
        <v>176</v>
      </c>
      <c r="F114" s="208" t="s">
        <v>177</v>
      </c>
      <c r="G114" s="209" t="s">
        <v>144</v>
      </c>
      <c r="H114" s="210">
        <v>67.400000000000006</v>
      </c>
      <c r="I114" s="211"/>
      <c r="J114" s="212">
        <f>ROUND(I114*H114,2)</f>
        <v>0</v>
      </c>
      <c r="K114" s="208" t="s">
        <v>145</v>
      </c>
      <c r="L114" s="46"/>
      <c r="M114" s="213" t="s">
        <v>32</v>
      </c>
      <c r="N114" s="214" t="s">
        <v>49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146</v>
      </c>
      <c r="AT114" s="217" t="s">
        <v>141</v>
      </c>
      <c r="AU114" s="217" t="s">
        <v>88</v>
      </c>
      <c r="AY114" s="18" t="s">
        <v>139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86</v>
      </c>
      <c r="BK114" s="218">
        <f>ROUND(I114*H114,2)</f>
        <v>0</v>
      </c>
      <c r="BL114" s="18" t="s">
        <v>146</v>
      </c>
      <c r="BM114" s="217" t="s">
        <v>496</v>
      </c>
    </row>
    <row r="115" s="2" customFormat="1">
      <c r="A115" s="40"/>
      <c r="B115" s="41"/>
      <c r="C115" s="42"/>
      <c r="D115" s="219" t="s">
        <v>148</v>
      </c>
      <c r="E115" s="42"/>
      <c r="F115" s="220" t="s">
        <v>179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148</v>
      </c>
      <c r="AU115" s="18" t="s">
        <v>88</v>
      </c>
    </row>
    <row r="116" s="13" customFormat="1">
      <c r="A116" s="13"/>
      <c r="B116" s="224"/>
      <c r="C116" s="225"/>
      <c r="D116" s="226" t="s">
        <v>150</v>
      </c>
      <c r="E116" s="227" t="s">
        <v>32</v>
      </c>
      <c r="F116" s="228" t="s">
        <v>180</v>
      </c>
      <c r="G116" s="225"/>
      <c r="H116" s="227" t="s">
        <v>32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150</v>
      </c>
      <c r="AU116" s="234" t="s">
        <v>88</v>
      </c>
      <c r="AV116" s="13" t="s">
        <v>86</v>
      </c>
      <c r="AW116" s="13" t="s">
        <v>39</v>
      </c>
      <c r="AX116" s="13" t="s">
        <v>78</v>
      </c>
      <c r="AY116" s="234" t="s">
        <v>139</v>
      </c>
    </row>
    <row r="117" s="14" customFormat="1">
      <c r="A117" s="14"/>
      <c r="B117" s="235"/>
      <c r="C117" s="236"/>
      <c r="D117" s="226" t="s">
        <v>150</v>
      </c>
      <c r="E117" s="237" t="s">
        <v>32</v>
      </c>
      <c r="F117" s="238" t="s">
        <v>489</v>
      </c>
      <c r="G117" s="236"/>
      <c r="H117" s="239">
        <v>67.400000000000006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150</v>
      </c>
      <c r="AU117" s="245" t="s">
        <v>88</v>
      </c>
      <c r="AV117" s="14" t="s">
        <v>88</v>
      </c>
      <c r="AW117" s="14" t="s">
        <v>39</v>
      </c>
      <c r="AX117" s="14" t="s">
        <v>78</v>
      </c>
      <c r="AY117" s="245" t="s">
        <v>139</v>
      </c>
    </row>
    <row r="118" s="15" customFormat="1">
      <c r="A118" s="15"/>
      <c r="B118" s="246"/>
      <c r="C118" s="247"/>
      <c r="D118" s="226" t="s">
        <v>150</v>
      </c>
      <c r="E118" s="248" t="s">
        <v>32</v>
      </c>
      <c r="F118" s="249" t="s">
        <v>153</v>
      </c>
      <c r="G118" s="247"/>
      <c r="H118" s="250">
        <v>67.400000000000006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6" t="s">
        <v>150</v>
      </c>
      <c r="AU118" s="256" t="s">
        <v>88</v>
      </c>
      <c r="AV118" s="15" t="s">
        <v>146</v>
      </c>
      <c r="AW118" s="15" t="s">
        <v>39</v>
      </c>
      <c r="AX118" s="15" t="s">
        <v>86</v>
      </c>
      <c r="AY118" s="256" t="s">
        <v>139</v>
      </c>
    </row>
    <row r="119" s="2" customFormat="1" ht="24.15" customHeight="1">
      <c r="A119" s="40"/>
      <c r="B119" s="41"/>
      <c r="C119" s="206" t="s">
        <v>181</v>
      </c>
      <c r="D119" s="206" t="s">
        <v>141</v>
      </c>
      <c r="E119" s="207" t="s">
        <v>182</v>
      </c>
      <c r="F119" s="208" t="s">
        <v>183</v>
      </c>
      <c r="G119" s="209" t="s">
        <v>184</v>
      </c>
      <c r="H119" s="210">
        <v>74.980000000000004</v>
      </c>
      <c r="I119" s="211"/>
      <c r="J119" s="212">
        <f>ROUND(I119*H119,2)</f>
        <v>0</v>
      </c>
      <c r="K119" s="208" t="s">
        <v>145</v>
      </c>
      <c r="L119" s="46"/>
      <c r="M119" s="213" t="s">
        <v>32</v>
      </c>
      <c r="N119" s="214" t="s">
        <v>49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146</v>
      </c>
      <c r="AT119" s="217" t="s">
        <v>141</v>
      </c>
      <c r="AU119" s="217" t="s">
        <v>88</v>
      </c>
      <c r="AY119" s="18" t="s">
        <v>139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8" t="s">
        <v>86</v>
      </c>
      <c r="BK119" s="218">
        <f>ROUND(I119*H119,2)</f>
        <v>0</v>
      </c>
      <c r="BL119" s="18" t="s">
        <v>146</v>
      </c>
      <c r="BM119" s="217" t="s">
        <v>497</v>
      </c>
    </row>
    <row r="120" s="2" customFormat="1">
      <c r="A120" s="40"/>
      <c r="B120" s="41"/>
      <c r="C120" s="42"/>
      <c r="D120" s="219" t="s">
        <v>148</v>
      </c>
      <c r="E120" s="42"/>
      <c r="F120" s="220" t="s">
        <v>186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148</v>
      </c>
      <c r="AU120" s="18" t="s">
        <v>88</v>
      </c>
    </row>
    <row r="121" s="13" customFormat="1">
      <c r="A121" s="13"/>
      <c r="B121" s="224"/>
      <c r="C121" s="225"/>
      <c r="D121" s="226" t="s">
        <v>150</v>
      </c>
      <c r="E121" s="227" t="s">
        <v>32</v>
      </c>
      <c r="F121" s="228" t="s">
        <v>498</v>
      </c>
      <c r="G121" s="225"/>
      <c r="H121" s="227" t="s">
        <v>32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150</v>
      </c>
      <c r="AU121" s="234" t="s">
        <v>88</v>
      </c>
      <c r="AV121" s="13" t="s">
        <v>86</v>
      </c>
      <c r="AW121" s="13" t="s">
        <v>39</v>
      </c>
      <c r="AX121" s="13" t="s">
        <v>78</v>
      </c>
      <c r="AY121" s="234" t="s">
        <v>139</v>
      </c>
    </row>
    <row r="122" s="14" customFormat="1">
      <c r="A122" s="14"/>
      <c r="B122" s="235"/>
      <c r="C122" s="236"/>
      <c r="D122" s="226" t="s">
        <v>150</v>
      </c>
      <c r="E122" s="237" t="s">
        <v>32</v>
      </c>
      <c r="F122" s="238" t="s">
        <v>499</v>
      </c>
      <c r="G122" s="236"/>
      <c r="H122" s="239">
        <v>74.980000000000004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150</v>
      </c>
      <c r="AU122" s="245" t="s">
        <v>88</v>
      </c>
      <c r="AV122" s="14" t="s">
        <v>88</v>
      </c>
      <c r="AW122" s="14" t="s">
        <v>39</v>
      </c>
      <c r="AX122" s="14" t="s">
        <v>78</v>
      </c>
      <c r="AY122" s="245" t="s">
        <v>139</v>
      </c>
    </row>
    <row r="123" s="15" customFormat="1">
      <c r="A123" s="15"/>
      <c r="B123" s="246"/>
      <c r="C123" s="247"/>
      <c r="D123" s="226" t="s">
        <v>150</v>
      </c>
      <c r="E123" s="248" t="s">
        <v>32</v>
      </c>
      <c r="F123" s="249" t="s">
        <v>153</v>
      </c>
      <c r="G123" s="247"/>
      <c r="H123" s="250">
        <v>74.980000000000004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6" t="s">
        <v>150</v>
      </c>
      <c r="AU123" s="256" t="s">
        <v>88</v>
      </c>
      <c r="AV123" s="15" t="s">
        <v>146</v>
      </c>
      <c r="AW123" s="15" t="s">
        <v>39</v>
      </c>
      <c r="AX123" s="15" t="s">
        <v>86</v>
      </c>
      <c r="AY123" s="256" t="s">
        <v>139</v>
      </c>
    </row>
    <row r="124" s="2" customFormat="1" ht="44.25" customHeight="1">
      <c r="A124" s="40"/>
      <c r="B124" s="41"/>
      <c r="C124" s="206" t="s">
        <v>189</v>
      </c>
      <c r="D124" s="206" t="s">
        <v>141</v>
      </c>
      <c r="E124" s="207" t="s">
        <v>190</v>
      </c>
      <c r="F124" s="208" t="s">
        <v>191</v>
      </c>
      <c r="G124" s="209" t="s">
        <v>184</v>
      </c>
      <c r="H124" s="210">
        <v>74.980000000000004</v>
      </c>
      <c r="I124" s="211"/>
      <c r="J124" s="212">
        <f>ROUND(I124*H124,2)</f>
        <v>0</v>
      </c>
      <c r="K124" s="208" t="s">
        <v>145</v>
      </c>
      <c r="L124" s="46"/>
      <c r="M124" s="213" t="s">
        <v>32</v>
      </c>
      <c r="N124" s="214" t="s">
        <v>49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146</v>
      </c>
      <c r="AT124" s="217" t="s">
        <v>141</v>
      </c>
      <c r="AU124" s="217" t="s">
        <v>88</v>
      </c>
      <c r="AY124" s="18" t="s">
        <v>139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8" t="s">
        <v>86</v>
      </c>
      <c r="BK124" s="218">
        <f>ROUND(I124*H124,2)</f>
        <v>0</v>
      </c>
      <c r="BL124" s="18" t="s">
        <v>146</v>
      </c>
      <c r="BM124" s="217" t="s">
        <v>500</v>
      </c>
    </row>
    <row r="125" s="2" customFormat="1">
      <c r="A125" s="40"/>
      <c r="B125" s="41"/>
      <c r="C125" s="42"/>
      <c r="D125" s="219" t="s">
        <v>148</v>
      </c>
      <c r="E125" s="42"/>
      <c r="F125" s="220" t="s">
        <v>193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148</v>
      </c>
      <c r="AU125" s="18" t="s">
        <v>88</v>
      </c>
    </row>
    <row r="126" s="13" customFormat="1">
      <c r="A126" s="13"/>
      <c r="B126" s="224"/>
      <c r="C126" s="225"/>
      <c r="D126" s="226" t="s">
        <v>150</v>
      </c>
      <c r="E126" s="227" t="s">
        <v>32</v>
      </c>
      <c r="F126" s="228" t="s">
        <v>498</v>
      </c>
      <c r="G126" s="225"/>
      <c r="H126" s="227" t="s">
        <v>32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150</v>
      </c>
      <c r="AU126" s="234" t="s">
        <v>88</v>
      </c>
      <c r="AV126" s="13" t="s">
        <v>86</v>
      </c>
      <c r="AW126" s="13" t="s">
        <v>39</v>
      </c>
      <c r="AX126" s="13" t="s">
        <v>78</v>
      </c>
      <c r="AY126" s="234" t="s">
        <v>139</v>
      </c>
    </row>
    <row r="127" s="14" customFormat="1">
      <c r="A127" s="14"/>
      <c r="B127" s="235"/>
      <c r="C127" s="236"/>
      <c r="D127" s="226" t="s">
        <v>150</v>
      </c>
      <c r="E127" s="237" t="s">
        <v>32</v>
      </c>
      <c r="F127" s="238" t="s">
        <v>499</v>
      </c>
      <c r="G127" s="236"/>
      <c r="H127" s="239">
        <v>74.980000000000004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150</v>
      </c>
      <c r="AU127" s="245" t="s">
        <v>88</v>
      </c>
      <c r="AV127" s="14" t="s">
        <v>88</v>
      </c>
      <c r="AW127" s="14" t="s">
        <v>39</v>
      </c>
      <c r="AX127" s="14" t="s">
        <v>78</v>
      </c>
      <c r="AY127" s="245" t="s">
        <v>139</v>
      </c>
    </row>
    <row r="128" s="15" customFormat="1">
      <c r="A128" s="15"/>
      <c r="B128" s="246"/>
      <c r="C128" s="247"/>
      <c r="D128" s="226" t="s">
        <v>150</v>
      </c>
      <c r="E128" s="248" t="s">
        <v>32</v>
      </c>
      <c r="F128" s="249" t="s">
        <v>153</v>
      </c>
      <c r="G128" s="247"/>
      <c r="H128" s="250">
        <v>74.980000000000004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150</v>
      </c>
      <c r="AU128" s="256" t="s">
        <v>88</v>
      </c>
      <c r="AV128" s="15" t="s">
        <v>146</v>
      </c>
      <c r="AW128" s="15" t="s">
        <v>39</v>
      </c>
      <c r="AX128" s="15" t="s">
        <v>86</v>
      </c>
      <c r="AY128" s="256" t="s">
        <v>139</v>
      </c>
    </row>
    <row r="129" s="2" customFormat="1" ht="24.15" customHeight="1">
      <c r="A129" s="40"/>
      <c r="B129" s="41"/>
      <c r="C129" s="206" t="s">
        <v>194</v>
      </c>
      <c r="D129" s="206" t="s">
        <v>141</v>
      </c>
      <c r="E129" s="207" t="s">
        <v>195</v>
      </c>
      <c r="F129" s="208" t="s">
        <v>196</v>
      </c>
      <c r="G129" s="209" t="s">
        <v>184</v>
      </c>
      <c r="H129" s="210">
        <v>18.745000000000001</v>
      </c>
      <c r="I129" s="211"/>
      <c r="J129" s="212">
        <f>ROUND(I129*H129,2)</f>
        <v>0</v>
      </c>
      <c r="K129" s="208" t="s">
        <v>145</v>
      </c>
      <c r="L129" s="46"/>
      <c r="M129" s="213" t="s">
        <v>32</v>
      </c>
      <c r="N129" s="214" t="s">
        <v>49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146</v>
      </c>
      <c r="AT129" s="217" t="s">
        <v>141</v>
      </c>
      <c r="AU129" s="217" t="s">
        <v>88</v>
      </c>
      <c r="AY129" s="18" t="s">
        <v>139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8" t="s">
        <v>86</v>
      </c>
      <c r="BK129" s="218">
        <f>ROUND(I129*H129,2)</f>
        <v>0</v>
      </c>
      <c r="BL129" s="18" t="s">
        <v>146</v>
      </c>
      <c r="BM129" s="217" t="s">
        <v>501</v>
      </c>
    </row>
    <row r="130" s="2" customFormat="1">
      <c r="A130" s="40"/>
      <c r="B130" s="41"/>
      <c r="C130" s="42"/>
      <c r="D130" s="219" t="s">
        <v>148</v>
      </c>
      <c r="E130" s="42"/>
      <c r="F130" s="220" t="s">
        <v>198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148</v>
      </c>
      <c r="AU130" s="18" t="s">
        <v>88</v>
      </c>
    </row>
    <row r="131" s="13" customFormat="1">
      <c r="A131" s="13"/>
      <c r="B131" s="224"/>
      <c r="C131" s="225"/>
      <c r="D131" s="226" t="s">
        <v>150</v>
      </c>
      <c r="E131" s="227" t="s">
        <v>32</v>
      </c>
      <c r="F131" s="228" t="s">
        <v>502</v>
      </c>
      <c r="G131" s="225"/>
      <c r="H131" s="227" t="s">
        <v>32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150</v>
      </c>
      <c r="AU131" s="234" t="s">
        <v>88</v>
      </c>
      <c r="AV131" s="13" t="s">
        <v>86</v>
      </c>
      <c r="AW131" s="13" t="s">
        <v>39</v>
      </c>
      <c r="AX131" s="13" t="s">
        <v>78</v>
      </c>
      <c r="AY131" s="234" t="s">
        <v>139</v>
      </c>
    </row>
    <row r="132" s="14" customFormat="1">
      <c r="A132" s="14"/>
      <c r="B132" s="235"/>
      <c r="C132" s="236"/>
      <c r="D132" s="226" t="s">
        <v>150</v>
      </c>
      <c r="E132" s="237" t="s">
        <v>32</v>
      </c>
      <c r="F132" s="238" t="s">
        <v>503</v>
      </c>
      <c r="G132" s="236"/>
      <c r="H132" s="239">
        <v>18.745000000000001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150</v>
      </c>
      <c r="AU132" s="245" t="s">
        <v>88</v>
      </c>
      <c r="AV132" s="14" t="s">
        <v>88</v>
      </c>
      <c r="AW132" s="14" t="s">
        <v>39</v>
      </c>
      <c r="AX132" s="14" t="s">
        <v>78</v>
      </c>
      <c r="AY132" s="245" t="s">
        <v>139</v>
      </c>
    </row>
    <row r="133" s="15" customFormat="1">
      <c r="A133" s="15"/>
      <c r="B133" s="246"/>
      <c r="C133" s="247"/>
      <c r="D133" s="226" t="s">
        <v>150</v>
      </c>
      <c r="E133" s="248" t="s">
        <v>32</v>
      </c>
      <c r="F133" s="249" t="s">
        <v>153</v>
      </c>
      <c r="G133" s="247"/>
      <c r="H133" s="250">
        <v>18.745000000000001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6" t="s">
        <v>150</v>
      </c>
      <c r="AU133" s="256" t="s">
        <v>88</v>
      </c>
      <c r="AV133" s="15" t="s">
        <v>146</v>
      </c>
      <c r="AW133" s="15" t="s">
        <v>39</v>
      </c>
      <c r="AX133" s="15" t="s">
        <v>86</v>
      </c>
      <c r="AY133" s="256" t="s">
        <v>139</v>
      </c>
    </row>
    <row r="134" s="2" customFormat="1" ht="49.05" customHeight="1">
      <c r="A134" s="40"/>
      <c r="B134" s="41"/>
      <c r="C134" s="206" t="s">
        <v>201</v>
      </c>
      <c r="D134" s="206" t="s">
        <v>141</v>
      </c>
      <c r="E134" s="207" t="s">
        <v>417</v>
      </c>
      <c r="F134" s="208" t="s">
        <v>418</v>
      </c>
      <c r="G134" s="209" t="s">
        <v>161</v>
      </c>
      <c r="H134" s="210">
        <v>1</v>
      </c>
      <c r="I134" s="211"/>
      <c r="J134" s="212">
        <f>ROUND(I134*H134,2)</f>
        <v>0</v>
      </c>
      <c r="K134" s="208" t="s">
        <v>145</v>
      </c>
      <c r="L134" s="46"/>
      <c r="M134" s="213" t="s">
        <v>32</v>
      </c>
      <c r="N134" s="214" t="s">
        <v>49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146</v>
      </c>
      <c r="AT134" s="217" t="s">
        <v>141</v>
      </c>
      <c r="AU134" s="217" t="s">
        <v>88</v>
      </c>
      <c r="AY134" s="18" t="s">
        <v>139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86</v>
      </c>
      <c r="BK134" s="218">
        <f>ROUND(I134*H134,2)</f>
        <v>0</v>
      </c>
      <c r="BL134" s="18" t="s">
        <v>146</v>
      </c>
      <c r="BM134" s="217" t="s">
        <v>504</v>
      </c>
    </row>
    <row r="135" s="2" customFormat="1">
      <c r="A135" s="40"/>
      <c r="B135" s="41"/>
      <c r="C135" s="42"/>
      <c r="D135" s="219" t="s">
        <v>148</v>
      </c>
      <c r="E135" s="42"/>
      <c r="F135" s="220" t="s">
        <v>420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148</v>
      </c>
      <c r="AU135" s="18" t="s">
        <v>88</v>
      </c>
    </row>
    <row r="136" s="13" customFormat="1">
      <c r="A136" s="13"/>
      <c r="B136" s="224"/>
      <c r="C136" s="225"/>
      <c r="D136" s="226" t="s">
        <v>150</v>
      </c>
      <c r="E136" s="227" t="s">
        <v>32</v>
      </c>
      <c r="F136" s="228" t="s">
        <v>493</v>
      </c>
      <c r="G136" s="225"/>
      <c r="H136" s="227" t="s">
        <v>32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150</v>
      </c>
      <c r="AU136" s="234" t="s">
        <v>88</v>
      </c>
      <c r="AV136" s="13" t="s">
        <v>86</v>
      </c>
      <c r="AW136" s="13" t="s">
        <v>39</v>
      </c>
      <c r="AX136" s="13" t="s">
        <v>78</v>
      </c>
      <c r="AY136" s="234" t="s">
        <v>139</v>
      </c>
    </row>
    <row r="137" s="14" customFormat="1">
      <c r="A137" s="14"/>
      <c r="B137" s="235"/>
      <c r="C137" s="236"/>
      <c r="D137" s="226" t="s">
        <v>150</v>
      </c>
      <c r="E137" s="237" t="s">
        <v>32</v>
      </c>
      <c r="F137" s="238" t="s">
        <v>86</v>
      </c>
      <c r="G137" s="236"/>
      <c r="H137" s="239">
        <v>1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150</v>
      </c>
      <c r="AU137" s="245" t="s">
        <v>88</v>
      </c>
      <c r="AV137" s="14" t="s">
        <v>88</v>
      </c>
      <c r="AW137" s="14" t="s">
        <v>39</v>
      </c>
      <c r="AX137" s="14" t="s">
        <v>78</v>
      </c>
      <c r="AY137" s="245" t="s">
        <v>139</v>
      </c>
    </row>
    <row r="138" s="15" customFormat="1">
      <c r="A138" s="15"/>
      <c r="B138" s="246"/>
      <c r="C138" s="247"/>
      <c r="D138" s="226" t="s">
        <v>150</v>
      </c>
      <c r="E138" s="248" t="s">
        <v>32</v>
      </c>
      <c r="F138" s="249" t="s">
        <v>153</v>
      </c>
      <c r="G138" s="247"/>
      <c r="H138" s="250">
        <v>1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6" t="s">
        <v>150</v>
      </c>
      <c r="AU138" s="256" t="s">
        <v>88</v>
      </c>
      <c r="AV138" s="15" t="s">
        <v>146</v>
      </c>
      <c r="AW138" s="15" t="s">
        <v>39</v>
      </c>
      <c r="AX138" s="15" t="s">
        <v>86</v>
      </c>
      <c r="AY138" s="256" t="s">
        <v>139</v>
      </c>
    </row>
    <row r="139" s="2" customFormat="1" ht="62.7" customHeight="1">
      <c r="A139" s="40"/>
      <c r="B139" s="41"/>
      <c r="C139" s="206" t="s">
        <v>206</v>
      </c>
      <c r="D139" s="206" t="s">
        <v>141</v>
      </c>
      <c r="E139" s="207" t="s">
        <v>207</v>
      </c>
      <c r="F139" s="208" t="s">
        <v>208</v>
      </c>
      <c r="G139" s="209" t="s">
        <v>184</v>
      </c>
      <c r="H139" s="210">
        <v>106.02</v>
      </c>
      <c r="I139" s="211"/>
      <c r="J139" s="212">
        <f>ROUND(I139*H139,2)</f>
        <v>0</v>
      </c>
      <c r="K139" s="208" t="s">
        <v>145</v>
      </c>
      <c r="L139" s="46"/>
      <c r="M139" s="213" t="s">
        <v>32</v>
      </c>
      <c r="N139" s="214" t="s">
        <v>49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146</v>
      </c>
      <c r="AT139" s="217" t="s">
        <v>141</v>
      </c>
      <c r="AU139" s="217" t="s">
        <v>88</v>
      </c>
      <c r="AY139" s="18" t="s">
        <v>139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8" t="s">
        <v>86</v>
      </c>
      <c r="BK139" s="218">
        <f>ROUND(I139*H139,2)</f>
        <v>0</v>
      </c>
      <c r="BL139" s="18" t="s">
        <v>146</v>
      </c>
      <c r="BM139" s="217" t="s">
        <v>505</v>
      </c>
    </row>
    <row r="140" s="2" customFormat="1">
      <c r="A140" s="40"/>
      <c r="B140" s="41"/>
      <c r="C140" s="42"/>
      <c r="D140" s="219" t="s">
        <v>148</v>
      </c>
      <c r="E140" s="42"/>
      <c r="F140" s="220" t="s">
        <v>210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148</v>
      </c>
      <c r="AU140" s="18" t="s">
        <v>88</v>
      </c>
    </row>
    <row r="141" s="13" customFormat="1">
      <c r="A141" s="13"/>
      <c r="B141" s="224"/>
      <c r="C141" s="225"/>
      <c r="D141" s="226" t="s">
        <v>150</v>
      </c>
      <c r="E141" s="227" t="s">
        <v>32</v>
      </c>
      <c r="F141" s="228" t="s">
        <v>506</v>
      </c>
      <c r="G141" s="225"/>
      <c r="H141" s="227" t="s">
        <v>32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150</v>
      </c>
      <c r="AU141" s="234" t="s">
        <v>88</v>
      </c>
      <c r="AV141" s="13" t="s">
        <v>86</v>
      </c>
      <c r="AW141" s="13" t="s">
        <v>39</v>
      </c>
      <c r="AX141" s="13" t="s">
        <v>78</v>
      </c>
      <c r="AY141" s="234" t="s">
        <v>139</v>
      </c>
    </row>
    <row r="142" s="14" customFormat="1">
      <c r="A142" s="14"/>
      <c r="B142" s="235"/>
      <c r="C142" s="236"/>
      <c r="D142" s="226" t="s">
        <v>150</v>
      </c>
      <c r="E142" s="237" t="s">
        <v>32</v>
      </c>
      <c r="F142" s="238" t="s">
        <v>499</v>
      </c>
      <c r="G142" s="236"/>
      <c r="H142" s="239">
        <v>74.980000000000004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150</v>
      </c>
      <c r="AU142" s="245" t="s">
        <v>88</v>
      </c>
      <c r="AV142" s="14" t="s">
        <v>88</v>
      </c>
      <c r="AW142" s="14" t="s">
        <v>39</v>
      </c>
      <c r="AX142" s="14" t="s">
        <v>78</v>
      </c>
      <c r="AY142" s="245" t="s">
        <v>139</v>
      </c>
    </row>
    <row r="143" s="13" customFormat="1">
      <c r="A143" s="13"/>
      <c r="B143" s="224"/>
      <c r="C143" s="225"/>
      <c r="D143" s="226" t="s">
        <v>150</v>
      </c>
      <c r="E143" s="227" t="s">
        <v>32</v>
      </c>
      <c r="F143" s="228" t="s">
        <v>212</v>
      </c>
      <c r="G143" s="225"/>
      <c r="H143" s="227" t="s">
        <v>32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150</v>
      </c>
      <c r="AU143" s="234" t="s">
        <v>88</v>
      </c>
      <c r="AV143" s="13" t="s">
        <v>86</v>
      </c>
      <c r="AW143" s="13" t="s">
        <v>39</v>
      </c>
      <c r="AX143" s="13" t="s">
        <v>78</v>
      </c>
      <c r="AY143" s="234" t="s">
        <v>139</v>
      </c>
    </row>
    <row r="144" s="14" customFormat="1">
      <c r="A144" s="14"/>
      <c r="B144" s="235"/>
      <c r="C144" s="236"/>
      <c r="D144" s="226" t="s">
        <v>150</v>
      </c>
      <c r="E144" s="237" t="s">
        <v>32</v>
      </c>
      <c r="F144" s="238" t="s">
        <v>507</v>
      </c>
      <c r="G144" s="236"/>
      <c r="H144" s="239">
        <v>10.109999999999999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150</v>
      </c>
      <c r="AU144" s="245" t="s">
        <v>88</v>
      </c>
      <c r="AV144" s="14" t="s">
        <v>88</v>
      </c>
      <c r="AW144" s="14" t="s">
        <v>39</v>
      </c>
      <c r="AX144" s="14" t="s">
        <v>78</v>
      </c>
      <c r="AY144" s="245" t="s">
        <v>139</v>
      </c>
    </row>
    <row r="145" s="13" customFormat="1">
      <c r="A145" s="13"/>
      <c r="B145" s="224"/>
      <c r="C145" s="225"/>
      <c r="D145" s="226" t="s">
        <v>150</v>
      </c>
      <c r="E145" s="227" t="s">
        <v>32</v>
      </c>
      <c r="F145" s="228" t="s">
        <v>214</v>
      </c>
      <c r="G145" s="225"/>
      <c r="H145" s="227" t="s">
        <v>32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150</v>
      </c>
      <c r="AU145" s="234" t="s">
        <v>88</v>
      </c>
      <c r="AV145" s="13" t="s">
        <v>86</v>
      </c>
      <c r="AW145" s="13" t="s">
        <v>39</v>
      </c>
      <c r="AX145" s="13" t="s">
        <v>78</v>
      </c>
      <c r="AY145" s="234" t="s">
        <v>139</v>
      </c>
    </row>
    <row r="146" s="14" customFormat="1">
      <c r="A146" s="14"/>
      <c r="B146" s="235"/>
      <c r="C146" s="236"/>
      <c r="D146" s="226" t="s">
        <v>150</v>
      </c>
      <c r="E146" s="237" t="s">
        <v>32</v>
      </c>
      <c r="F146" s="238" t="s">
        <v>508</v>
      </c>
      <c r="G146" s="236"/>
      <c r="H146" s="239">
        <v>13.449999999999999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150</v>
      </c>
      <c r="AU146" s="245" t="s">
        <v>88</v>
      </c>
      <c r="AV146" s="14" t="s">
        <v>88</v>
      </c>
      <c r="AW146" s="14" t="s">
        <v>39</v>
      </c>
      <c r="AX146" s="14" t="s">
        <v>78</v>
      </c>
      <c r="AY146" s="245" t="s">
        <v>139</v>
      </c>
    </row>
    <row r="147" s="13" customFormat="1">
      <c r="A147" s="13"/>
      <c r="B147" s="224"/>
      <c r="C147" s="225"/>
      <c r="D147" s="226" t="s">
        <v>150</v>
      </c>
      <c r="E147" s="227" t="s">
        <v>32</v>
      </c>
      <c r="F147" s="228" t="s">
        <v>216</v>
      </c>
      <c r="G147" s="225"/>
      <c r="H147" s="227" t="s">
        <v>32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150</v>
      </c>
      <c r="AU147" s="234" t="s">
        <v>88</v>
      </c>
      <c r="AV147" s="13" t="s">
        <v>86</v>
      </c>
      <c r="AW147" s="13" t="s">
        <v>39</v>
      </c>
      <c r="AX147" s="13" t="s">
        <v>78</v>
      </c>
      <c r="AY147" s="234" t="s">
        <v>139</v>
      </c>
    </row>
    <row r="148" s="14" customFormat="1">
      <c r="A148" s="14"/>
      <c r="B148" s="235"/>
      <c r="C148" s="236"/>
      <c r="D148" s="226" t="s">
        <v>150</v>
      </c>
      <c r="E148" s="237" t="s">
        <v>32</v>
      </c>
      <c r="F148" s="238" t="s">
        <v>509</v>
      </c>
      <c r="G148" s="236"/>
      <c r="H148" s="239">
        <v>7.4800000000000004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150</v>
      </c>
      <c r="AU148" s="245" t="s">
        <v>88</v>
      </c>
      <c r="AV148" s="14" t="s">
        <v>88</v>
      </c>
      <c r="AW148" s="14" t="s">
        <v>39</v>
      </c>
      <c r="AX148" s="14" t="s">
        <v>78</v>
      </c>
      <c r="AY148" s="245" t="s">
        <v>139</v>
      </c>
    </row>
    <row r="149" s="15" customFormat="1">
      <c r="A149" s="15"/>
      <c r="B149" s="246"/>
      <c r="C149" s="247"/>
      <c r="D149" s="226" t="s">
        <v>150</v>
      </c>
      <c r="E149" s="248" t="s">
        <v>32</v>
      </c>
      <c r="F149" s="249" t="s">
        <v>153</v>
      </c>
      <c r="G149" s="247"/>
      <c r="H149" s="250">
        <v>106.02000000000001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6" t="s">
        <v>150</v>
      </c>
      <c r="AU149" s="256" t="s">
        <v>88</v>
      </c>
      <c r="AV149" s="15" t="s">
        <v>146</v>
      </c>
      <c r="AW149" s="15" t="s">
        <v>39</v>
      </c>
      <c r="AX149" s="15" t="s">
        <v>86</v>
      </c>
      <c r="AY149" s="256" t="s">
        <v>139</v>
      </c>
    </row>
    <row r="150" s="2" customFormat="1" ht="55.5" customHeight="1">
      <c r="A150" s="40"/>
      <c r="B150" s="41"/>
      <c r="C150" s="206" t="s">
        <v>218</v>
      </c>
      <c r="D150" s="206" t="s">
        <v>141</v>
      </c>
      <c r="E150" s="207" t="s">
        <v>219</v>
      </c>
      <c r="F150" s="208" t="s">
        <v>220</v>
      </c>
      <c r="G150" s="209" t="s">
        <v>184</v>
      </c>
      <c r="H150" s="210">
        <v>18.745000000000001</v>
      </c>
      <c r="I150" s="211"/>
      <c r="J150" s="212">
        <f>ROUND(I150*H150,2)</f>
        <v>0</v>
      </c>
      <c r="K150" s="208" t="s">
        <v>145</v>
      </c>
      <c r="L150" s="46"/>
      <c r="M150" s="213" t="s">
        <v>32</v>
      </c>
      <c r="N150" s="214" t="s">
        <v>49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146</v>
      </c>
      <c r="AT150" s="217" t="s">
        <v>141</v>
      </c>
      <c r="AU150" s="217" t="s">
        <v>88</v>
      </c>
      <c r="AY150" s="18" t="s">
        <v>139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8" t="s">
        <v>86</v>
      </c>
      <c r="BK150" s="218">
        <f>ROUND(I150*H150,2)</f>
        <v>0</v>
      </c>
      <c r="BL150" s="18" t="s">
        <v>146</v>
      </c>
      <c r="BM150" s="217" t="s">
        <v>510</v>
      </c>
    </row>
    <row r="151" s="2" customFormat="1">
      <c r="A151" s="40"/>
      <c r="B151" s="41"/>
      <c r="C151" s="42"/>
      <c r="D151" s="219" t="s">
        <v>148</v>
      </c>
      <c r="E151" s="42"/>
      <c r="F151" s="220" t="s">
        <v>222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8" t="s">
        <v>148</v>
      </c>
      <c r="AU151" s="18" t="s">
        <v>88</v>
      </c>
    </row>
    <row r="152" s="13" customFormat="1">
      <c r="A152" s="13"/>
      <c r="B152" s="224"/>
      <c r="C152" s="225"/>
      <c r="D152" s="226" t="s">
        <v>150</v>
      </c>
      <c r="E152" s="227" t="s">
        <v>32</v>
      </c>
      <c r="F152" s="228" t="s">
        <v>511</v>
      </c>
      <c r="G152" s="225"/>
      <c r="H152" s="227" t="s">
        <v>32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150</v>
      </c>
      <c r="AU152" s="234" t="s">
        <v>88</v>
      </c>
      <c r="AV152" s="13" t="s">
        <v>86</v>
      </c>
      <c r="AW152" s="13" t="s">
        <v>39</v>
      </c>
      <c r="AX152" s="13" t="s">
        <v>78</v>
      </c>
      <c r="AY152" s="234" t="s">
        <v>139</v>
      </c>
    </row>
    <row r="153" s="14" customFormat="1">
      <c r="A153" s="14"/>
      <c r="B153" s="235"/>
      <c r="C153" s="236"/>
      <c r="D153" s="226" t="s">
        <v>150</v>
      </c>
      <c r="E153" s="237" t="s">
        <v>32</v>
      </c>
      <c r="F153" s="238" t="s">
        <v>503</v>
      </c>
      <c r="G153" s="236"/>
      <c r="H153" s="239">
        <v>18.745000000000001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150</v>
      </c>
      <c r="AU153" s="245" t="s">
        <v>88</v>
      </c>
      <c r="AV153" s="14" t="s">
        <v>88</v>
      </c>
      <c r="AW153" s="14" t="s">
        <v>39</v>
      </c>
      <c r="AX153" s="14" t="s">
        <v>78</v>
      </c>
      <c r="AY153" s="245" t="s">
        <v>139</v>
      </c>
    </row>
    <row r="154" s="15" customFormat="1">
      <c r="A154" s="15"/>
      <c r="B154" s="246"/>
      <c r="C154" s="247"/>
      <c r="D154" s="226" t="s">
        <v>150</v>
      </c>
      <c r="E154" s="248" t="s">
        <v>32</v>
      </c>
      <c r="F154" s="249" t="s">
        <v>153</v>
      </c>
      <c r="G154" s="247"/>
      <c r="H154" s="250">
        <v>18.745000000000001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6" t="s">
        <v>150</v>
      </c>
      <c r="AU154" s="256" t="s">
        <v>88</v>
      </c>
      <c r="AV154" s="15" t="s">
        <v>146</v>
      </c>
      <c r="AW154" s="15" t="s">
        <v>39</v>
      </c>
      <c r="AX154" s="15" t="s">
        <v>86</v>
      </c>
      <c r="AY154" s="256" t="s">
        <v>139</v>
      </c>
    </row>
    <row r="155" s="2" customFormat="1" ht="62.7" customHeight="1">
      <c r="A155" s="40"/>
      <c r="B155" s="41"/>
      <c r="C155" s="206" t="s">
        <v>224</v>
      </c>
      <c r="D155" s="206" t="s">
        <v>141</v>
      </c>
      <c r="E155" s="207" t="s">
        <v>428</v>
      </c>
      <c r="F155" s="208" t="s">
        <v>429</v>
      </c>
      <c r="G155" s="209" t="s">
        <v>184</v>
      </c>
      <c r="H155" s="210">
        <v>64.170000000000002</v>
      </c>
      <c r="I155" s="211"/>
      <c r="J155" s="212">
        <f>ROUND(I155*H155,2)</f>
        <v>0</v>
      </c>
      <c r="K155" s="208" t="s">
        <v>145</v>
      </c>
      <c r="L155" s="46"/>
      <c r="M155" s="213" t="s">
        <v>32</v>
      </c>
      <c r="N155" s="214" t="s">
        <v>49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146</v>
      </c>
      <c r="AT155" s="217" t="s">
        <v>141</v>
      </c>
      <c r="AU155" s="217" t="s">
        <v>88</v>
      </c>
      <c r="AY155" s="18" t="s">
        <v>139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8" t="s">
        <v>86</v>
      </c>
      <c r="BK155" s="218">
        <f>ROUND(I155*H155,2)</f>
        <v>0</v>
      </c>
      <c r="BL155" s="18" t="s">
        <v>146</v>
      </c>
      <c r="BM155" s="217" t="s">
        <v>512</v>
      </c>
    </row>
    <row r="156" s="2" customFormat="1">
      <c r="A156" s="40"/>
      <c r="B156" s="41"/>
      <c r="C156" s="42"/>
      <c r="D156" s="219" t="s">
        <v>148</v>
      </c>
      <c r="E156" s="42"/>
      <c r="F156" s="220" t="s">
        <v>431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8" t="s">
        <v>148</v>
      </c>
      <c r="AU156" s="18" t="s">
        <v>88</v>
      </c>
    </row>
    <row r="157" s="13" customFormat="1">
      <c r="A157" s="13"/>
      <c r="B157" s="224"/>
      <c r="C157" s="225"/>
      <c r="D157" s="226" t="s">
        <v>150</v>
      </c>
      <c r="E157" s="227" t="s">
        <v>32</v>
      </c>
      <c r="F157" s="228" t="s">
        <v>432</v>
      </c>
      <c r="G157" s="225"/>
      <c r="H157" s="227" t="s">
        <v>32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150</v>
      </c>
      <c r="AU157" s="234" t="s">
        <v>88</v>
      </c>
      <c r="AV157" s="13" t="s">
        <v>86</v>
      </c>
      <c r="AW157" s="13" t="s">
        <v>39</v>
      </c>
      <c r="AX157" s="13" t="s">
        <v>78</v>
      </c>
      <c r="AY157" s="234" t="s">
        <v>139</v>
      </c>
    </row>
    <row r="158" s="14" customFormat="1">
      <c r="A158" s="14"/>
      <c r="B158" s="235"/>
      <c r="C158" s="236"/>
      <c r="D158" s="226" t="s">
        <v>150</v>
      </c>
      <c r="E158" s="237" t="s">
        <v>32</v>
      </c>
      <c r="F158" s="238" t="s">
        <v>513</v>
      </c>
      <c r="G158" s="236"/>
      <c r="H158" s="239">
        <v>61.530000000000001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150</v>
      </c>
      <c r="AU158" s="245" t="s">
        <v>88</v>
      </c>
      <c r="AV158" s="14" t="s">
        <v>88</v>
      </c>
      <c r="AW158" s="14" t="s">
        <v>39</v>
      </c>
      <c r="AX158" s="14" t="s">
        <v>78</v>
      </c>
      <c r="AY158" s="245" t="s">
        <v>139</v>
      </c>
    </row>
    <row r="159" s="14" customFormat="1">
      <c r="A159" s="14"/>
      <c r="B159" s="235"/>
      <c r="C159" s="236"/>
      <c r="D159" s="226" t="s">
        <v>150</v>
      </c>
      <c r="E159" s="237" t="s">
        <v>32</v>
      </c>
      <c r="F159" s="238" t="s">
        <v>514</v>
      </c>
      <c r="G159" s="236"/>
      <c r="H159" s="239">
        <v>2.6400000000000001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150</v>
      </c>
      <c r="AU159" s="245" t="s">
        <v>88</v>
      </c>
      <c r="AV159" s="14" t="s">
        <v>88</v>
      </c>
      <c r="AW159" s="14" t="s">
        <v>39</v>
      </c>
      <c r="AX159" s="14" t="s">
        <v>78</v>
      </c>
      <c r="AY159" s="245" t="s">
        <v>139</v>
      </c>
    </row>
    <row r="160" s="15" customFormat="1">
      <c r="A160" s="15"/>
      <c r="B160" s="246"/>
      <c r="C160" s="247"/>
      <c r="D160" s="226" t="s">
        <v>150</v>
      </c>
      <c r="E160" s="248" t="s">
        <v>32</v>
      </c>
      <c r="F160" s="249" t="s">
        <v>153</v>
      </c>
      <c r="G160" s="247"/>
      <c r="H160" s="250">
        <v>64.170000000000002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6" t="s">
        <v>150</v>
      </c>
      <c r="AU160" s="256" t="s">
        <v>88</v>
      </c>
      <c r="AV160" s="15" t="s">
        <v>146</v>
      </c>
      <c r="AW160" s="15" t="s">
        <v>39</v>
      </c>
      <c r="AX160" s="15" t="s">
        <v>86</v>
      </c>
      <c r="AY160" s="256" t="s">
        <v>139</v>
      </c>
    </row>
    <row r="161" s="2" customFormat="1" ht="66.75" customHeight="1">
      <c r="A161" s="40"/>
      <c r="B161" s="41"/>
      <c r="C161" s="206" t="s">
        <v>229</v>
      </c>
      <c r="D161" s="206" t="s">
        <v>141</v>
      </c>
      <c r="E161" s="207" t="s">
        <v>435</v>
      </c>
      <c r="F161" s="208" t="s">
        <v>436</v>
      </c>
      <c r="G161" s="209" t="s">
        <v>184</v>
      </c>
      <c r="H161" s="210">
        <v>641.70000000000005</v>
      </c>
      <c r="I161" s="211"/>
      <c r="J161" s="212">
        <f>ROUND(I161*H161,2)</f>
        <v>0</v>
      </c>
      <c r="K161" s="208" t="s">
        <v>145</v>
      </c>
      <c r="L161" s="46"/>
      <c r="M161" s="213" t="s">
        <v>32</v>
      </c>
      <c r="N161" s="214" t="s">
        <v>49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146</v>
      </c>
      <c r="AT161" s="217" t="s">
        <v>141</v>
      </c>
      <c r="AU161" s="217" t="s">
        <v>88</v>
      </c>
      <c r="AY161" s="18" t="s">
        <v>139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8" t="s">
        <v>86</v>
      </c>
      <c r="BK161" s="218">
        <f>ROUND(I161*H161,2)</f>
        <v>0</v>
      </c>
      <c r="BL161" s="18" t="s">
        <v>146</v>
      </c>
      <c r="BM161" s="217" t="s">
        <v>515</v>
      </c>
    </row>
    <row r="162" s="2" customFormat="1">
      <c r="A162" s="40"/>
      <c r="B162" s="41"/>
      <c r="C162" s="42"/>
      <c r="D162" s="219" t="s">
        <v>148</v>
      </c>
      <c r="E162" s="42"/>
      <c r="F162" s="220" t="s">
        <v>438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148</v>
      </c>
      <c r="AU162" s="18" t="s">
        <v>88</v>
      </c>
    </row>
    <row r="163" s="13" customFormat="1">
      <c r="A163" s="13"/>
      <c r="B163" s="224"/>
      <c r="C163" s="225"/>
      <c r="D163" s="226" t="s">
        <v>150</v>
      </c>
      <c r="E163" s="227" t="s">
        <v>32</v>
      </c>
      <c r="F163" s="228" t="s">
        <v>432</v>
      </c>
      <c r="G163" s="225"/>
      <c r="H163" s="227" t="s">
        <v>32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150</v>
      </c>
      <c r="AU163" s="234" t="s">
        <v>88</v>
      </c>
      <c r="AV163" s="13" t="s">
        <v>86</v>
      </c>
      <c r="AW163" s="13" t="s">
        <v>39</v>
      </c>
      <c r="AX163" s="13" t="s">
        <v>78</v>
      </c>
      <c r="AY163" s="234" t="s">
        <v>139</v>
      </c>
    </row>
    <row r="164" s="14" customFormat="1">
      <c r="A164" s="14"/>
      <c r="B164" s="235"/>
      <c r="C164" s="236"/>
      <c r="D164" s="226" t="s">
        <v>150</v>
      </c>
      <c r="E164" s="237" t="s">
        <v>32</v>
      </c>
      <c r="F164" s="238" t="s">
        <v>516</v>
      </c>
      <c r="G164" s="236"/>
      <c r="H164" s="239">
        <v>615.29999999999995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150</v>
      </c>
      <c r="AU164" s="245" t="s">
        <v>88</v>
      </c>
      <c r="AV164" s="14" t="s">
        <v>88</v>
      </c>
      <c r="AW164" s="14" t="s">
        <v>39</v>
      </c>
      <c r="AX164" s="14" t="s">
        <v>78</v>
      </c>
      <c r="AY164" s="245" t="s">
        <v>139</v>
      </c>
    </row>
    <row r="165" s="14" customFormat="1">
      <c r="A165" s="14"/>
      <c r="B165" s="235"/>
      <c r="C165" s="236"/>
      <c r="D165" s="226" t="s">
        <v>150</v>
      </c>
      <c r="E165" s="237" t="s">
        <v>32</v>
      </c>
      <c r="F165" s="238" t="s">
        <v>517</v>
      </c>
      <c r="G165" s="236"/>
      <c r="H165" s="239">
        <v>26.399999999999999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150</v>
      </c>
      <c r="AU165" s="245" t="s">
        <v>88</v>
      </c>
      <c r="AV165" s="14" t="s">
        <v>88</v>
      </c>
      <c r="AW165" s="14" t="s">
        <v>39</v>
      </c>
      <c r="AX165" s="14" t="s">
        <v>78</v>
      </c>
      <c r="AY165" s="245" t="s">
        <v>139</v>
      </c>
    </row>
    <row r="166" s="15" customFormat="1">
      <c r="A166" s="15"/>
      <c r="B166" s="246"/>
      <c r="C166" s="247"/>
      <c r="D166" s="226" t="s">
        <v>150</v>
      </c>
      <c r="E166" s="248" t="s">
        <v>32</v>
      </c>
      <c r="F166" s="249" t="s">
        <v>153</v>
      </c>
      <c r="G166" s="247"/>
      <c r="H166" s="250">
        <v>641.69999999999993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6" t="s">
        <v>150</v>
      </c>
      <c r="AU166" s="256" t="s">
        <v>88</v>
      </c>
      <c r="AV166" s="15" t="s">
        <v>146</v>
      </c>
      <c r="AW166" s="15" t="s">
        <v>39</v>
      </c>
      <c r="AX166" s="15" t="s">
        <v>86</v>
      </c>
      <c r="AY166" s="256" t="s">
        <v>139</v>
      </c>
    </row>
    <row r="167" s="2" customFormat="1" ht="44.25" customHeight="1">
      <c r="A167" s="40"/>
      <c r="B167" s="41"/>
      <c r="C167" s="206" t="s">
        <v>8</v>
      </c>
      <c r="D167" s="206" t="s">
        <v>141</v>
      </c>
      <c r="E167" s="207" t="s">
        <v>225</v>
      </c>
      <c r="F167" s="208" t="s">
        <v>226</v>
      </c>
      <c r="G167" s="209" t="s">
        <v>184</v>
      </c>
      <c r="H167" s="210">
        <v>20.93</v>
      </c>
      <c r="I167" s="211"/>
      <c r="J167" s="212">
        <f>ROUND(I167*H167,2)</f>
        <v>0</v>
      </c>
      <c r="K167" s="208" t="s">
        <v>145</v>
      </c>
      <c r="L167" s="46"/>
      <c r="M167" s="213" t="s">
        <v>32</v>
      </c>
      <c r="N167" s="214" t="s">
        <v>49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146</v>
      </c>
      <c r="AT167" s="217" t="s">
        <v>141</v>
      </c>
      <c r="AU167" s="217" t="s">
        <v>88</v>
      </c>
      <c r="AY167" s="18" t="s">
        <v>139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8" t="s">
        <v>86</v>
      </c>
      <c r="BK167" s="218">
        <f>ROUND(I167*H167,2)</f>
        <v>0</v>
      </c>
      <c r="BL167" s="18" t="s">
        <v>146</v>
      </c>
      <c r="BM167" s="217" t="s">
        <v>518</v>
      </c>
    </row>
    <row r="168" s="2" customFormat="1">
      <c r="A168" s="40"/>
      <c r="B168" s="41"/>
      <c r="C168" s="42"/>
      <c r="D168" s="219" t="s">
        <v>148</v>
      </c>
      <c r="E168" s="42"/>
      <c r="F168" s="220" t="s">
        <v>228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8" t="s">
        <v>148</v>
      </c>
      <c r="AU168" s="18" t="s">
        <v>88</v>
      </c>
    </row>
    <row r="169" s="13" customFormat="1">
      <c r="A169" s="13"/>
      <c r="B169" s="224"/>
      <c r="C169" s="225"/>
      <c r="D169" s="226" t="s">
        <v>150</v>
      </c>
      <c r="E169" s="227" t="s">
        <v>32</v>
      </c>
      <c r="F169" s="228" t="s">
        <v>214</v>
      </c>
      <c r="G169" s="225"/>
      <c r="H169" s="227" t="s">
        <v>32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150</v>
      </c>
      <c r="AU169" s="234" t="s">
        <v>88</v>
      </c>
      <c r="AV169" s="13" t="s">
        <v>86</v>
      </c>
      <c r="AW169" s="13" t="s">
        <v>39</v>
      </c>
      <c r="AX169" s="13" t="s">
        <v>78</v>
      </c>
      <c r="AY169" s="234" t="s">
        <v>139</v>
      </c>
    </row>
    <row r="170" s="14" customFormat="1">
      <c r="A170" s="14"/>
      <c r="B170" s="235"/>
      <c r="C170" s="236"/>
      <c r="D170" s="226" t="s">
        <v>150</v>
      </c>
      <c r="E170" s="237" t="s">
        <v>32</v>
      </c>
      <c r="F170" s="238" t="s">
        <v>508</v>
      </c>
      <c r="G170" s="236"/>
      <c r="H170" s="239">
        <v>13.449999999999999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150</v>
      </c>
      <c r="AU170" s="245" t="s">
        <v>88</v>
      </c>
      <c r="AV170" s="14" t="s">
        <v>88</v>
      </c>
      <c r="AW170" s="14" t="s">
        <v>39</v>
      </c>
      <c r="AX170" s="14" t="s">
        <v>78</v>
      </c>
      <c r="AY170" s="245" t="s">
        <v>139</v>
      </c>
    </row>
    <row r="171" s="13" customFormat="1">
      <c r="A171" s="13"/>
      <c r="B171" s="224"/>
      <c r="C171" s="225"/>
      <c r="D171" s="226" t="s">
        <v>150</v>
      </c>
      <c r="E171" s="227" t="s">
        <v>32</v>
      </c>
      <c r="F171" s="228" t="s">
        <v>216</v>
      </c>
      <c r="G171" s="225"/>
      <c r="H171" s="227" t="s">
        <v>32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150</v>
      </c>
      <c r="AU171" s="234" t="s">
        <v>88</v>
      </c>
      <c r="AV171" s="13" t="s">
        <v>86</v>
      </c>
      <c r="AW171" s="13" t="s">
        <v>39</v>
      </c>
      <c r="AX171" s="13" t="s">
        <v>78</v>
      </c>
      <c r="AY171" s="234" t="s">
        <v>139</v>
      </c>
    </row>
    <row r="172" s="14" customFormat="1">
      <c r="A172" s="14"/>
      <c r="B172" s="235"/>
      <c r="C172" s="236"/>
      <c r="D172" s="226" t="s">
        <v>150</v>
      </c>
      <c r="E172" s="237" t="s">
        <v>32</v>
      </c>
      <c r="F172" s="238" t="s">
        <v>509</v>
      </c>
      <c r="G172" s="236"/>
      <c r="H172" s="239">
        <v>7.4800000000000004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150</v>
      </c>
      <c r="AU172" s="245" t="s">
        <v>88</v>
      </c>
      <c r="AV172" s="14" t="s">
        <v>88</v>
      </c>
      <c r="AW172" s="14" t="s">
        <v>39</v>
      </c>
      <c r="AX172" s="14" t="s">
        <v>78</v>
      </c>
      <c r="AY172" s="245" t="s">
        <v>139</v>
      </c>
    </row>
    <row r="173" s="15" customFormat="1">
      <c r="A173" s="15"/>
      <c r="B173" s="246"/>
      <c r="C173" s="247"/>
      <c r="D173" s="226" t="s">
        <v>150</v>
      </c>
      <c r="E173" s="248" t="s">
        <v>32</v>
      </c>
      <c r="F173" s="249" t="s">
        <v>153</v>
      </c>
      <c r="G173" s="247"/>
      <c r="H173" s="250">
        <v>20.93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6" t="s">
        <v>150</v>
      </c>
      <c r="AU173" s="256" t="s">
        <v>88</v>
      </c>
      <c r="AV173" s="15" t="s">
        <v>146</v>
      </c>
      <c r="AW173" s="15" t="s">
        <v>39</v>
      </c>
      <c r="AX173" s="15" t="s">
        <v>86</v>
      </c>
      <c r="AY173" s="256" t="s">
        <v>139</v>
      </c>
    </row>
    <row r="174" s="2" customFormat="1" ht="44.25" customHeight="1">
      <c r="A174" s="40"/>
      <c r="B174" s="41"/>
      <c r="C174" s="206" t="s">
        <v>242</v>
      </c>
      <c r="D174" s="206" t="s">
        <v>141</v>
      </c>
      <c r="E174" s="207" t="s">
        <v>442</v>
      </c>
      <c r="F174" s="208" t="s">
        <v>443</v>
      </c>
      <c r="G174" s="209" t="s">
        <v>337</v>
      </c>
      <c r="H174" s="210">
        <v>64.170000000000002</v>
      </c>
      <c r="I174" s="211"/>
      <c r="J174" s="212">
        <f>ROUND(I174*H174,2)</f>
        <v>0</v>
      </c>
      <c r="K174" s="208" t="s">
        <v>145</v>
      </c>
      <c r="L174" s="46"/>
      <c r="M174" s="213" t="s">
        <v>32</v>
      </c>
      <c r="N174" s="214" t="s">
        <v>49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146</v>
      </c>
      <c r="AT174" s="217" t="s">
        <v>141</v>
      </c>
      <c r="AU174" s="217" t="s">
        <v>88</v>
      </c>
      <c r="AY174" s="18" t="s">
        <v>139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8" t="s">
        <v>86</v>
      </c>
      <c r="BK174" s="218">
        <f>ROUND(I174*H174,2)</f>
        <v>0</v>
      </c>
      <c r="BL174" s="18" t="s">
        <v>146</v>
      </c>
      <c r="BM174" s="217" t="s">
        <v>519</v>
      </c>
    </row>
    <row r="175" s="2" customFormat="1">
      <c r="A175" s="40"/>
      <c r="B175" s="41"/>
      <c r="C175" s="42"/>
      <c r="D175" s="219" t="s">
        <v>148</v>
      </c>
      <c r="E175" s="42"/>
      <c r="F175" s="220" t="s">
        <v>445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8" t="s">
        <v>148</v>
      </c>
      <c r="AU175" s="18" t="s">
        <v>88</v>
      </c>
    </row>
    <row r="176" s="13" customFormat="1">
      <c r="A176" s="13"/>
      <c r="B176" s="224"/>
      <c r="C176" s="225"/>
      <c r="D176" s="226" t="s">
        <v>150</v>
      </c>
      <c r="E176" s="227" t="s">
        <v>32</v>
      </c>
      <c r="F176" s="228" t="s">
        <v>446</v>
      </c>
      <c r="G176" s="225"/>
      <c r="H176" s="227" t="s">
        <v>32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150</v>
      </c>
      <c r="AU176" s="234" t="s">
        <v>88</v>
      </c>
      <c r="AV176" s="13" t="s">
        <v>86</v>
      </c>
      <c r="AW176" s="13" t="s">
        <v>39</v>
      </c>
      <c r="AX176" s="13" t="s">
        <v>78</v>
      </c>
      <c r="AY176" s="234" t="s">
        <v>139</v>
      </c>
    </row>
    <row r="177" s="14" customFormat="1">
      <c r="A177" s="14"/>
      <c r="B177" s="235"/>
      <c r="C177" s="236"/>
      <c r="D177" s="226" t="s">
        <v>150</v>
      </c>
      <c r="E177" s="237" t="s">
        <v>32</v>
      </c>
      <c r="F177" s="238" t="s">
        <v>513</v>
      </c>
      <c r="G177" s="236"/>
      <c r="H177" s="239">
        <v>61.530000000000001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150</v>
      </c>
      <c r="AU177" s="245" t="s">
        <v>88</v>
      </c>
      <c r="AV177" s="14" t="s">
        <v>88</v>
      </c>
      <c r="AW177" s="14" t="s">
        <v>39</v>
      </c>
      <c r="AX177" s="14" t="s">
        <v>78</v>
      </c>
      <c r="AY177" s="245" t="s">
        <v>139</v>
      </c>
    </row>
    <row r="178" s="14" customFormat="1">
      <c r="A178" s="14"/>
      <c r="B178" s="235"/>
      <c r="C178" s="236"/>
      <c r="D178" s="226" t="s">
        <v>150</v>
      </c>
      <c r="E178" s="237" t="s">
        <v>32</v>
      </c>
      <c r="F178" s="238" t="s">
        <v>514</v>
      </c>
      <c r="G178" s="236"/>
      <c r="H178" s="239">
        <v>2.6400000000000001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150</v>
      </c>
      <c r="AU178" s="245" t="s">
        <v>88</v>
      </c>
      <c r="AV178" s="14" t="s">
        <v>88</v>
      </c>
      <c r="AW178" s="14" t="s">
        <v>39</v>
      </c>
      <c r="AX178" s="14" t="s">
        <v>78</v>
      </c>
      <c r="AY178" s="245" t="s">
        <v>139</v>
      </c>
    </row>
    <row r="179" s="15" customFormat="1">
      <c r="A179" s="15"/>
      <c r="B179" s="246"/>
      <c r="C179" s="247"/>
      <c r="D179" s="226" t="s">
        <v>150</v>
      </c>
      <c r="E179" s="248" t="s">
        <v>32</v>
      </c>
      <c r="F179" s="249" t="s">
        <v>153</v>
      </c>
      <c r="G179" s="247"/>
      <c r="H179" s="250">
        <v>64.170000000000002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6" t="s">
        <v>150</v>
      </c>
      <c r="AU179" s="256" t="s">
        <v>88</v>
      </c>
      <c r="AV179" s="15" t="s">
        <v>146</v>
      </c>
      <c r="AW179" s="15" t="s">
        <v>39</v>
      </c>
      <c r="AX179" s="15" t="s">
        <v>86</v>
      </c>
      <c r="AY179" s="256" t="s">
        <v>139</v>
      </c>
    </row>
    <row r="180" s="2" customFormat="1" ht="37.8" customHeight="1">
      <c r="A180" s="40"/>
      <c r="B180" s="41"/>
      <c r="C180" s="206" t="s">
        <v>247</v>
      </c>
      <c r="D180" s="206" t="s">
        <v>141</v>
      </c>
      <c r="E180" s="207" t="s">
        <v>243</v>
      </c>
      <c r="F180" s="208" t="s">
        <v>244</v>
      </c>
      <c r="G180" s="209" t="s">
        <v>184</v>
      </c>
      <c r="H180" s="210">
        <v>85.090000000000003</v>
      </c>
      <c r="I180" s="211"/>
      <c r="J180" s="212">
        <f>ROUND(I180*H180,2)</f>
        <v>0</v>
      </c>
      <c r="K180" s="208" t="s">
        <v>145</v>
      </c>
      <c r="L180" s="46"/>
      <c r="M180" s="213" t="s">
        <v>32</v>
      </c>
      <c r="N180" s="214" t="s">
        <v>49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146</v>
      </c>
      <c r="AT180" s="217" t="s">
        <v>141</v>
      </c>
      <c r="AU180" s="217" t="s">
        <v>88</v>
      </c>
      <c r="AY180" s="18" t="s">
        <v>139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8" t="s">
        <v>86</v>
      </c>
      <c r="BK180" s="218">
        <f>ROUND(I180*H180,2)</f>
        <v>0</v>
      </c>
      <c r="BL180" s="18" t="s">
        <v>146</v>
      </c>
      <c r="BM180" s="217" t="s">
        <v>520</v>
      </c>
    </row>
    <row r="181" s="2" customFormat="1">
      <c r="A181" s="40"/>
      <c r="B181" s="41"/>
      <c r="C181" s="42"/>
      <c r="D181" s="219" t="s">
        <v>148</v>
      </c>
      <c r="E181" s="42"/>
      <c r="F181" s="220" t="s">
        <v>246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8" t="s">
        <v>148</v>
      </c>
      <c r="AU181" s="18" t="s">
        <v>88</v>
      </c>
    </row>
    <row r="182" s="13" customFormat="1">
      <c r="A182" s="13"/>
      <c r="B182" s="224"/>
      <c r="C182" s="225"/>
      <c r="D182" s="226" t="s">
        <v>150</v>
      </c>
      <c r="E182" s="227" t="s">
        <v>32</v>
      </c>
      <c r="F182" s="228" t="s">
        <v>506</v>
      </c>
      <c r="G182" s="225"/>
      <c r="H182" s="227" t="s">
        <v>32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150</v>
      </c>
      <c r="AU182" s="234" t="s">
        <v>88</v>
      </c>
      <c r="AV182" s="13" t="s">
        <v>86</v>
      </c>
      <c r="AW182" s="13" t="s">
        <v>39</v>
      </c>
      <c r="AX182" s="13" t="s">
        <v>78</v>
      </c>
      <c r="AY182" s="234" t="s">
        <v>139</v>
      </c>
    </row>
    <row r="183" s="14" customFormat="1">
      <c r="A183" s="14"/>
      <c r="B183" s="235"/>
      <c r="C183" s="236"/>
      <c r="D183" s="226" t="s">
        <v>150</v>
      </c>
      <c r="E183" s="237" t="s">
        <v>32</v>
      </c>
      <c r="F183" s="238" t="s">
        <v>499</v>
      </c>
      <c r="G183" s="236"/>
      <c r="H183" s="239">
        <v>74.980000000000004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5" t="s">
        <v>150</v>
      </c>
      <c r="AU183" s="245" t="s">
        <v>88</v>
      </c>
      <c r="AV183" s="14" t="s">
        <v>88</v>
      </c>
      <c r="AW183" s="14" t="s">
        <v>39</v>
      </c>
      <c r="AX183" s="14" t="s">
        <v>78</v>
      </c>
      <c r="AY183" s="245" t="s">
        <v>139</v>
      </c>
    </row>
    <row r="184" s="13" customFormat="1">
      <c r="A184" s="13"/>
      <c r="B184" s="224"/>
      <c r="C184" s="225"/>
      <c r="D184" s="226" t="s">
        <v>150</v>
      </c>
      <c r="E184" s="227" t="s">
        <v>32</v>
      </c>
      <c r="F184" s="228" t="s">
        <v>212</v>
      </c>
      <c r="G184" s="225"/>
      <c r="H184" s="227" t="s">
        <v>32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150</v>
      </c>
      <c r="AU184" s="234" t="s">
        <v>88</v>
      </c>
      <c r="AV184" s="13" t="s">
        <v>86</v>
      </c>
      <c r="AW184" s="13" t="s">
        <v>39</v>
      </c>
      <c r="AX184" s="13" t="s">
        <v>78</v>
      </c>
      <c r="AY184" s="234" t="s">
        <v>139</v>
      </c>
    </row>
    <row r="185" s="14" customFormat="1">
      <c r="A185" s="14"/>
      <c r="B185" s="235"/>
      <c r="C185" s="236"/>
      <c r="D185" s="226" t="s">
        <v>150</v>
      </c>
      <c r="E185" s="237" t="s">
        <v>32</v>
      </c>
      <c r="F185" s="238" t="s">
        <v>521</v>
      </c>
      <c r="G185" s="236"/>
      <c r="H185" s="239">
        <v>10.109999999999999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150</v>
      </c>
      <c r="AU185" s="245" t="s">
        <v>88</v>
      </c>
      <c r="AV185" s="14" t="s">
        <v>88</v>
      </c>
      <c r="AW185" s="14" t="s">
        <v>39</v>
      </c>
      <c r="AX185" s="14" t="s">
        <v>78</v>
      </c>
      <c r="AY185" s="245" t="s">
        <v>139</v>
      </c>
    </row>
    <row r="186" s="15" customFormat="1">
      <c r="A186" s="15"/>
      <c r="B186" s="246"/>
      <c r="C186" s="247"/>
      <c r="D186" s="226" t="s">
        <v>150</v>
      </c>
      <c r="E186" s="248" t="s">
        <v>32</v>
      </c>
      <c r="F186" s="249" t="s">
        <v>153</v>
      </c>
      <c r="G186" s="247"/>
      <c r="H186" s="250">
        <v>85.090000000000003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6" t="s">
        <v>150</v>
      </c>
      <c r="AU186" s="256" t="s">
        <v>88</v>
      </c>
      <c r="AV186" s="15" t="s">
        <v>146</v>
      </c>
      <c r="AW186" s="15" t="s">
        <v>39</v>
      </c>
      <c r="AX186" s="15" t="s">
        <v>86</v>
      </c>
      <c r="AY186" s="256" t="s">
        <v>139</v>
      </c>
    </row>
    <row r="187" s="2" customFormat="1" ht="33" customHeight="1">
      <c r="A187" s="40"/>
      <c r="B187" s="41"/>
      <c r="C187" s="206" t="s">
        <v>254</v>
      </c>
      <c r="D187" s="206" t="s">
        <v>141</v>
      </c>
      <c r="E187" s="207" t="s">
        <v>230</v>
      </c>
      <c r="F187" s="208" t="s">
        <v>231</v>
      </c>
      <c r="G187" s="209" t="s">
        <v>144</v>
      </c>
      <c r="H187" s="210">
        <v>12</v>
      </c>
      <c r="I187" s="211"/>
      <c r="J187" s="212">
        <f>ROUND(I187*H187,2)</f>
        <v>0</v>
      </c>
      <c r="K187" s="208" t="s">
        <v>232</v>
      </c>
      <c r="L187" s="46"/>
      <c r="M187" s="213" t="s">
        <v>32</v>
      </c>
      <c r="N187" s="214" t="s">
        <v>49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146</v>
      </c>
      <c r="AT187" s="217" t="s">
        <v>141</v>
      </c>
      <c r="AU187" s="217" t="s">
        <v>88</v>
      </c>
      <c r="AY187" s="18" t="s">
        <v>139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8" t="s">
        <v>86</v>
      </c>
      <c r="BK187" s="218">
        <f>ROUND(I187*H187,2)</f>
        <v>0</v>
      </c>
      <c r="BL187" s="18" t="s">
        <v>146</v>
      </c>
      <c r="BM187" s="217" t="s">
        <v>522</v>
      </c>
    </row>
    <row r="188" s="13" customFormat="1">
      <c r="A188" s="13"/>
      <c r="B188" s="224"/>
      <c r="C188" s="225"/>
      <c r="D188" s="226" t="s">
        <v>150</v>
      </c>
      <c r="E188" s="227" t="s">
        <v>32</v>
      </c>
      <c r="F188" s="228" t="s">
        <v>234</v>
      </c>
      <c r="G188" s="225"/>
      <c r="H188" s="227" t="s">
        <v>32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150</v>
      </c>
      <c r="AU188" s="234" t="s">
        <v>88</v>
      </c>
      <c r="AV188" s="13" t="s">
        <v>86</v>
      </c>
      <c r="AW188" s="13" t="s">
        <v>39</v>
      </c>
      <c r="AX188" s="13" t="s">
        <v>78</v>
      </c>
      <c r="AY188" s="234" t="s">
        <v>139</v>
      </c>
    </row>
    <row r="189" s="14" customFormat="1">
      <c r="A189" s="14"/>
      <c r="B189" s="235"/>
      <c r="C189" s="236"/>
      <c r="D189" s="226" t="s">
        <v>150</v>
      </c>
      <c r="E189" s="237" t="s">
        <v>32</v>
      </c>
      <c r="F189" s="238" t="s">
        <v>523</v>
      </c>
      <c r="G189" s="236"/>
      <c r="H189" s="239">
        <v>12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150</v>
      </c>
      <c r="AU189" s="245" t="s">
        <v>88</v>
      </c>
      <c r="AV189" s="14" t="s">
        <v>88</v>
      </c>
      <c r="AW189" s="14" t="s">
        <v>39</v>
      </c>
      <c r="AX189" s="14" t="s">
        <v>78</v>
      </c>
      <c r="AY189" s="245" t="s">
        <v>139</v>
      </c>
    </row>
    <row r="190" s="15" customFormat="1">
      <c r="A190" s="15"/>
      <c r="B190" s="246"/>
      <c r="C190" s="247"/>
      <c r="D190" s="226" t="s">
        <v>150</v>
      </c>
      <c r="E190" s="248" t="s">
        <v>32</v>
      </c>
      <c r="F190" s="249" t="s">
        <v>153</v>
      </c>
      <c r="G190" s="247"/>
      <c r="H190" s="250">
        <v>12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6" t="s">
        <v>150</v>
      </c>
      <c r="AU190" s="256" t="s">
        <v>88</v>
      </c>
      <c r="AV190" s="15" t="s">
        <v>146</v>
      </c>
      <c r="AW190" s="15" t="s">
        <v>39</v>
      </c>
      <c r="AX190" s="15" t="s">
        <v>86</v>
      </c>
      <c r="AY190" s="256" t="s">
        <v>139</v>
      </c>
    </row>
    <row r="191" s="2" customFormat="1" ht="33" customHeight="1">
      <c r="A191" s="40"/>
      <c r="B191" s="41"/>
      <c r="C191" s="206" t="s">
        <v>260</v>
      </c>
      <c r="D191" s="206" t="s">
        <v>141</v>
      </c>
      <c r="E191" s="207" t="s">
        <v>236</v>
      </c>
      <c r="F191" s="208" t="s">
        <v>237</v>
      </c>
      <c r="G191" s="209" t="s">
        <v>144</v>
      </c>
      <c r="H191" s="210">
        <v>15.640000000000001</v>
      </c>
      <c r="I191" s="211"/>
      <c r="J191" s="212">
        <f>ROUND(I191*H191,2)</f>
        <v>0</v>
      </c>
      <c r="K191" s="208" t="s">
        <v>145</v>
      </c>
      <c r="L191" s="46"/>
      <c r="M191" s="213" t="s">
        <v>32</v>
      </c>
      <c r="N191" s="214" t="s">
        <v>49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146</v>
      </c>
      <c r="AT191" s="217" t="s">
        <v>141</v>
      </c>
      <c r="AU191" s="217" t="s">
        <v>88</v>
      </c>
      <c r="AY191" s="18" t="s">
        <v>139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8" t="s">
        <v>86</v>
      </c>
      <c r="BK191" s="218">
        <f>ROUND(I191*H191,2)</f>
        <v>0</v>
      </c>
      <c r="BL191" s="18" t="s">
        <v>146</v>
      </c>
      <c r="BM191" s="217" t="s">
        <v>524</v>
      </c>
    </row>
    <row r="192" s="2" customFormat="1">
      <c r="A192" s="40"/>
      <c r="B192" s="41"/>
      <c r="C192" s="42"/>
      <c r="D192" s="219" t="s">
        <v>148</v>
      </c>
      <c r="E192" s="42"/>
      <c r="F192" s="220" t="s">
        <v>239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8" t="s">
        <v>148</v>
      </c>
      <c r="AU192" s="18" t="s">
        <v>88</v>
      </c>
    </row>
    <row r="193" s="13" customFormat="1">
      <c r="A193" s="13"/>
      <c r="B193" s="224"/>
      <c r="C193" s="225"/>
      <c r="D193" s="226" t="s">
        <v>150</v>
      </c>
      <c r="E193" s="227" t="s">
        <v>32</v>
      </c>
      <c r="F193" s="228" t="s">
        <v>240</v>
      </c>
      <c r="G193" s="225"/>
      <c r="H193" s="227" t="s">
        <v>32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150</v>
      </c>
      <c r="AU193" s="234" t="s">
        <v>88</v>
      </c>
      <c r="AV193" s="13" t="s">
        <v>86</v>
      </c>
      <c r="AW193" s="13" t="s">
        <v>39</v>
      </c>
      <c r="AX193" s="13" t="s">
        <v>78</v>
      </c>
      <c r="AY193" s="234" t="s">
        <v>139</v>
      </c>
    </row>
    <row r="194" s="14" customFormat="1">
      <c r="A194" s="14"/>
      <c r="B194" s="235"/>
      <c r="C194" s="236"/>
      <c r="D194" s="226" t="s">
        <v>150</v>
      </c>
      <c r="E194" s="237" t="s">
        <v>32</v>
      </c>
      <c r="F194" s="238" t="s">
        <v>525</v>
      </c>
      <c r="G194" s="236"/>
      <c r="H194" s="239">
        <v>15.640000000000001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150</v>
      </c>
      <c r="AU194" s="245" t="s">
        <v>88</v>
      </c>
      <c r="AV194" s="14" t="s">
        <v>88</v>
      </c>
      <c r="AW194" s="14" t="s">
        <v>39</v>
      </c>
      <c r="AX194" s="14" t="s">
        <v>78</v>
      </c>
      <c r="AY194" s="245" t="s">
        <v>139</v>
      </c>
    </row>
    <row r="195" s="15" customFormat="1">
      <c r="A195" s="15"/>
      <c r="B195" s="246"/>
      <c r="C195" s="247"/>
      <c r="D195" s="226" t="s">
        <v>150</v>
      </c>
      <c r="E195" s="248" t="s">
        <v>32</v>
      </c>
      <c r="F195" s="249" t="s">
        <v>153</v>
      </c>
      <c r="G195" s="247"/>
      <c r="H195" s="250">
        <v>15.640000000000001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6" t="s">
        <v>150</v>
      </c>
      <c r="AU195" s="256" t="s">
        <v>88</v>
      </c>
      <c r="AV195" s="15" t="s">
        <v>146</v>
      </c>
      <c r="AW195" s="15" t="s">
        <v>39</v>
      </c>
      <c r="AX195" s="15" t="s">
        <v>86</v>
      </c>
      <c r="AY195" s="256" t="s">
        <v>139</v>
      </c>
    </row>
    <row r="196" s="2" customFormat="1" ht="37.8" customHeight="1">
      <c r="A196" s="40"/>
      <c r="B196" s="41"/>
      <c r="C196" s="206" t="s">
        <v>267</v>
      </c>
      <c r="D196" s="206" t="s">
        <v>141</v>
      </c>
      <c r="E196" s="207" t="s">
        <v>248</v>
      </c>
      <c r="F196" s="208" t="s">
        <v>249</v>
      </c>
      <c r="G196" s="209" t="s">
        <v>144</v>
      </c>
      <c r="H196" s="210">
        <v>49.869999999999997</v>
      </c>
      <c r="I196" s="211"/>
      <c r="J196" s="212">
        <f>ROUND(I196*H196,2)</f>
        <v>0</v>
      </c>
      <c r="K196" s="208" t="s">
        <v>145</v>
      </c>
      <c r="L196" s="46"/>
      <c r="M196" s="213" t="s">
        <v>32</v>
      </c>
      <c r="N196" s="214" t="s">
        <v>49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146</v>
      </c>
      <c r="AT196" s="217" t="s">
        <v>141</v>
      </c>
      <c r="AU196" s="217" t="s">
        <v>88</v>
      </c>
      <c r="AY196" s="18" t="s">
        <v>139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8" t="s">
        <v>86</v>
      </c>
      <c r="BK196" s="218">
        <f>ROUND(I196*H196,2)</f>
        <v>0</v>
      </c>
      <c r="BL196" s="18" t="s">
        <v>146</v>
      </c>
      <c r="BM196" s="217" t="s">
        <v>526</v>
      </c>
    </row>
    <row r="197" s="2" customFormat="1">
      <c r="A197" s="40"/>
      <c r="B197" s="41"/>
      <c r="C197" s="42"/>
      <c r="D197" s="219" t="s">
        <v>148</v>
      </c>
      <c r="E197" s="42"/>
      <c r="F197" s="220" t="s">
        <v>251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8" t="s">
        <v>148</v>
      </c>
      <c r="AU197" s="18" t="s">
        <v>88</v>
      </c>
    </row>
    <row r="198" s="13" customFormat="1">
      <c r="A198" s="13"/>
      <c r="B198" s="224"/>
      <c r="C198" s="225"/>
      <c r="D198" s="226" t="s">
        <v>150</v>
      </c>
      <c r="E198" s="227" t="s">
        <v>32</v>
      </c>
      <c r="F198" s="228" t="s">
        <v>252</v>
      </c>
      <c r="G198" s="225"/>
      <c r="H198" s="227" t="s">
        <v>32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150</v>
      </c>
      <c r="AU198" s="234" t="s">
        <v>88</v>
      </c>
      <c r="AV198" s="13" t="s">
        <v>86</v>
      </c>
      <c r="AW198" s="13" t="s">
        <v>39</v>
      </c>
      <c r="AX198" s="13" t="s">
        <v>78</v>
      </c>
      <c r="AY198" s="234" t="s">
        <v>139</v>
      </c>
    </row>
    <row r="199" s="14" customFormat="1">
      <c r="A199" s="14"/>
      <c r="B199" s="235"/>
      <c r="C199" s="236"/>
      <c r="D199" s="226" t="s">
        <v>150</v>
      </c>
      <c r="E199" s="237" t="s">
        <v>32</v>
      </c>
      <c r="F199" s="238" t="s">
        <v>527</v>
      </c>
      <c r="G199" s="236"/>
      <c r="H199" s="239">
        <v>49.869999999999997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150</v>
      </c>
      <c r="AU199" s="245" t="s">
        <v>88</v>
      </c>
      <c r="AV199" s="14" t="s">
        <v>88</v>
      </c>
      <c r="AW199" s="14" t="s">
        <v>39</v>
      </c>
      <c r="AX199" s="14" t="s">
        <v>78</v>
      </c>
      <c r="AY199" s="245" t="s">
        <v>139</v>
      </c>
    </row>
    <row r="200" s="15" customFormat="1">
      <c r="A200" s="15"/>
      <c r="B200" s="246"/>
      <c r="C200" s="247"/>
      <c r="D200" s="226" t="s">
        <v>150</v>
      </c>
      <c r="E200" s="248" t="s">
        <v>32</v>
      </c>
      <c r="F200" s="249" t="s">
        <v>153</v>
      </c>
      <c r="G200" s="247"/>
      <c r="H200" s="250">
        <v>49.869999999999997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6" t="s">
        <v>150</v>
      </c>
      <c r="AU200" s="256" t="s">
        <v>88</v>
      </c>
      <c r="AV200" s="15" t="s">
        <v>146</v>
      </c>
      <c r="AW200" s="15" t="s">
        <v>39</v>
      </c>
      <c r="AX200" s="15" t="s">
        <v>86</v>
      </c>
      <c r="AY200" s="256" t="s">
        <v>139</v>
      </c>
    </row>
    <row r="201" s="2" customFormat="1" ht="37.8" customHeight="1">
      <c r="A201" s="40"/>
      <c r="B201" s="41"/>
      <c r="C201" s="206" t="s">
        <v>7</v>
      </c>
      <c r="D201" s="206" t="s">
        <v>141</v>
      </c>
      <c r="E201" s="207" t="s">
        <v>255</v>
      </c>
      <c r="F201" s="208" t="s">
        <v>256</v>
      </c>
      <c r="G201" s="209" t="s">
        <v>144</v>
      </c>
      <c r="H201" s="210">
        <v>49.869999999999997</v>
      </c>
      <c r="I201" s="211"/>
      <c r="J201" s="212">
        <f>ROUND(I201*H201,2)</f>
        <v>0</v>
      </c>
      <c r="K201" s="208" t="s">
        <v>145</v>
      </c>
      <c r="L201" s="46"/>
      <c r="M201" s="213" t="s">
        <v>32</v>
      </c>
      <c r="N201" s="214" t="s">
        <v>49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146</v>
      </c>
      <c r="AT201" s="217" t="s">
        <v>141</v>
      </c>
      <c r="AU201" s="217" t="s">
        <v>88</v>
      </c>
      <c r="AY201" s="18" t="s">
        <v>139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8" t="s">
        <v>86</v>
      </c>
      <c r="BK201" s="218">
        <f>ROUND(I201*H201,2)</f>
        <v>0</v>
      </c>
      <c r="BL201" s="18" t="s">
        <v>146</v>
      </c>
      <c r="BM201" s="217" t="s">
        <v>528</v>
      </c>
    </row>
    <row r="202" s="2" customFormat="1">
      <c r="A202" s="40"/>
      <c r="B202" s="41"/>
      <c r="C202" s="42"/>
      <c r="D202" s="219" t="s">
        <v>148</v>
      </c>
      <c r="E202" s="42"/>
      <c r="F202" s="220" t="s">
        <v>258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8" t="s">
        <v>148</v>
      </c>
      <c r="AU202" s="18" t="s">
        <v>88</v>
      </c>
    </row>
    <row r="203" s="13" customFormat="1">
      <c r="A203" s="13"/>
      <c r="B203" s="224"/>
      <c r="C203" s="225"/>
      <c r="D203" s="226" t="s">
        <v>150</v>
      </c>
      <c r="E203" s="227" t="s">
        <v>32</v>
      </c>
      <c r="F203" s="228" t="s">
        <v>259</v>
      </c>
      <c r="G203" s="225"/>
      <c r="H203" s="227" t="s">
        <v>32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150</v>
      </c>
      <c r="AU203" s="234" t="s">
        <v>88</v>
      </c>
      <c r="AV203" s="13" t="s">
        <v>86</v>
      </c>
      <c r="AW203" s="13" t="s">
        <v>39</v>
      </c>
      <c r="AX203" s="13" t="s">
        <v>78</v>
      </c>
      <c r="AY203" s="234" t="s">
        <v>139</v>
      </c>
    </row>
    <row r="204" s="14" customFormat="1">
      <c r="A204" s="14"/>
      <c r="B204" s="235"/>
      <c r="C204" s="236"/>
      <c r="D204" s="226" t="s">
        <v>150</v>
      </c>
      <c r="E204" s="237" t="s">
        <v>32</v>
      </c>
      <c r="F204" s="238" t="s">
        <v>527</v>
      </c>
      <c r="G204" s="236"/>
      <c r="H204" s="239">
        <v>49.869999999999997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150</v>
      </c>
      <c r="AU204" s="245" t="s">
        <v>88</v>
      </c>
      <c r="AV204" s="14" t="s">
        <v>88</v>
      </c>
      <c r="AW204" s="14" t="s">
        <v>39</v>
      </c>
      <c r="AX204" s="14" t="s">
        <v>78</v>
      </c>
      <c r="AY204" s="245" t="s">
        <v>139</v>
      </c>
    </row>
    <row r="205" s="15" customFormat="1">
      <c r="A205" s="15"/>
      <c r="B205" s="246"/>
      <c r="C205" s="247"/>
      <c r="D205" s="226" t="s">
        <v>150</v>
      </c>
      <c r="E205" s="248" t="s">
        <v>32</v>
      </c>
      <c r="F205" s="249" t="s">
        <v>153</v>
      </c>
      <c r="G205" s="247"/>
      <c r="H205" s="250">
        <v>49.869999999999997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6" t="s">
        <v>150</v>
      </c>
      <c r="AU205" s="256" t="s">
        <v>88</v>
      </c>
      <c r="AV205" s="15" t="s">
        <v>146</v>
      </c>
      <c r="AW205" s="15" t="s">
        <v>39</v>
      </c>
      <c r="AX205" s="15" t="s">
        <v>86</v>
      </c>
      <c r="AY205" s="256" t="s">
        <v>139</v>
      </c>
    </row>
    <row r="206" s="2" customFormat="1" ht="16.5" customHeight="1">
      <c r="A206" s="40"/>
      <c r="B206" s="41"/>
      <c r="C206" s="257" t="s">
        <v>282</v>
      </c>
      <c r="D206" s="257" t="s">
        <v>261</v>
      </c>
      <c r="E206" s="258" t="s">
        <v>262</v>
      </c>
      <c r="F206" s="259" t="s">
        <v>263</v>
      </c>
      <c r="G206" s="260" t="s">
        <v>264</v>
      </c>
      <c r="H206" s="261">
        <v>0.748</v>
      </c>
      <c r="I206" s="262"/>
      <c r="J206" s="263">
        <f>ROUND(I206*H206,2)</f>
        <v>0</v>
      </c>
      <c r="K206" s="259" t="s">
        <v>145</v>
      </c>
      <c r="L206" s="264"/>
      <c r="M206" s="265" t="s">
        <v>32</v>
      </c>
      <c r="N206" s="266" t="s">
        <v>49</v>
      </c>
      <c r="O206" s="86"/>
      <c r="P206" s="215">
        <f>O206*H206</f>
        <v>0</v>
      </c>
      <c r="Q206" s="215">
        <v>0.001</v>
      </c>
      <c r="R206" s="215">
        <f>Q206*H206</f>
        <v>0.00074799999999999997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189</v>
      </c>
      <c r="AT206" s="217" t="s">
        <v>261</v>
      </c>
      <c r="AU206" s="217" t="s">
        <v>88</v>
      </c>
      <c r="AY206" s="18" t="s">
        <v>139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8" t="s">
        <v>86</v>
      </c>
      <c r="BK206" s="218">
        <f>ROUND(I206*H206,2)</f>
        <v>0</v>
      </c>
      <c r="BL206" s="18" t="s">
        <v>146</v>
      </c>
      <c r="BM206" s="217" t="s">
        <v>529</v>
      </c>
    </row>
    <row r="207" s="14" customFormat="1">
      <c r="A207" s="14"/>
      <c r="B207" s="235"/>
      <c r="C207" s="236"/>
      <c r="D207" s="226" t="s">
        <v>150</v>
      </c>
      <c r="E207" s="236"/>
      <c r="F207" s="238" t="s">
        <v>530</v>
      </c>
      <c r="G207" s="236"/>
      <c r="H207" s="239">
        <v>0.748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150</v>
      </c>
      <c r="AU207" s="245" t="s">
        <v>88</v>
      </c>
      <c r="AV207" s="14" t="s">
        <v>88</v>
      </c>
      <c r="AW207" s="14" t="s">
        <v>4</v>
      </c>
      <c r="AX207" s="14" t="s">
        <v>86</v>
      </c>
      <c r="AY207" s="245" t="s">
        <v>139</v>
      </c>
    </row>
    <row r="208" s="2" customFormat="1" ht="49.05" customHeight="1">
      <c r="A208" s="40"/>
      <c r="B208" s="41"/>
      <c r="C208" s="206" t="s">
        <v>289</v>
      </c>
      <c r="D208" s="206" t="s">
        <v>141</v>
      </c>
      <c r="E208" s="207" t="s">
        <v>268</v>
      </c>
      <c r="F208" s="208" t="s">
        <v>269</v>
      </c>
      <c r="G208" s="209" t="s">
        <v>270</v>
      </c>
      <c r="H208" s="210">
        <v>1</v>
      </c>
      <c r="I208" s="211"/>
      <c r="J208" s="212">
        <f>ROUND(I208*H208,2)</f>
        <v>0</v>
      </c>
      <c r="K208" s="208" t="s">
        <v>271</v>
      </c>
      <c r="L208" s="46"/>
      <c r="M208" s="213" t="s">
        <v>32</v>
      </c>
      <c r="N208" s="214" t="s">
        <v>49</v>
      </c>
      <c r="O208" s="86"/>
      <c r="P208" s="215">
        <f>O208*H208</f>
        <v>0</v>
      </c>
      <c r="Q208" s="215">
        <v>0.017500000000000002</v>
      </c>
      <c r="R208" s="215">
        <f>Q208*H208</f>
        <v>0.017500000000000002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146</v>
      </c>
      <c r="AT208" s="217" t="s">
        <v>141</v>
      </c>
      <c r="AU208" s="217" t="s">
        <v>88</v>
      </c>
      <c r="AY208" s="18" t="s">
        <v>139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8" t="s">
        <v>86</v>
      </c>
      <c r="BK208" s="218">
        <f>ROUND(I208*H208,2)</f>
        <v>0</v>
      </c>
      <c r="BL208" s="18" t="s">
        <v>146</v>
      </c>
      <c r="BM208" s="217" t="s">
        <v>531</v>
      </c>
    </row>
    <row r="209" s="2" customFormat="1">
      <c r="A209" s="40"/>
      <c r="B209" s="41"/>
      <c r="C209" s="42"/>
      <c r="D209" s="226" t="s">
        <v>273</v>
      </c>
      <c r="E209" s="42"/>
      <c r="F209" s="267" t="s">
        <v>274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8" t="s">
        <v>273</v>
      </c>
      <c r="AU209" s="18" t="s">
        <v>88</v>
      </c>
    </row>
    <row r="210" s="13" customFormat="1">
      <c r="A210" s="13"/>
      <c r="B210" s="224"/>
      <c r="C210" s="225"/>
      <c r="D210" s="226" t="s">
        <v>150</v>
      </c>
      <c r="E210" s="227" t="s">
        <v>32</v>
      </c>
      <c r="F210" s="228" t="s">
        <v>275</v>
      </c>
      <c r="G210" s="225"/>
      <c r="H210" s="227" t="s">
        <v>32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150</v>
      </c>
      <c r="AU210" s="234" t="s">
        <v>88</v>
      </c>
      <c r="AV210" s="13" t="s">
        <v>86</v>
      </c>
      <c r="AW210" s="13" t="s">
        <v>39</v>
      </c>
      <c r="AX210" s="13" t="s">
        <v>78</v>
      </c>
      <c r="AY210" s="234" t="s">
        <v>139</v>
      </c>
    </row>
    <row r="211" s="14" customFormat="1">
      <c r="A211" s="14"/>
      <c r="B211" s="235"/>
      <c r="C211" s="236"/>
      <c r="D211" s="226" t="s">
        <v>150</v>
      </c>
      <c r="E211" s="237" t="s">
        <v>32</v>
      </c>
      <c r="F211" s="238" t="s">
        <v>86</v>
      </c>
      <c r="G211" s="236"/>
      <c r="H211" s="239">
        <v>1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150</v>
      </c>
      <c r="AU211" s="245" t="s">
        <v>88</v>
      </c>
      <c r="AV211" s="14" t="s">
        <v>88</v>
      </c>
      <c r="AW211" s="14" t="s">
        <v>39</v>
      </c>
      <c r="AX211" s="14" t="s">
        <v>78</v>
      </c>
      <c r="AY211" s="245" t="s">
        <v>139</v>
      </c>
    </row>
    <row r="212" s="15" customFormat="1">
      <c r="A212" s="15"/>
      <c r="B212" s="246"/>
      <c r="C212" s="247"/>
      <c r="D212" s="226" t="s">
        <v>150</v>
      </c>
      <c r="E212" s="248" t="s">
        <v>32</v>
      </c>
      <c r="F212" s="249" t="s">
        <v>153</v>
      </c>
      <c r="G212" s="247"/>
      <c r="H212" s="250">
        <v>1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6" t="s">
        <v>150</v>
      </c>
      <c r="AU212" s="256" t="s">
        <v>88</v>
      </c>
      <c r="AV212" s="15" t="s">
        <v>146</v>
      </c>
      <c r="AW212" s="15" t="s">
        <v>39</v>
      </c>
      <c r="AX212" s="15" t="s">
        <v>86</v>
      </c>
      <c r="AY212" s="256" t="s">
        <v>139</v>
      </c>
    </row>
    <row r="213" s="2" customFormat="1" ht="49.05" customHeight="1">
      <c r="A213" s="40"/>
      <c r="B213" s="41"/>
      <c r="C213" s="206" t="s">
        <v>298</v>
      </c>
      <c r="D213" s="206" t="s">
        <v>141</v>
      </c>
      <c r="E213" s="207" t="s">
        <v>276</v>
      </c>
      <c r="F213" s="208" t="s">
        <v>277</v>
      </c>
      <c r="G213" s="209" t="s">
        <v>270</v>
      </c>
      <c r="H213" s="210">
        <v>1</v>
      </c>
      <c r="I213" s="211"/>
      <c r="J213" s="212">
        <f>ROUND(I213*H213,2)</f>
        <v>0</v>
      </c>
      <c r="K213" s="208" t="s">
        <v>271</v>
      </c>
      <c r="L213" s="46"/>
      <c r="M213" s="213" t="s">
        <v>32</v>
      </c>
      <c r="N213" s="214" t="s">
        <v>49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146</v>
      </c>
      <c r="AT213" s="217" t="s">
        <v>141</v>
      </c>
      <c r="AU213" s="217" t="s">
        <v>88</v>
      </c>
      <c r="AY213" s="18" t="s">
        <v>139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8" t="s">
        <v>86</v>
      </c>
      <c r="BK213" s="218">
        <f>ROUND(I213*H213,2)</f>
        <v>0</v>
      </c>
      <c r="BL213" s="18" t="s">
        <v>146</v>
      </c>
      <c r="BM213" s="217" t="s">
        <v>532</v>
      </c>
    </row>
    <row r="214" s="2" customFormat="1">
      <c r="A214" s="40"/>
      <c r="B214" s="41"/>
      <c r="C214" s="42"/>
      <c r="D214" s="226" t="s">
        <v>273</v>
      </c>
      <c r="E214" s="42"/>
      <c r="F214" s="267" t="s">
        <v>279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8" t="s">
        <v>273</v>
      </c>
      <c r="AU214" s="18" t="s">
        <v>88</v>
      </c>
    </row>
    <row r="215" s="13" customFormat="1">
      <c r="A215" s="13"/>
      <c r="B215" s="224"/>
      <c r="C215" s="225"/>
      <c r="D215" s="226" t="s">
        <v>150</v>
      </c>
      <c r="E215" s="227" t="s">
        <v>32</v>
      </c>
      <c r="F215" s="228" t="s">
        <v>533</v>
      </c>
      <c r="G215" s="225"/>
      <c r="H215" s="227" t="s">
        <v>32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150</v>
      </c>
      <c r="AU215" s="234" t="s">
        <v>88</v>
      </c>
      <c r="AV215" s="13" t="s">
        <v>86</v>
      </c>
      <c r="AW215" s="13" t="s">
        <v>39</v>
      </c>
      <c r="AX215" s="13" t="s">
        <v>78</v>
      </c>
      <c r="AY215" s="234" t="s">
        <v>139</v>
      </c>
    </row>
    <row r="216" s="13" customFormat="1">
      <c r="A216" s="13"/>
      <c r="B216" s="224"/>
      <c r="C216" s="225"/>
      <c r="D216" s="226" t="s">
        <v>150</v>
      </c>
      <c r="E216" s="227" t="s">
        <v>32</v>
      </c>
      <c r="F216" s="228" t="s">
        <v>280</v>
      </c>
      <c r="G216" s="225"/>
      <c r="H216" s="227" t="s">
        <v>32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150</v>
      </c>
      <c r="AU216" s="234" t="s">
        <v>88</v>
      </c>
      <c r="AV216" s="13" t="s">
        <v>86</v>
      </c>
      <c r="AW216" s="13" t="s">
        <v>39</v>
      </c>
      <c r="AX216" s="13" t="s">
        <v>78</v>
      </c>
      <c r="AY216" s="234" t="s">
        <v>139</v>
      </c>
    </row>
    <row r="217" s="14" customFormat="1">
      <c r="A217" s="14"/>
      <c r="B217" s="235"/>
      <c r="C217" s="236"/>
      <c r="D217" s="226" t="s">
        <v>150</v>
      </c>
      <c r="E217" s="237" t="s">
        <v>32</v>
      </c>
      <c r="F217" s="238" t="s">
        <v>86</v>
      </c>
      <c r="G217" s="236"/>
      <c r="H217" s="239">
        <v>1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150</v>
      </c>
      <c r="AU217" s="245" t="s">
        <v>88</v>
      </c>
      <c r="AV217" s="14" t="s">
        <v>88</v>
      </c>
      <c r="AW217" s="14" t="s">
        <v>39</v>
      </c>
      <c r="AX217" s="14" t="s">
        <v>78</v>
      </c>
      <c r="AY217" s="245" t="s">
        <v>139</v>
      </c>
    </row>
    <row r="218" s="15" customFormat="1">
      <c r="A218" s="15"/>
      <c r="B218" s="246"/>
      <c r="C218" s="247"/>
      <c r="D218" s="226" t="s">
        <v>150</v>
      </c>
      <c r="E218" s="248" t="s">
        <v>32</v>
      </c>
      <c r="F218" s="249" t="s">
        <v>153</v>
      </c>
      <c r="G218" s="247"/>
      <c r="H218" s="250">
        <v>1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6" t="s">
        <v>150</v>
      </c>
      <c r="AU218" s="256" t="s">
        <v>88</v>
      </c>
      <c r="AV218" s="15" t="s">
        <v>146</v>
      </c>
      <c r="AW218" s="15" t="s">
        <v>39</v>
      </c>
      <c r="AX218" s="15" t="s">
        <v>86</v>
      </c>
      <c r="AY218" s="256" t="s">
        <v>139</v>
      </c>
    </row>
    <row r="219" s="12" customFormat="1" ht="22.8" customHeight="1">
      <c r="A219" s="12"/>
      <c r="B219" s="190"/>
      <c r="C219" s="191"/>
      <c r="D219" s="192" t="s">
        <v>77</v>
      </c>
      <c r="E219" s="204" t="s">
        <v>88</v>
      </c>
      <c r="F219" s="204" t="s">
        <v>281</v>
      </c>
      <c r="G219" s="191"/>
      <c r="H219" s="191"/>
      <c r="I219" s="194"/>
      <c r="J219" s="205">
        <f>BK219</f>
        <v>0</v>
      </c>
      <c r="K219" s="191"/>
      <c r="L219" s="196"/>
      <c r="M219" s="197"/>
      <c r="N219" s="198"/>
      <c r="O219" s="198"/>
      <c r="P219" s="199">
        <f>SUM(P220:P238)</f>
        <v>0</v>
      </c>
      <c r="Q219" s="198"/>
      <c r="R219" s="199">
        <f>SUM(R220:R238)</f>
        <v>0</v>
      </c>
      <c r="S219" s="198"/>
      <c r="T219" s="200">
        <f>SUM(T220:T238)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1" t="s">
        <v>86</v>
      </c>
      <c r="AT219" s="202" t="s">
        <v>77</v>
      </c>
      <c r="AU219" s="202" t="s">
        <v>86</v>
      </c>
      <c r="AY219" s="201" t="s">
        <v>139</v>
      </c>
      <c r="BK219" s="203">
        <f>SUM(BK220:BK238)</f>
        <v>0</v>
      </c>
    </row>
    <row r="220" s="2" customFormat="1" ht="24.15" customHeight="1">
      <c r="A220" s="40"/>
      <c r="B220" s="41"/>
      <c r="C220" s="206" t="s">
        <v>308</v>
      </c>
      <c r="D220" s="206" t="s">
        <v>141</v>
      </c>
      <c r="E220" s="207" t="s">
        <v>283</v>
      </c>
      <c r="F220" s="208" t="s">
        <v>284</v>
      </c>
      <c r="G220" s="209" t="s">
        <v>184</v>
      </c>
      <c r="H220" s="210">
        <v>0.22</v>
      </c>
      <c r="I220" s="211"/>
      <c r="J220" s="212">
        <f>ROUND(I220*H220,2)</f>
        <v>0</v>
      </c>
      <c r="K220" s="208" t="s">
        <v>145</v>
      </c>
      <c r="L220" s="46"/>
      <c r="M220" s="213" t="s">
        <v>32</v>
      </c>
      <c r="N220" s="214" t="s">
        <v>49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146</v>
      </c>
      <c r="AT220" s="217" t="s">
        <v>141</v>
      </c>
      <c r="AU220" s="217" t="s">
        <v>88</v>
      </c>
      <c r="AY220" s="18" t="s">
        <v>139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8" t="s">
        <v>86</v>
      </c>
      <c r="BK220" s="218">
        <f>ROUND(I220*H220,2)</f>
        <v>0</v>
      </c>
      <c r="BL220" s="18" t="s">
        <v>146</v>
      </c>
      <c r="BM220" s="217" t="s">
        <v>534</v>
      </c>
    </row>
    <row r="221" s="2" customFormat="1">
      <c r="A221" s="40"/>
      <c r="B221" s="41"/>
      <c r="C221" s="42"/>
      <c r="D221" s="219" t="s">
        <v>148</v>
      </c>
      <c r="E221" s="42"/>
      <c r="F221" s="220" t="s">
        <v>286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8" t="s">
        <v>148</v>
      </c>
      <c r="AU221" s="18" t="s">
        <v>88</v>
      </c>
    </row>
    <row r="222" s="13" customFormat="1">
      <c r="A222" s="13"/>
      <c r="B222" s="224"/>
      <c r="C222" s="225"/>
      <c r="D222" s="226" t="s">
        <v>150</v>
      </c>
      <c r="E222" s="227" t="s">
        <v>32</v>
      </c>
      <c r="F222" s="228" t="s">
        <v>287</v>
      </c>
      <c r="G222" s="225"/>
      <c r="H222" s="227" t="s">
        <v>32</v>
      </c>
      <c r="I222" s="229"/>
      <c r="J222" s="225"/>
      <c r="K222" s="225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150</v>
      </c>
      <c r="AU222" s="234" t="s">
        <v>88</v>
      </c>
      <c r="AV222" s="13" t="s">
        <v>86</v>
      </c>
      <c r="AW222" s="13" t="s">
        <v>39</v>
      </c>
      <c r="AX222" s="13" t="s">
        <v>78</v>
      </c>
      <c r="AY222" s="234" t="s">
        <v>139</v>
      </c>
    </row>
    <row r="223" s="14" customFormat="1">
      <c r="A223" s="14"/>
      <c r="B223" s="235"/>
      <c r="C223" s="236"/>
      <c r="D223" s="226" t="s">
        <v>150</v>
      </c>
      <c r="E223" s="237" t="s">
        <v>32</v>
      </c>
      <c r="F223" s="238" t="s">
        <v>288</v>
      </c>
      <c r="G223" s="236"/>
      <c r="H223" s="239">
        <v>0.22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150</v>
      </c>
      <c r="AU223" s="245" t="s">
        <v>88</v>
      </c>
      <c r="AV223" s="14" t="s">
        <v>88</v>
      </c>
      <c r="AW223" s="14" t="s">
        <v>39</v>
      </c>
      <c r="AX223" s="14" t="s">
        <v>78</v>
      </c>
      <c r="AY223" s="245" t="s">
        <v>139</v>
      </c>
    </row>
    <row r="224" s="15" customFormat="1">
      <c r="A224" s="15"/>
      <c r="B224" s="246"/>
      <c r="C224" s="247"/>
      <c r="D224" s="226" t="s">
        <v>150</v>
      </c>
      <c r="E224" s="248" t="s">
        <v>32</v>
      </c>
      <c r="F224" s="249" t="s">
        <v>153</v>
      </c>
      <c r="G224" s="247"/>
      <c r="H224" s="250">
        <v>0.22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6" t="s">
        <v>150</v>
      </c>
      <c r="AU224" s="256" t="s">
        <v>88</v>
      </c>
      <c r="AV224" s="15" t="s">
        <v>146</v>
      </c>
      <c r="AW224" s="15" t="s">
        <v>39</v>
      </c>
      <c r="AX224" s="15" t="s">
        <v>86</v>
      </c>
      <c r="AY224" s="256" t="s">
        <v>139</v>
      </c>
    </row>
    <row r="225" s="2" customFormat="1" ht="24.15" customHeight="1">
      <c r="A225" s="40"/>
      <c r="B225" s="41"/>
      <c r="C225" s="206" t="s">
        <v>315</v>
      </c>
      <c r="D225" s="206" t="s">
        <v>141</v>
      </c>
      <c r="E225" s="207" t="s">
        <v>290</v>
      </c>
      <c r="F225" s="208" t="s">
        <v>291</v>
      </c>
      <c r="G225" s="209" t="s">
        <v>184</v>
      </c>
      <c r="H225" s="210">
        <v>3.472</v>
      </c>
      <c r="I225" s="211"/>
      <c r="J225" s="212">
        <f>ROUND(I225*H225,2)</f>
        <v>0</v>
      </c>
      <c r="K225" s="208" t="s">
        <v>145</v>
      </c>
      <c r="L225" s="46"/>
      <c r="M225" s="213" t="s">
        <v>32</v>
      </c>
      <c r="N225" s="214" t="s">
        <v>49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146</v>
      </c>
      <c r="AT225" s="217" t="s">
        <v>141</v>
      </c>
      <c r="AU225" s="217" t="s">
        <v>88</v>
      </c>
      <c r="AY225" s="18" t="s">
        <v>139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8" t="s">
        <v>86</v>
      </c>
      <c r="BK225" s="218">
        <f>ROUND(I225*H225,2)</f>
        <v>0</v>
      </c>
      <c r="BL225" s="18" t="s">
        <v>146</v>
      </c>
      <c r="BM225" s="217" t="s">
        <v>535</v>
      </c>
    </row>
    <row r="226" s="2" customFormat="1">
      <c r="A226" s="40"/>
      <c r="B226" s="41"/>
      <c r="C226" s="42"/>
      <c r="D226" s="219" t="s">
        <v>148</v>
      </c>
      <c r="E226" s="42"/>
      <c r="F226" s="220" t="s">
        <v>293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8" t="s">
        <v>148</v>
      </c>
      <c r="AU226" s="18" t="s">
        <v>88</v>
      </c>
    </row>
    <row r="227" s="13" customFormat="1">
      <c r="A227" s="13"/>
      <c r="B227" s="224"/>
      <c r="C227" s="225"/>
      <c r="D227" s="226" t="s">
        <v>150</v>
      </c>
      <c r="E227" s="227" t="s">
        <v>32</v>
      </c>
      <c r="F227" s="228" t="s">
        <v>294</v>
      </c>
      <c r="G227" s="225"/>
      <c r="H227" s="227" t="s">
        <v>32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150</v>
      </c>
      <c r="AU227" s="234" t="s">
        <v>88</v>
      </c>
      <c r="AV227" s="13" t="s">
        <v>86</v>
      </c>
      <c r="AW227" s="13" t="s">
        <v>39</v>
      </c>
      <c r="AX227" s="13" t="s">
        <v>78</v>
      </c>
      <c r="AY227" s="234" t="s">
        <v>139</v>
      </c>
    </row>
    <row r="228" s="14" customFormat="1">
      <c r="A228" s="14"/>
      <c r="B228" s="235"/>
      <c r="C228" s="236"/>
      <c r="D228" s="226" t="s">
        <v>150</v>
      </c>
      <c r="E228" s="237" t="s">
        <v>32</v>
      </c>
      <c r="F228" s="238" t="s">
        <v>295</v>
      </c>
      <c r="G228" s="236"/>
      <c r="H228" s="239">
        <v>1.728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150</v>
      </c>
      <c r="AU228" s="245" t="s">
        <v>88</v>
      </c>
      <c r="AV228" s="14" t="s">
        <v>88</v>
      </c>
      <c r="AW228" s="14" t="s">
        <v>39</v>
      </c>
      <c r="AX228" s="14" t="s">
        <v>78</v>
      </c>
      <c r="AY228" s="245" t="s">
        <v>139</v>
      </c>
    </row>
    <row r="229" s="13" customFormat="1">
      <c r="A229" s="13"/>
      <c r="B229" s="224"/>
      <c r="C229" s="225"/>
      <c r="D229" s="226" t="s">
        <v>150</v>
      </c>
      <c r="E229" s="227" t="s">
        <v>32</v>
      </c>
      <c r="F229" s="228" t="s">
        <v>462</v>
      </c>
      <c r="G229" s="225"/>
      <c r="H229" s="227" t="s">
        <v>32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150</v>
      </c>
      <c r="AU229" s="234" t="s">
        <v>88</v>
      </c>
      <c r="AV229" s="13" t="s">
        <v>86</v>
      </c>
      <c r="AW229" s="13" t="s">
        <v>39</v>
      </c>
      <c r="AX229" s="13" t="s">
        <v>78</v>
      </c>
      <c r="AY229" s="234" t="s">
        <v>139</v>
      </c>
    </row>
    <row r="230" s="14" customFormat="1">
      <c r="A230" s="14"/>
      <c r="B230" s="235"/>
      <c r="C230" s="236"/>
      <c r="D230" s="226" t="s">
        <v>150</v>
      </c>
      <c r="E230" s="237" t="s">
        <v>32</v>
      </c>
      <c r="F230" s="238" t="s">
        <v>297</v>
      </c>
      <c r="G230" s="236"/>
      <c r="H230" s="239">
        <v>1.744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5" t="s">
        <v>150</v>
      </c>
      <c r="AU230" s="245" t="s">
        <v>88</v>
      </c>
      <c r="AV230" s="14" t="s">
        <v>88</v>
      </c>
      <c r="AW230" s="14" t="s">
        <v>39</v>
      </c>
      <c r="AX230" s="14" t="s">
        <v>78</v>
      </c>
      <c r="AY230" s="245" t="s">
        <v>139</v>
      </c>
    </row>
    <row r="231" s="15" customFormat="1">
      <c r="A231" s="15"/>
      <c r="B231" s="246"/>
      <c r="C231" s="247"/>
      <c r="D231" s="226" t="s">
        <v>150</v>
      </c>
      <c r="E231" s="248" t="s">
        <v>32</v>
      </c>
      <c r="F231" s="249" t="s">
        <v>153</v>
      </c>
      <c r="G231" s="247"/>
      <c r="H231" s="250">
        <v>3.472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6" t="s">
        <v>150</v>
      </c>
      <c r="AU231" s="256" t="s">
        <v>88</v>
      </c>
      <c r="AV231" s="15" t="s">
        <v>146</v>
      </c>
      <c r="AW231" s="15" t="s">
        <v>39</v>
      </c>
      <c r="AX231" s="15" t="s">
        <v>86</v>
      </c>
      <c r="AY231" s="256" t="s">
        <v>139</v>
      </c>
    </row>
    <row r="232" s="2" customFormat="1" ht="24.15" customHeight="1">
      <c r="A232" s="40"/>
      <c r="B232" s="41"/>
      <c r="C232" s="206" t="s">
        <v>322</v>
      </c>
      <c r="D232" s="206" t="s">
        <v>141</v>
      </c>
      <c r="E232" s="207" t="s">
        <v>299</v>
      </c>
      <c r="F232" s="208" t="s">
        <v>300</v>
      </c>
      <c r="G232" s="209" t="s">
        <v>144</v>
      </c>
      <c r="H232" s="210">
        <v>8.6799999999999997</v>
      </c>
      <c r="I232" s="211"/>
      <c r="J232" s="212">
        <f>ROUND(I232*H232,2)</f>
        <v>0</v>
      </c>
      <c r="K232" s="208" t="s">
        <v>145</v>
      </c>
      <c r="L232" s="46"/>
      <c r="M232" s="213" t="s">
        <v>32</v>
      </c>
      <c r="N232" s="214" t="s">
        <v>49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146</v>
      </c>
      <c r="AT232" s="217" t="s">
        <v>141</v>
      </c>
      <c r="AU232" s="217" t="s">
        <v>88</v>
      </c>
      <c r="AY232" s="18" t="s">
        <v>139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8" t="s">
        <v>86</v>
      </c>
      <c r="BK232" s="218">
        <f>ROUND(I232*H232,2)</f>
        <v>0</v>
      </c>
      <c r="BL232" s="18" t="s">
        <v>146</v>
      </c>
      <c r="BM232" s="217" t="s">
        <v>536</v>
      </c>
    </row>
    <row r="233" s="2" customFormat="1">
      <c r="A233" s="40"/>
      <c r="B233" s="41"/>
      <c r="C233" s="42"/>
      <c r="D233" s="219" t="s">
        <v>148</v>
      </c>
      <c r="E233" s="42"/>
      <c r="F233" s="220" t="s">
        <v>302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8" t="s">
        <v>148</v>
      </c>
      <c r="AU233" s="18" t="s">
        <v>88</v>
      </c>
    </row>
    <row r="234" s="13" customFormat="1">
      <c r="A234" s="13"/>
      <c r="B234" s="224"/>
      <c r="C234" s="225"/>
      <c r="D234" s="226" t="s">
        <v>150</v>
      </c>
      <c r="E234" s="227" t="s">
        <v>32</v>
      </c>
      <c r="F234" s="228" t="s">
        <v>303</v>
      </c>
      <c r="G234" s="225"/>
      <c r="H234" s="227" t="s">
        <v>32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150</v>
      </c>
      <c r="AU234" s="234" t="s">
        <v>88</v>
      </c>
      <c r="AV234" s="13" t="s">
        <v>86</v>
      </c>
      <c r="AW234" s="13" t="s">
        <v>39</v>
      </c>
      <c r="AX234" s="13" t="s">
        <v>78</v>
      </c>
      <c r="AY234" s="234" t="s">
        <v>139</v>
      </c>
    </row>
    <row r="235" s="14" customFormat="1">
      <c r="A235" s="14"/>
      <c r="B235" s="235"/>
      <c r="C235" s="236"/>
      <c r="D235" s="226" t="s">
        <v>150</v>
      </c>
      <c r="E235" s="237" t="s">
        <v>32</v>
      </c>
      <c r="F235" s="238" t="s">
        <v>304</v>
      </c>
      <c r="G235" s="236"/>
      <c r="H235" s="239">
        <v>4.3200000000000003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5" t="s">
        <v>150</v>
      </c>
      <c r="AU235" s="245" t="s">
        <v>88</v>
      </c>
      <c r="AV235" s="14" t="s">
        <v>88</v>
      </c>
      <c r="AW235" s="14" t="s">
        <v>39</v>
      </c>
      <c r="AX235" s="14" t="s">
        <v>78</v>
      </c>
      <c r="AY235" s="245" t="s">
        <v>139</v>
      </c>
    </row>
    <row r="236" s="13" customFormat="1">
      <c r="A236" s="13"/>
      <c r="B236" s="224"/>
      <c r="C236" s="225"/>
      <c r="D236" s="226" t="s">
        <v>150</v>
      </c>
      <c r="E236" s="227" t="s">
        <v>32</v>
      </c>
      <c r="F236" s="228" t="s">
        <v>464</v>
      </c>
      <c r="G236" s="225"/>
      <c r="H236" s="227" t="s">
        <v>32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150</v>
      </c>
      <c r="AU236" s="234" t="s">
        <v>88</v>
      </c>
      <c r="AV236" s="13" t="s">
        <v>86</v>
      </c>
      <c r="AW236" s="13" t="s">
        <v>39</v>
      </c>
      <c r="AX236" s="13" t="s">
        <v>78</v>
      </c>
      <c r="AY236" s="234" t="s">
        <v>139</v>
      </c>
    </row>
    <row r="237" s="14" customFormat="1">
      <c r="A237" s="14"/>
      <c r="B237" s="235"/>
      <c r="C237" s="236"/>
      <c r="D237" s="226" t="s">
        <v>150</v>
      </c>
      <c r="E237" s="237" t="s">
        <v>32</v>
      </c>
      <c r="F237" s="238" t="s">
        <v>306</v>
      </c>
      <c r="G237" s="236"/>
      <c r="H237" s="239">
        <v>4.3600000000000003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150</v>
      </c>
      <c r="AU237" s="245" t="s">
        <v>88</v>
      </c>
      <c r="AV237" s="14" t="s">
        <v>88</v>
      </c>
      <c r="AW237" s="14" t="s">
        <v>39</v>
      </c>
      <c r="AX237" s="14" t="s">
        <v>78</v>
      </c>
      <c r="AY237" s="245" t="s">
        <v>139</v>
      </c>
    </row>
    <row r="238" s="15" customFormat="1">
      <c r="A238" s="15"/>
      <c r="B238" s="246"/>
      <c r="C238" s="247"/>
      <c r="D238" s="226" t="s">
        <v>150</v>
      </c>
      <c r="E238" s="248" t="s">
        <v>32</v>
      </c>
      <c r="F238" s="249" t="s">
        <v>153</v>
      </c>
      <c r="G238" s="247"/>
      <c r="H238" s="250">
        <v>8.6799999999999997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6" t="s">
        <v>150</v>
      </c>
      <c r="AU238" s="256" t="s">
        <v>88</v>
      </c>
      <c r="AV238" s="15" t="s">
        <v>146</v>
      </c>
      <c r="AW238" s="15" t="s">
        <v>39</v>
      </c>
      <c r="AX238" s="15" t="s">
        <v>86</v>
      </c>
      <c r="AY238" s="256" t="s">
        <v>139</v>
      </c>
    </row>
    <row r="239" s="12" customFormat="1" ht="22.8" customHeight="1">
      <c r="A239" s="12"/>
      <c r="B239" s="190"/>
      <c r="C239" s="191"/>
      <c r="D239" s="192" t="s">
        <v>77</v>
      </c>
      <c r="E239" s="204" t="s">
        <v>158</v>
      </c>
      <c r="F239" s="204" t="s">
        <v>307</v>
      </c>
      <c r="G239" s="191"/>
      <c r="H239" s="191"/>
      <c r="I239" s="194"/>
      <c r="J239" s="205">
        <f>BK239</f>
        <v>0</v>
      </c>
      <c r="K239" s="191"/>
      <c r="L239" s="196"/>
      <c r="M239" s="197"/>
      <c r="N239" s="198"/>
      <c r="O239" s="198"/>
      <c r="P239" s="199">
        <f>SUM(P240:P274)</f>
        <v>0</v>
      </c>
      <c r="Q239" s="198"/>
      <c r="R239" s="199">
        <f>SUM(R240:R274)</f>
        <v>23.0330586</v>
      </c>
      <c r="S239" s="198"/>
      <c r="T239" s="200">
        <f>SUM(T240:T274)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1" t="s">
        <v>86</v>
      </c>
      <c r="AT239" s="202" t="s">
        <v>77</v>
      </c>
      <c r="AU239" s="202" t="s">
        <v>86</v>
      </c>
      <c r="AY239" s="201" t="s">
        <v>139</v>
      </c>
      <c r="BK239" s="203">
        <f>SUM(BK240:BK274)</f>
        <v>0</v>
      </c>
    </row>
    <row r="240" s="2" customFormat="1" ht="66.75" customHeight="1">
      <c r="A240" s="40"/>
      <c r="B240" s="41"/>
      <c r="C240" s="206" t="s">
        <v>329</v>
      </c>
      <c r="D240" s="206" t="s">
        <v>141</v>
      </c>
      <c r="E240" s="207" t="s">
        <v>309</v>
      </c>
      <c r="F240" s="208" t="s">
        <v>310</v>
      </c>
      <c r="G240" s="209" t="s">
        <v>184</v>
      </c>
      <c r="H240" s="210">
        <v>4.1200000000000001</v>
      </c>
      <c r="I240" s="211"/>
      <c r="J240" s="212">
        <f>ROUND(I240*H240,2)</f>
        <v>0</v>
      </c>
      <c r="K240" s="208" t="s">
        <v>145</v>
      </c>
      <c r="L240" s="46"/>
      <c r="M240" s="213" t="s">
        <v>32</v>
      </c>
      <c r="N240" s="214" t="s">
        <v>49</v>
      </c>
      <c r="O240" s="86"/>
      <c r="P240" s="215">
        <f>O240*H240</f>
        <v>0</v>
      </c>
      <c r="Q240" s="215">
        <v>2.7919499999999999</v>
      </c>
      <c r="R240" s="215">
        <f>Q240*H240</f>
        <v>11.502834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146</v>
      </c>
      <c r="AT240" s="217" t="s">
        <v>141</v>
      </c>
      <c r="AU240" s="217" t="s">
        <v>88</v>
      </c>
      <c r="AY240" s="18" t="s">
        <v>139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8" t="s">
        <v>86</v>
      </c>
      <c r="BK240" s="218">
        <f>ROUND(I240*H240,2)</f>
        <v>0</v>
      </c>
      <c r="BL240" s="18" t="s">
        <v>146</v>
      </c>
      <c r="BM240" s="217" t="s">
        <v>537</v>
      </c>
    </row>
    <row r="241" s="2" customFormat="1">
      <c r="A241" s="40"/>
      <c r="B241" s="41"/>
      <c r="C241" s="42"/>
      <c r="D241" s="219" t="s">
        <v>148</v>
      </c>
      <c r="E241" s="42"/>
      <c r="F241" s="220" t="s">
        <v>312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8" t="s">
        <v>148</v>
      </c>
      <c r="AU241" s="18" t="s">
        <v>88</v>
      </c>
    </row>
    <row r="242" s="13" customFormat="1">
      <c r="A242" s="13"/>
      <c r="B242" s="224"/>
      <c r="C242" s="225"/>
      <c r="D242" s="226" t="s">
        <v>150</v>
      </c>
      <c r="E242" s="227" t="s">
        <v>32</v>
      </c>
      <c r="F242" s="228" t="s">
        <v>313</v>
      </c>
      <c r="G242" s="225"/>
      <c r="H242" s="227" t="s">
        <v>32</v>
      </c>
      <c r="I242" s="229"/>
      <c r="J242" s="225"/>
      <c r="K242" s="225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150</v>
      </c>
      <c r="AU242" s="234" t="s">
        <v>88</v>
      </c>
      <c r="AV242" s="13" t="s">
        <v>86</v>
      </c>
      <c r="AW242" s="13" t="s">
        <v>39</v>
      </c>
      <c r="AX242" s="13" t="s">
        <v>78</v>
      </c>
      <c r="AY242" s="234" t="s">
        <v>139</v>
      </c>
    </row>
    <row r="243" s="14" customFormat="1">
      <c r="A243" s="14"/>
      <c r="B243" s="235"/>
      <c r="C243" s="236"/>
      <c r="D243" s="226" t="s">
        <v>150</v>
      </c>
      <c r="E243" s="237" t="s">
        <v>32</v>
      </c>
      <c r="F243" s="238" t="s">
        <v>538</v>
      </c>
      <c r="G243" s="236"/>
      <c r="H243" s="239">
        <v>4.1200000000000001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5" t="s">
        <v>150</v>
      </c>
      <c r="AU243" s="245" t="s">
        <v>88</v>
      </c>
      <c r="AV243" s="14" t="s">
        <v>88</v>
      </c>
      <c r="AW243" s="14" t="s">
        <v>39</v>
      </c>
      <c r="AX243" s="14" t="s">
        <v>78</v>
      </c>
      <c r="AY243" s="245" t="s">
        <v>139</v>
      </c>
    </row>
    <row r="244" s="15" customFormat="1">
      <c r="A244" s="15"/>
      <c r="B244" s="246"/>
      <c r="C244" s="247"/>
      <c r="D244" s="226" t="s">
        <v>150</v>
      </c>
      <c r="E244" s="248" t="s">
        <v>32</v>
      </c>
      <c r="F244" s="249" t="s">
        <v>153</v>
      </c>
      <c r="G244" s="247"/>
      <c r="H244" s="250">
        <v>4.1200000000000001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6" t="s">
        <v>150</v>
      </c>
      <c r="AU244" s="256" t="s">
        <v>88</v>
      </c>
      <c r="AV244" s="15" t="s">
        <v>146</v>
      </c>
      <c r="AW244" s="15" t="s">
        <v>39</v>
      </c>
      <c r="AX244" s="15" t="s">
        <v>86</v>
      </c>
      <c r="AY244" s="256" t="s">
        <v>139</v>
      </c>
    </row>
    <row r="245" s="2" customFormat="1" ht="66.75" customHeight="1">
      <c r="A245" s="40"/>
      <c r="B245" s="41"/>
      <c r="C245" s="206" t="s">
        <v>334</v>
      </c>
      <c r="D245" s="206" t="s">
        <v>141</v>
      </c>
      <c r="E245" s="207" t="s">
        <v>316</v>
      </c>
      <c r="F245" s="208" t="s">
        <v>317</v>
      </c>
      <c r="G245" s="209" t="s">
        <v>184</v>
      </c>
      <c r="H245" s="210">
        <v>1.8</v>
      </c>
      <c r="I245" s="211"/>
      <c r="J245" s="212">
        <f>ROUND(I245*H245,2)</f>
        <v>0</v>
      </c>
      <c r="K245" s="208" t="s">
        <v>145</v>
      </c>
      <c r="L245" s="46"/>
      <c r="M245" s="213" t="s">
        <v>32</v>
      </c>
      <c r="N245" s="214" t="s">
        <v>49</v>
      </c>
      <c r="O245" s="86"/>
      <c r="P245" s="215">
        <f>O245*H245</f>
        <v>0</v>
      </c>
      <c r="Q245" s="215">
        <v>2.8332299999999999</v>
      </c>
      <c r="R245" s="215">
        <f>Q245*H245</f>
        <v>5.0998140000000003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146</v>
      </c>
      <c r="AT245" s="217" t="s">
        <v>141</v>
      </c>
      <c r="AU245" s="217" t="s">
        <v>88</v>
      </c>
      <c r="AY245" s="18" t="s">
        <v>139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8" t="s">
        <v>86</v>
      </c>
      <c r="BK245" s="218">
        <f>ROUND(I245*H245,2)</f>
        <v>0</v>
      </c>
      <c r="BL245" s="18" t="s">
        <v>146</v>
      </c>
      <c r="BM245" s="217" t="s">
        <v>539</v>
      </c>
    </row>
    <row r="246" s="2" customFormat="1">
      <c r="A246" s="40"/>
      <c r="B246" s="41"/>
      <c r="C246" s="42"/>
      <c r="D246" s="219" t="s">
        <v>148</v>
      </c>
      <c r="E246" s="42"/>
      <c r="F246" s="220" t="s">
        <v>319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8" t="s">
        <v>148</v>
      </c>
      <c r="AU246" s="18" t="s">
        <v>88</v>
      </c>
    </row>
    <row r="247" s="13" customFormat="1">
      <c r="A247" s="13"/>
      <c r="B247" s="224"/>
      <c r="C247" s="225"/>
      <c r="D247" s="226" t="s">
        <v>150</v>
      </c>
      <c r="E247" s="227" t="s">
        <v>32</v>
      </c>
      <c r="F247" s="228" t="s">
        <v>320</v>
      </c>
      <c r="G247" s="225"/>
      <c r="H247" s="227" t="s">
        <v>32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150</v>
      </c>
      <c r="AU247" s="234" t="s">
        <v>88</v>
      </c>
      <c r="AV247" s="13" t="s">
        <v>86</v>
      </c>
      <c r="AW247" s="13" t="s">
        <v>39</v>
      </c>
      <c r="AX247" s="13" t="s">
        <v>78</v>
      </c>
      <c r="AY247" s="234" t="s">
        <v>139</v>
      </c>
    </row>
    <row r="248" s="14" customFormat="1">
      <c r="A248" s="14"/>
      <c r="B248" s="235"/>
      <c r="C248" s="236"/>
      <c r="D248" s="226" t="s">
        <v>150</v>
      </c>
      <c r="E248" s="237" t="s">
        <v>32</v>
      </c>
      <c r="F248" s="238" t="s">
        <v>468</v>
      </c>
      <c r="G248" s="236"/>
      <c r="H248" s="239">
        <v>1.8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5" t="s">
        <v>150</v>
      </c>
      <c r="AU248" s="245" t="s">
        <v>88</v>
      </c>
      <c r="AV248" s="14" t="s">
        <v>88</v>
      </c>
      <c r="AW248" s="14" t="s">
        <v>39</v>
      </c>
      <c r="AX248" s="14" t="s">
        <v>78</v>
      </c>
      <c r="AY248" s="245" t="s">
        <v>139</v>
      </c>
    </row>
    <row r="249" s="15" customFormat="1">
      <c r="A249" s="15"/>
      <c r="B249" s="246"/>
      <c r="C249" s="247"/>
      <c r="D249" s="226" t="s">
        <v>150</v>
      </c>
      <c r="E249" s="248" t="s">
        <v>32</v>
      </c>
      <c r="F249" s="249" t="s">
        <v>153</v>
      </c>
      <c r="G249" s="247"/>
      <c r="H249" s="250">
        <v>1.8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6" t="s">
        <v>150</v>
      </c>
      <c r="AU249" s="256" t="s">
        <v>88</v>
      </c>
      <c r="AV249" s="15" t="s">
        <v>146</v>
      </c>
      <c r="AW249" s="15" t="s">
        <v>39</v>
      </c>
      <c r="AX249" s="15" t="s">
        <v>86</v>
      </c>
      <c r="AY249" s="256" t="s">
        <v>139</v>
      </c>
    </row>
    <row r="250" s="2" customFormat="1" ht="76.35" customHeight="1">
      <c r="A250" s="40"/>
      <c r="B250" s="41"/>
      <c r="C250" s="206" t="s">
        <v>342</v>
      </c>
      <c r="D250" s="206" t="s">
        <v>141</v>
      </c>
      <c r="E250" s="207" t="s">
        <v>323</v>
      </c>
      <c r="F250" s="208" t="s">
        <v>324</v>
      </c>
      <c r="G250" s="209" t="s">
        <v>144</v>
      </c>
      <c r="H250" s="210">
        <v>12.94</v>
      </c>
      <c r="I250" s="211"/>
      <c r="J250" s="212">
        <f>ROUND(I250*H250,2)</f>
        <v>0</v>
      </c>
      <c r="K250" s="208" t="s">
        <v>145</v>
      </c>
      <c r="L250" s="46"/>
      <c r="M250" s="213" t="s">
        <v>32</v>
      </c>
      <c r="N250" s="214" t="s">
        <v>49</v>
      </c>
      <c r="O250" s="86"/>
      <c r="P250" s="215">
        <f>O250*H250</f>
        <v>0</v>
      </c>
      <c r="Q250" s="215">
        <v>0.00726</v>
      </c>
      <c r="R250" s="215">
        <f>Q250*H250</f>
        <v>0.093944399999999997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146</v>
      </c>
      <c r="AT250" s="217" t="s">
        <v>141</v>
      </c>
      <c r="AU250" s="217" t="s">
        <v>88</v>
      </c>
      <c r="AY250" s="18" t="s">
        <v>139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8" t="s">
        <v>86</v>
      </c>
      <c r="BK250" s="218">
        <f>ROUND(I250*H250,2)</f>
        <v>0</v>
      </c>
      <c r="BL250" s="18" t="s">
        <v>146</v>
      </c>
      <c r="BM250" s="217" t="s">
        <v>540</v>
      </c>
    </row>
    <row r="251" s="2" customFormat="1">
      <c r="A251" s="40"/>
      <c r="B251" s="41"/>
      <c r="C251" s="42"/>
      <c r="D251" s="219" t="s">
        <v>148</v>
      </c>
      <c r="E251" s="42"/>
      <c r="F251" s="220" t="s">
        <v>326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8" t="s">
        <v>148</v>
      </c>
      <c r="AU251" s="18" t="s">
        <v>88</v>
      </c>
    </row>
    <row r="252" s="13" customFormat="1">
      <c r="A252" s="13"/>
      <c r="B252" s="224"/>
      <c r="C252" s="225"/>
      <c r="D252" s="226" t="s">
        <v>150</v>
      </c>
      <c r="E252" s="227" t="s">
        <v>32</v>
      </c>
      <c r="F252" s="228" t="s">
        <v>327</v>
      </c>
      <c r="G252" s="225"/>
      <c r="H252" s="227" t="s">
        <v>32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150</v>
      </c>
      <c r="AU252" s="234" t="s">
        <v>88</v>
      </c>
      <c r="AV252" s="13" t="s">
        <v>86</v>
      </c>
      <c r="AW252" s="13" t="s">
        <v>39</v>
      </c>
      <c r="AX252" s="13" t="s">
        <v>78</v>
      </c>
      <c r="AY252" s="234" t="s">
        <v>139</v>
      </c>
    </row>
    <row r="253" s="14" customFormat="1">
      <c r="A253" s="14"/>
      <c r="B253" s="235"/>
      <c r="C253" s="236"/>
      <c r="D253" s="226" t="s">
        <v>150</v>
      </c>
      <c r="E253" s="237" t="s">
        <v>32</v>
      </c>
      <c r="F253" s="238" t="s">
        <v>328</v>
      </c>
      <c r="G253" s="236"/>
      <c r="H253" s="239">
        <v>12.94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5" t="s">
        <v>150</v>
      </c>
      <c r="AU253" s="245" t="s">
        <v>88</v>
      </c>
      <c r="AV253" s="14" t="s">
        <v>88</v>
      </c>
      <c r="AW253" s="14" t="s">
        <v>39</v>
      </c>
      <c r="AX253" s="14" t="s">
        <v>78</v>
      </c>
      <c r="AY253" s="245" t="s">
        <v>139</v>
      </c>
    </row>
    <row r="254" s="15" customFormat="1">
      <c r="A254" s="15"/>
      <c r="B254" s="246"/>
      <c r="C254" s="247"/>
      <c r="D254" s="226" t="s">
        <v>150</v>
      </c>
      <c r="E254" s="248" t="s">
        <v>32</v>
      </c>
      <c r="F254" s="249" t="s">
        <v>153</v>
      </c>
      <c r="G254" s="247"/>
      <c r="H254" s="250">
        <v>12.94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6" t="s">
        <v>150</v>
      </c>
      <c r="AU254" s="256" t="s">
        <v>88</v>
      </c>
      <c r="AV254" s="15" t="s">
        <v>146</v>
      </c>
      <c r="AW254" s="15" t="s">
        <v>39</v>
      </c>
      <c r="AX254" s="15" t="s">
        <v>86</v>
      </c>
      <c r="AY254" s="256" t="s">
        <v>139</v>
      </c>
    </row>
    <row r="255" s="2" customFormat="1" ht="76.35" customHeight="1">
      <c r="A255" s="40"/>
      <c r="B255" s="41"/>
      <c r="C255" s="206" t="s">
        <v>349</v>
      </c>
      <c r="D255" s="206" t="s">
        <v>141</v>
      </c>
      <c r="E255" s="207" t="s">
        <v>330</v>
      </c>
      <c r="F255" s="208" t="s">
        <v>331</v>
      </c>
      <c r="G255" s="209" t="s">
        <v>144</v>
      </c>
      <c r="H255" s="210">
        <v>12.94</v>
      </c>
      <c r="I255" s="211"/>
      <c r="J255" s="212">
        <f>ROUND(I255*H255,2)</f>
        <v>0</v>
      </c>
      <c r="K255" s="208" t="s">
        <v>145</v>
      </c>
      <c r="L255" s="46"/>
      <c r="M255" s="213" t="s">
        <v>32</v>
      </c>
      <c r="N255" s="214" t="s">
        <v>49</v>
      </c>
      <c r="O255" s="86"/>
      <c r="P255" s="215">
        <f>O255*H255</f>
        <v>0</v>
      </c>
      <c r="Q255" s="215">
        <v>0.00085999999999999998</v>
      </c>
      <c r="R255" s="215">
        <f>Q255*H255</f>
        <v>0.0111284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146</v>
      </c>
      <c r="AT255" s="217" t="s">
        <v>141</v>
      </c>
      <c r="AU255" s="217" t="s">
        <v>88</v>
      </c>
      <c r="AY255" s="18" t="s">
        <v>139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8" t="s">
        <v>86</v>
      </c>
      <c r="BK255" s="218">
        <f>ROUND(I255*H255,2)</f>
        <v>0</v>
      </c>
      <c r="BL255" s="18" t="s">
        <v>146</v>
      </c>
      <c r="BM255" s="217" t="s">
        <v>541</v>
      </c>
    </row>
    <row r="256" s="2" customFormat="1">
      <c r="A256" s="40"/>
      <c r="B256" s="41"/>
      <c r="C256" s="42"/>
      <c r="D256" s="219" t="s">
        <v>148</v>
      </c>
      <c r="E256" s="42"/>
      <c r="F256" s="220" t="s">
        <v>333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8" t="s">
        <v>148</v>
      </c>
      <c r="AU256" s="18" t="s">
        <v>88</v>
      </c>
    </row>
    <row r="257" s="13" customFormat="1">
      <c r="A257" s="13"/>
      <c r="B257" s="224"/>
      <c r="C257" s="225"/>
      <c r="D257" s="226" t="s">
        <v>150</v>
      </c>
      <c r="E257" s="227" t="s">
        <v>32</v>
      </c>
      <c r="F257" s="228" t="s">
        <v>327</v>
      </c>
      <c r="G257" s="225"/>
      <c r="H257" s="227" t="s">
        <v>32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150</v>
      </c>
      <c r="AU257" s="234" t="s">
        <v>88</v>
      </c>
      <c r="AV257" s="13" t="s">
        <v>86</v>
      </c>
      <c r="AW257" s="13" t="s">
        <v>39</v>
      </c>
      <c r="AX257" s="13" t="s">
        <v>78</v>
      </c>
      <c r="AY257" s="234" t="s">
        <v>139</v>
      </c>
    </row>
    <row r="258" s="14" customFormat="1">
      <c r="A258" s="14"/>
      <c r="B258" s="235"/>
      <c r="C258" s="236"/>
      <c r="D258" s="226" t="s">
        <v>150</v>
      </c>
      <c r="E258" s="237" t="s">
        <v>32</v>
      </c>
      <c r="F258" s="238" t="s">
        <v>328</v>
      </c>
      <c r="G258" s="236"/>
      <c r="H258" s="239">
        <v>12.94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150</v>
      </c>
      <c r="AU258" s="245" t="s">
        <v>88</v>
      </c>
      <c r="AV258" s="14" t="s">
        <v>88</v>
      </c>
      <c r="AW258" s="14" t="s">
        <v>39</v>
      </c>
      <c r="AX258" s="14" t="s">
        <v>78</v>
      </c>
      <c r="AY258" s="245" t="s">
        <v>139</v>
      </c>
    </row>
    <row r="259" s="15" customFormat="1">
      <c r="A259" s="15"/>
      <c r="B259" s="246"/>
      <c r="C259" s="247"/>
      <c r="D259" s="226" t="s">
        <v>150</v>
      </c>
      <c r="E259" s="248" t="s">
        <v>32</v>
      </c>
      <c r="F259" s="249" t="s">
        <v>153</v>
      </c>
      <c r="G259" s="247"/>
      <c r="H259" s="250">
        <v>12.94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6" t="s">
        <v>150</v>
      </c>
      <c r="AU259" s="256" t="s">
        <v>88</v>
      </c>
      <c r="AV259" s="15" t="s">
        <v>146</v>
      </c>
      <c r="AW259" s="15" t="s">
        <v>39</v>
      </c>
      <c r="AX259" s="15" t="s">
        <v>86</v>
      </c>
      <c r="AY259" s="256" t="s">
        <v>139</v>
      </c>
    </row>
    <row r="260" s="2" customFormat="1" ht="78" customHeight="1">
      <c r="A260" s="40"/>
      <c r="B260" s="41"/>
      <c r="C260" s="206" t="s">
        <v>355</v>
      </c>
      <c r="D260" s="206" t="s">
        <v>141</v>
      </c>
      <c r="E260" s="207" t="s">
        <v>335</v>
      </c>
      <c r="F260" s="208" t="s">
        <v>336</v>
      </c>
      <c r="G260" s="209" t="s">
        <v>337</v>
      </c>
      <c r="H260" s="210">
        <v>0.11600000000000001</v>
      </c>
      <c r="I260" s="211"/>
      <c r="J260" s="212">
        <f>ROUND(I260*H260,2)</f>
        <v>0</v>
      </c>
      <c r="K260" s="208" t="s">
        <v>145</v>
      </c>
      <c r="L260" s="46"/>
      <c r="M260" s="213" t="s">
        <v>32</v>
      </c>
      <c r="N260" s="214" t="s">
        <v>49</v>
      </c>
      <c r="O260" s="86"/>
      <c r="P260" s="215">
        <f>O260*H260</f>
        <v>0</v>
      </c>
      <c r="Q260" s="215">
        <v>1.0556000000000001</v>
      </c>
      <c r="R260" s="215">
        <f>Q260*H260</f>
        <v>0.12244960000000002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146</v>
      </c>
      <c r="AT260" s="217" t="s">
        <v>141</v>
      </c>
      <c r="AU260" s="217" t="s">
        <v>88</v>
      </c>
      <c r="AY260" s="18" t="s">
        <v>139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8" t="s">
        <v>86</v>
      </c>
      <c r="BK260" s="218">
        <f>ROUND(I260*H260,2)</f>
        <v>0</v>
      </c>
      <c r="BL260" s="18" t="s">
        <v>146</v>
      </c>
      <c r="BM260" s="217" t="s">
        <v>542</v>
      </c>
    </row>
    <row r="261" s="2" customFormat="1">
      <c r="A261" s="40"/>
      <c r="B261" s="41"/>
      <c r="C261" s="42"/>
      <c r="D261" s="219" t="s">
        <v>148</v>
      </c>
      <c r="E261" s="42"/>
      <c r="F261" s="220" t="s">
        <v>339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8" t="s">
        <v>148</v>
      </c>
      <c r="AU261" s="18" t="s">
        <v>88</v>
      </c>
    </row>
    <row r="262" s="13" customFormat="1">
      <c r="A262" s="13"/>
      <c r="B262" s="224"/>
      <c r="C262" s="225"/>
      <c r="D262" s="226" t="s">
        <v>150</v>
      </c>
      <c r="E262" s="227" t="s">
        <v>32</v>
      </c>
      <c r="F262" s="228" t="s">
        <v>340</v>
      </c>
      <c r="G262" s="225"/>
      <c r="H262" s="227" t="s">
        <v>32</v>
      </c>
      <c r="I262" s="229"/>
      <c r="J262" s="225"/>
      <c r="K262" s="225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150</v>
      </c>
      <c r="AU262" s="234" t="s">
        <v>88</v>
      </c>
      <c r="AV262" s="13" t="s">
        <v>86</v>
      </c>
      <c r="AW262" s="13" t="s">
        <v>39</v>
      </c>
      <c r="AX262" s="13" t="s">
        <v>78</v>
      </c>
      <c r="AY262" s="234" t="s">
        <v>139</v>
      </c>
    </row>
    <row r="263" s="14" customFormat="1">
      <c r="A263" s="14"/>
      <c r="B263" s="235"/>
      <c r="C263" s="236"/>
      <c r="D263" s="226" t="s">
        <v>150</v>
      </c>
      <c r="E263" s="237" t="s">
        <v>32</v>
      </c>
      <c r="F263" s="238" t="s">
        <v>341</v>
      </c>
      <c r="G263" s="236"/>
      <c r="H263" s="239">
        <v>0.11600000000000001</v>
      </c>
      <c r="I263" s="240"/>
      <c r="J263" s="236"/>
      <c r="K263" s="236"/>
      <c r="L263" s="241"/>
      <c r="M263" s="242"/>
      <c r="N263" s="243"/>
      <c r="O263" s="243"/>
      <c r="P263" s="243"/>
      <c r="Q263" s="243"/>
      <c r="R263" s="243"/>
      <c r="S263" s="243"/>
      <c r="T263" s="24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5" t="s">
        <v>150</v>
      </c>
      <c r="AU263" s="245" t="s">
        <v>88</v>
      </c>
      <c r="AV263" s="14" t="s">
        <v>88</v>
      </c>
      <c r="AW263" s="14" t="s">
        <v>39</v>
      </c>
      <c r="AX263" s="14" t="s">
        <v>78</v>
      </c>
      <c r="AY263" s="245" t="s">
        <v>139</v>
      </c>
    </row>
    <row r="264" s="15" customFormat="1">
      <c r="A264" s="15"/>
      <c r="B264" s="246"/>
      <c r="C264" s="247"/>
      <c r="D264" s="226" t="s">
        <v>150</v>
      </c>
      <c r="E264" s="248" t="s">
        <v>32</v>
      </c>
      <c r="F264" s="249" t="s">
        <v>153</v>
      </c>
      <c r="G264" s="247"/>
      <c r="H264" s="250">
        <v>0.11600000000000001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56" t="s">
        <v>150</v>
      </c>
      <c r="AU264" s="256" t="s">
        <v>88</v>
      </c>
      <c r="AV264" s="15" t="s">
        <v>146</v>
      </c>
      <c r="AW264" s="15" t="s">
        <v>39</v>
      </c>
      <c r="AX264" s="15" t="s">
        <v>86</v>
      </c>
      <c r="AY264" s="256" t="s">
        <v>139</v>
      </c>
    </row>
    <row r="265" s="2" customFormat="1" ht="49.05" customHeight="1">
      <c r="A265" s="40"/>
      <c r="B265" s="41"/>
      <c r="C265" s="206" t="s">
        <v>362</v>
      </c>
      <c r="D265" s="206" t="s">
        <v>141</v>
      </c>
      <c r="E265" s="207" t="s">
        <v>343</v>
      </c>
      <c r="F265" s="208" t="s">
        <v>344</v>
      </c>
      <c r="G265" s="209" t="s">
        <v>184</v>
      </c>
      <c r="H265" s="210">
        <v>2.052</v>
      </c>
      <c r="I265" s="211"/>
      <c r="J265" s="212">
        <f>ROUND(I265*H265,2)</f>
        <v>0</v>
      </c>
      <c r="K265" s="208" t="s">
        <v>145</v>
      </c>
      <c r="L265" s="46"/>
      <c r="M265" s="213" t="s">
        <v>32</v>
      </c>
      <c r="N265" s="214" t="s">
        <v>49</v>
      </c>
      <c r="O265" s="86"/>
      <c r="P265" s="215">
        <f>O265*H265</f>
        <v>0</v>
      </c>
      <c r="Q265" s="215">
        <v>3.02285</v>
      </c>
      <c r="R265" s="215">
        <f>Q265*H265</f>
        <v>6.2028882000000003</v>
      </c>
      <c r="S265" s="215">
        <v>0</v>
      </c>
      <c r="T265" s="21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146</v>
      </c>
      <c r="AT265" s="217" t="s">
        <v>141</v>
      </c>
      <c r="AU265" s="217" t="s">
        <v>88</v>
      </c>
      <c r="AY265" s="18" t="s">
        <v>139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8" t="s">
        <v>86</v>
      </c>
      <c r="BK265" s="218">
        <f>ROUND(I265*H265,2)</f>
        <v>0</v>
      </c>
      <c r="BL265" s="18" t="s">
        <v>146</v>
      </c>
      <c r="BM265" s="217" t="s">
        <v>543</v>
      </c>
    </row>
    <row r="266" s="2" customFormat="1">
      <c r="A266" s="40"/>
      <c r="B266" s="41"/>
      <c r="C266" s="42"/>
      <c r="D266" s="219" t="s">
        <v>148</v>
      </c>
      <c r="E266" s="42"/>
      <c r="F266" s="220" t="s">
        <v>346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8" t="s">
        <v>148</v>
      </c>
      <c r="AU266" s="18" t="s">
        <v>88</v>
      </c>
    </row>
    <row r="267" s="13" customFormat="1">
      <c r="A267" s="13"/>
      <c r="B267" s="224"/>
      <c r="C267" s="225"/>
      <c r="D267" s="226" t="s">
        <v>150</v>
      </c>
      <c r="E267" s="227" t="s">
        <v>32</v>
      </c>
      <c r="F267" s="228" t="s">
        <v>347</v>
      </c>
      <c r="G267" s="225"/>
      <c r="H267" s="227" t="s">
        <v>32</v>
      </c>
      <c r="I267" s="229"/>
      <c r="J267" s="225"/>
      <c r="K267" s="225"/>
      <c r="L267" s="230"/>
      <c r="M267" s="231"/>
      <c r="N267" s="232"/>
      <c r="O267" s="232"/>
      <c r="P267" s="232"/>
      <c r="Q267" s="232"/>
      <c r="R267" s="232"/>
      <c r="S267" s="232"/>
      <c r="T267" s="23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4" t="s">
        <v>150</v>
      </c>
      <c r="AU267" s="234" t="s">
        <v>88</v>
      </c>
      <c r="AV267" s="13" t="s">
        <v>86</v>
      </c>
      <c r="AW267" s="13" t="s">
        <v>39</v>
      </c>
      <c r="AX267" s="13" t="s">
        <v>78</v>
      </c>
      <c r="AY267" s="234" t="s">
        <v>139</v>
      </c>
    </row>
    <row r="268" s="14" customFormat="1">
      <c r="A268" s="14"/>
      <c r="B268" s="235"/>
      <c r="C268" s="236"/>
      <c r="D268" s="226" t="s">
        <v>150</v>
      </c>
      <c r="E268" s="237" t="s">
        <v>32</v>
      </c>
      <c r="F268" s="238" t="s">
        <v>348</v>
      </c>
      <c r="G268" s="236"/>
      <c r="H268" s="239">
        <v>2.052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5" t="s">
        <v>150</v>
      </c>
      <c r="AU268" s="245" t="s">
        <v>88</v>
      </c>
      <c r="AV268" s="14" t="s">
        <v>88</v>
      </c>
      <c r="AW268" s="14" t="s">
        <v>39</v>
      </c>
      <c r="AX268" s="14" t="s">
        <v>78</v>
      </c>
      <c r="AY268" s="245" t="s">
        <v>139</v>
      </c>
    </row>
    <row r="269" s="15" customFormat="1">
      <c r="A269" s="15"/>
      <c r="B269" s="246"/>
      <c r="C269" s="247"/>
      <c r="D269" s="226" t="s">
        <v>150</v>
      </c>
      <c r="E269" s="248" t="s">
        <v>32</v>
      </c>
      <c r="F269" s="249" t="s">
        <v>153</v>
      </c>
      <c r="G269" s="247"/>
      <c r="H269" s="250">
        <v>2.052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6" t="s">
        <v>150</v>
      </c>
      <c r="AU269" s="256" t="s">
        <v>88</v>
      </c>
      <c r="AV269" s="15" t="s">
        <v>146</v>
      </c>
      <c r="AW269" s="15" t="s">
        <v>39</v>
      </c>
      <c r="AX269" s="15" t="s">
        <v>86</v>
      </c>
      <c r="AY269" s="256" t="s">
        <v>139</v>
      </c>
    </row>
    <row r="270" s="2" customFormat="1" ht="49.05" customHeight="1">
      <c r="A270" s="40"/>
      <c r="B270" s="41"/>
      <c r="C270" s="206" t="s">
        <v>370</v>
      </c>
      <c r="D270" s="206" t="s">
        <v>141</v>
      </c>
      <c r="E270" s="207" t="s">
        <v>350</v>
      </c>
      <c r="F270" s="208" t="s">
        <v>351</v>
      </c>
      <c r="G270" s="209" t="s">
        <v>184</v>
      </c>
      <c r="H270" s="210">
        <v>2.052</v>
      </c>
      <c r="I270" s="211"/>
      <c r="J270" s="212">
        <f>ROUND(I270*H270,2)</f>
        <v>0</v>
      </c>
      <c r="K270" s="208" t="s">
        <v>145</v>
      </c>
      <c r="L270" s="46"/>
      <c r="M270" s="213" t="s">
        <v>32</v>
      </c>
      <c r="N270" s="214" t="s">
        <v>49</v>
      </c>
      <c r="O270" s="86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146</v>
      </c>
      <c r="AT270" s="217" t="s">
        <v>141</v>
      </c>
      <c r="AU270" s="217" t="s">
        <v>88</v>
      </c>
      <c r="AY270" s="18" t="s">
        <v>139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8" t="s">
        <v>86</v>
      </c>
      <c r="BK270" s="218">
        <f>ROUND(I270*H270,2)</f>
        <v>0</v>
      </c>
      <c r="BL270" s="18" t="s">
        <v>146</v>
      </c>
      <c r="BM270" s="217" t="s">
        <v>544</v>
      </c>
    </row>
    <row r="271" s="2" customFormat="1">
      <c r="A271" s="40"/>
      <c r="B271" s="41"/>
      <c r="C271" s="42"/>
      <c r="D271" s="219" t="s">
        <v>148</v>
      </c>
      <c r="E271" s="42"/>
      <c r="F271" s="220" t="s">
        <v>353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8" t="s">
        <v>148</v>
      </c>
      <c r="AU271" s="18" t="s">
        <v>88</v>
      </c>
    </row>
    <row r="272" s="13" customFormat="1">
      <c r="A272" s="13"/>
      <c r="B272" s="224"/>
      <c r="C272" s="225"/>
      <c r="D272" s="226" t="s">
        <v>150</v>
      </c>
      <c r="E272" s="227" t="s">
        <v>32</v>
      </c>
      <c r="F272" s="228" t="s">
        <v>347</v>
      </c>
      <c r="G272" s="225"/>
      <c r="H272" s="227" t="s">
        <v>32</v>
      </c>
      <c r="I272" s="229"/>
      <c r="J272" s="225"/>
      <c r="K272" s="225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150</v>
      </c>
      <c r="AU272" s="234" t="s">
        <v>88</v>
      </c>
      <c r="AV272" s="13" t="s">
        <v>86</v>
      </c>
      <c r="AW272" s="13" t="s">
        <v>39</v>
      </c>
      <c r="AX272" s="13" t="s">
        <v>78</v>
      </c>
      <c r="AY272" s="234" t="s">
        <v>139</v>
      </c>
    </row>
    <row r="273" s="14" customFormat="1">
      <c r="A273" s="14"/>
      <c r="B273" s="235"/>
      <c r="C273" s="236"/>
      <c r="D273" s="226" t="s">
        <v>150</v>
      </c>
      <c r="E273" s="237" t="s">
        <v>32</v>
      </c>
      <c r="F273" s="238" t="s">
        <v>348</v>
      </c>
      <c r="G273" s="236"/>
      <c r="H273" s="239">
        <v>2.052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5" t="s">
        <v>150</v>
      </c>
      <c r="AU273" s="245" t="s">
        <v>88</v>
      </c>
      <c r="AV273" s="14" t="s">
        <v>88</v>
      </c>
      <c r="AW273" s="14" t="s">
        <v>39</v>
      </c>
      <c r="AX273" s="14" t="s">
        <v>78</v>
      </c>
      <c r="AY273" s="245" t="s">
        <v>139</v>
      </c>
    </row>
    <row r="274" s="15" customFormat="1">
      <c r="A274" s="15"/>
      <c r="B274" s="246"/>
      <c r="C274" s="247"/>
      <c r="D274" s="226" t="s">
        <v>150</v>
      </c>
      <c r="E274" s="248" t="s">
        <v>32</v>
      </c>
      <c r="F274" s="249" t="s">
        <v>153</v>
      </c>
      <c r="G274" s="247"/>
      <c r="H274" s="250">
        <v>2.052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6" t="s">
        <v>150</v>
      </c>
      <c r="AU274" s="256" t="s">
        <v>88</v>
      </c>
      <c r="AV274" s="15" t="s">
        <v>146</v>
      </c>
      <c r="AW274" s="15" t="s">
        <v>39</v>
      </c>
      <c r="AX274" s="15" t="s">
        <v>86</v>
      </c>
      <c r="AY274" s="256" t="s">
        <v>139</v>
      </c>
    </row>
    <row r="275" s="12" customFormat="1" ht="22.8" customHeight="1">
      <c r="A275" s="12"/>
      <c r="B275" s="190"/>
      <c r="C275" s="191"/>
      <c r="D275" s="192" t="s">
        <v>77</v>
      </c>
      <c r="E275" s="204" t="s">
        <v>146</v>
      </c>
      <c r="F275" s="204" t="s">
        <v>354</v>
      </c>
      <c r="G275" s="191"/>
      <c r="H275" s="191"/>
      <c r="I275" s="194"/>
      <c r="J275" s="205">
        <f>BK275</f>
        <v>0</v>
      </c>
      <c r="K275" s="191"/>
      <c r="L275" s="196"/>
      <c r="M275" s="197"/>
      <c r="N275" s="198"/>
      <c r="O275" s="198"/>
      <c r="P275" s="199">
        <f>SUM(P276:P285)</f>
        <v>0</v>
      </c>
      <c r="Q275" s="198"/>
      <c r="R275" s="199">
        <f>SUM(R276:R285)</f>
        <v>6.0730295999999999</v>
      </c>
      <c r="S275" s="198"/>
      <c r="T275" s="200">
        <f>SUM(T276:T285)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1" t="s">
        <v>86</v>
      </c>
      <c r="AT275" s="202" t="s">
        <v>77</v>
      </c>
      <c r="AU275" s="202" t="s">
        <v>86</v>
      </c>
      <c r="AY275" s="201" t="s">
        <v>139</v>
      </c>
      <c r="BK275" s="203">
        <f>SUM(BK276:BK285)</f>
        <v>0</v>
      </c>
    </row>
    <row r="276" s="2" customFormat="1" ht="37.8" customHeight="1">
      <c r="A276" s="40"/>
      <c r="B276" s="41"/>
      <c r="C276" s="206" t="s">
        <v>380</v>
      </c>
      <c r="D276" s="206" t="s">
        <v>141</v>
      </c>
      <c r="E276" s="207" t="s">
        <v>356</v>
      </c>
      <c r="F276" s="208" t="s">
        <v>357</v>
      </c>
      <c r="G276" s="209" t="s">
        <v>184</v>
      </c>
      <c r="H276" s="210">
        <v>2.4950000000000001</v>
      </c>
      <c r="I276" s="211"/>
      <c r="J276" s="212">
        <f>ROUND(I276*H276,2)</f>
        <v>0</v>
      </c>
      <c r="K276" s="208" t="s">
        <v>145</v>
      </c>
      <c r="L276" s="46"/>
      <c r="M276" s="213" t="s">
        <v>32</v>
      </c>
      <c r="N276" s="214" t="s">
        <v>49</v>
      </c>
      <c r="O276" s="86"/>
      <c r="P276" s="215">
        <f>O276*H276</f>
        <v>0</v>
      </c>
      <c r="Q276" s="215">
        <v>2.4340799999999998</v>
      </c>
      <c r="R276" s="215">
        <f>Q276*H276</f>
        <v>6.0730295999999999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146</v>
      </c>
      <c r="AT276" s="217" t="s">
        <v>141</v>
      </c>
      <c r="AU276" s="217" t="s">
        <v>88</v>
      </c>
      <c r="AY276" s="18" t="s">
        <v>139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8" t="s">
        <v>86</v>
      </c>
      <c r="BK276" s="218">
        <f>ROUND(I276*H276,2)</f>
        <v>0</v>
      </c>
      <c r="BL276" s="18" t="s">
        <v>146</v>
      </c>
      <c r="BM276" s="217" t="s">
        <v>545</v>
      </c>
    </row>
    <row r="277" s="2" customFormat="1">
      <c r="A277" s="40"/>
      <c r="B277" s="41"/>
      <c r="C277" s="42"/>
      <c r="D277" s="219" t="s">
        <v>148</v>
      </c>
      <c r="E277" s="42"/>
      <c r="F277" s="220" t="s">
        <v>359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8" t="s">
        <v>148</v>
      </c>
      <c r="AU277" s="18" t="s">
        <v>88</v>
      </c>
    </row>
    <row r="278" s="13" customFormat="1">
      <c r="A278" s="13"/>
      <c r="B278" s="224"/>
      <c r="C278" s="225"/>
      <c r="D278" s="226" t="s">
        <v>150</v>
      </c>
      <c r="E278" s="227" t="s">
        <v>32</v>
      </c>
      <c r="F278" s="228" t="s">
        <v>360</v>
      </c>
      <c r="G278" s="225"/>
      <c r="H278" s="227" t="s">
        <v>32</v>
      </c>
      <c r="I278" s="229"/>
      <c r="J278" s="225"/>
      <c r="K278" s="225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150</v>
      </c>
      <c r="AU278" s="234" t="s">
        <v>88</v>
      </c>
      <c r="AV278" s="13" t="s">
        <v>86</v>
      </c>
      <c r="AW278" s="13" t="s">
        <v>39</v>
      </c>
      <c r="AX278" s="13" t="s">
        <v>78</v>
      </c>
      <c r="AY278" s="234" t="s">
        <v>139</v>
      </c>
    </row>
    <row r="279" s="14" customFormat="1">
      <c r="A279" s="14"/>
      <c r="B279" s="235"/>
      <c r="C279" s="236"/>
      <c r="D279" s="226" t="s">
        <v>150</v>
      </c>
      <c r="E279" s="237" t="s">
        <v>32</v>
      </c>
      <c r="F279" s="238" t="s">
        <v>361</v>
      </c>
      <c r="G279" s="236"/>
      <c r="H279" s="239">
        <v>2.4950000000000001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5" t="s">
        <v>150</v>
      </c>
      <c r="AU279" s="245" t="s">
        <v>88</v>
      </c>
      <c r="AV279" s="14" t="s">
        <v>88</v>
      </c>
      <c r="AW279" s="14" t="s">
        <v>39</v>
      </c>
      <c r="AX279" s="14" t="s">
        <v>78</v>
      </c>
      <c r="AY279" s="245" t="s">
        <v>139</v>
      </c>
    </row>
    <row r="280" s="15" customFormat="1">
      <c r="A280" s="15"/>
      <c r="B280" s="246"/>
      <c r="C280" s="247"/>
      <c r="D280" s="226" t="s">
        <v>150</v>
      </c>
      <c r="E280" s="248" t="s">
        <v>32</v>
      </c>
      <c r="F280" s="249" t="s">
        <v>153</v>
      </c>
      <c r="G280" s="247"/>
      <c r="H280" s="250">
        <v>2.4950000000000001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56" t="s">
        <v>150</v>
      </c>
      <c r="AU280" s="256" t="s">
        <v>88</v>
      </c>
      <c r="AV280" s="15" t="s">
        <v>146</v>
      </c>
      <c r="AW280" s="15" t="s">
        <v>39</v>
      </c>
      <c r="AX280" s="15" t="s">
        <v>86</v>
      </c>
      <c r="AY280" s="256" t="s">
        <v>139</v>
      </c>
    </row>
    <row r="281" s="2" customFormat="1" ht="55.5" customHeight="1">
      <c r="A281" s="40"/>
      <c r="B281" s="41"/>
      <c r="C281" s="206" t="s">
        <v>471</v>
      </c>
      <c r="D281" s="206" t="s">
        <v>141</v>
      </c>
      <c r="E281" s="207" t="s">
        <v>363</v>
      </c>
      <c r="F281" s="208" t="s">
        <v>364</v>
      </c>
      <c r="G281" s="209" t="s">
        <v>144</v>
      </c>
      <c r="H281" s="210">
        <v>16.48</v>
      </c>
      <c r="I281" s="211"/>
      <c r="J281" s="212">
        <f>ROUND(I281*H281,2)</f>
        <v>0</v>
      </c>
      <c r="K281" s="208" t="s">
        <v>145</v>
      </c>
      <c r="L281" s="46"/>
      <c r="M281" s="213" t="s">
        <v>32</v>
      </c>
      <c r="N281" s="214" t="s">
        <v>49</v>
      </c>
      <c r="O281" s="86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146</v>
      </c>
      <c r="AT281" s="217" t="s">
        <v>141</v>
      </c>
      <c r="AU281" s="217" t="s">
        <v>88</v>
      </c>
      <c r="AY281" s="18" t="s">
        <v>139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8" t="s">
        <v>86</v>
      </c>
      <c r="BK281" s="218">
        <f>ROUND(I281*H281,2)</f>
        <v>0</v>
      </c>
      <c r="BL281" s="18" t="s">
        <v>146</v>
      </c>
      <c r="BM281" s="217" t="s">
        <v>546</v>
      </c>
    </row>
    <row r="282" s="2" customFormat="1">
      <c r="A282" s="40"/>
      <c r="B282" s="41"/>
      <c r="C282" s="42"/>
      <c r="D282" s="219" t="s">
        <v>148</v>
      </c>
      <c r="E282" s="42"/>
      <c r="F282" s="220" t="s">
        <v>366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8" t="s">
        <v>148</v>
      </c>
      <c r="AU282" s="18" t="s">
        <v>88</v>
      </c>
    </row>
    <row r="283" s="13" customFormat="1">
      <c r="A283" s="13"/>
      <c r="B283" s="224"/>
      <c r="C283" s="225"/>
      <c r="D283" s="226" t="s">
        <v>150</v>
      </c>
      <c r="E283" s="227" t="s">
        <v>32</v>
      </c>
      <c r="F283" s="228" t="s">
        <v>367</v>
      </c>
      <c r="G283" s="225"/>
      <c r="H283" s="227" t="s">
        <v>32</v>
      </c>
      <c r="I283" s="229"/>
      <c r="J283" s="225"/>
      <c r="K283" s="225"/>
      <c r="L283" s="230"/>
      <c r="M283" s="231"/>
      <c r="N283" s="232"/>
      <c r="O283" s="232"/>
      <c r="P283" s="232"/>
      <c r="Q283" s="232"/>
      <c r="R283" s="232"/>
      <c r="S283" s="232"/>
      <c r="T283" s="23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4" t="s">
        <v>150</v>
      </c>
      <c r="AU283" s="234" t="s">
        <v>88</v>
      </c>
      <c r="AV283" s="13" t="s">
        <v>86</v>
      </c>
      <c r="AW283" s="13" t="s">
        <v>39</v>
      </c>
      <c r="AX283" s="13" t="s">
        <v>78</v>
      </c>
      <c r="AY283" s="234" t="s">
        <v>139</v>
      </c>
    </row>
    <row r="284" s="14" customFormat="1">
      <c r="A284" s="14"/>
      <c r="B284" s="235"/>
      <c r="C284" s="236"/>
      <c r="D284" s="226" t="s">
        <v>150</v>
      </c>
      <c r="E284" s="237" t="s">
        <v>32</v>
      </c>
      <c r="F284" s="238" t="s">
        <v>547</v>
      </c>
      <c r="G284" s="236"/>
      <c r="H284" s="239">
        <v>16.48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5" t="s">
        <v>150</v>
      </c>
      <c r="AU284" s="245" t="s">
        <v>88</v>
      </c>
      <c r="AV284" s="14" t="s">
        <v>88</v>
      </c>
      <c r="AW284" s="14" t="s">
        <v>39</v>
      </c>
      <c r="AX284" s="14" t="s">
        <v>78</v>
      </c>
      <c r="AY284" s="245" t="s">
        <v>139</v>
      </c>
    </row>
    <row r="285" s="15" customFormat="1">
      <c r="A285" s="15"/>
      <c r="B285" s="246"/>
      <c r="C285" s="247"/>
      <c r="D285" s="226" t="s">
        <v>150</v>
      </c>
      <c r="E285" s="248" t="s">
        <v>32</v>
      </c>
      <c r="F285" s="249" t="s">
        <v>153</v>
      </c>
      <c r="G285" s="247"/>
      <c r="H285" s="250">
        <v>16.48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6" t="s">
        <v>150</v>
      </c>
      <c r="AU285" s="256" t="s">
        <v>88</v>
      </c>
      <c r="AV285" s="15" t="s">
        <v>146</v>
      </c>
      <c r="AW285" s="15" t="s">
        <v>39</v>
      </c>
      <c r="AX285" s="15" t="s">
        <v>86</v>
      </c>
      <c r="AY285" s="256" t="s">
        <v>139</v>
      </c>
    </row>
    <row r="286" s="12" customFormat="1" ht="22.8" customHeight="1">
      <c r="A286" s="12"/>
      <c r="B286" s="190"/>
      <c r="C286" s="191"/>
      <c r="D286" s="192" t="s">
        <v>77</v>
      </c>
      <c r="E286" s="204" t="s">
        <v>175</v>
      </c>
      <c r="F286" s="204" t="s">
        <v>369</v>
      </c>
      <c r="G286" s="191"/>
      <c r="H286" s="191"/>
      <c r="I286" s="194"/>
      <c r="J286" s="205">
        <f>BK286</f>
        <v>0</v>
      </c>
      <c r="K286" s="191"/>
      <c r="L286" s="196"/>
      <c r="M286" s="197"/>
      <c r="N286" s="198"/>
      <c r="O286" s="198"/>
      <c r="P286" s="199">
        <f>SUM(P287:P292)</f>
        <v>0</v>
      </c>
      <c r="Q286" s="198"/>
      <c r="R286" s="199">
        <f>SUM(R287:R292)</f>
        <v>0.25898656000000003</v>
      </c>
      <c r="S286" s="198"/>
      <c r="T286" s="200">
        <f>SUM(T287:T292)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1" t="s">
        <v>86</v>
      </c>
      <c r="AT286" s="202" t="s">
        <v>77</v>
      </c>
      <c r="AU286" s="202" t="s">
        <v>86</v>
      </c>
      <c r="AY286" s="201" t="s">
        <v>139</v>
      </c>
      <c r="BK286" s="203">
        <f>SUM(BK287:BK292)</f>
        <v>0</v>
      </c>
    </row>
    <row r="287" s="2" customFormat="1" ht="55.5" customHeight="1">
      <c r="A287" s="40"/>
      <c r="B287" s="41"/>
      <c r="C287" s="206" t="s">
        <v>473</v>
      </c>
      <c r="D287" s="206" t="s">
        <v>141</v>
      </c>
      <c r="E287" s="207" t="s">
        <v>371</v>
      </c>
      <c r="F287" s="208" t="s">
        <v>372</v>
      </c>
      <c r="G287" s="209" t="s">
        <v>144</v>
      </c>
      <c r="H287" s="210">
        <v>11.144</v>
      </c>
      <c r="I287" s="211"/>
      <c r="J287" s="212">
        <f>ROUND(I287*H287,2)</f>
        <v>0</v>
      </c>
      <c r="K287" s="208" t="s">
        <v>145</v>
      </c>
      <c r="L287" s="46"/>
      <c r="M287" s="213" t="s">
        <v>32</v>
      </c>
      <c r="N287" s="214" t="s">
        <v>49</v>
      </c>
      <c r="O287" s="86"/>
      <c r="P287" s="215">
        <f>O287*H287</f>
        <v>0</v>
      </c>
      <c r="Q287" s="215">
        <v>0.02324</v>
      </c>
      <c r="R287" s="215">
        <f>Q287*H287</f>
        <v>0.25898656000000003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146</v>
      </c>
      <c r="AT287" s="217" t="s">
        <v>141</v>
      </c>
      <c r="AU287" s="217" t="s">
        <v>88</v>
      </c>
      <c r="AY287" s="18" t="s">
        <v>139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8" t="s">
        <v>86</v>
      </c>
      <c r="BK287" s="218">
        <f>ROUND(I287*H287,2)</f>
        <v>0</v>
      </c>
      <c r="BL287" s="18" t="s">
        <v>146</v>
      </c>
      <c r="BM287" s="217" t="s">
        <v>548</v>
      </c>
    </row>
    <row r="288" s="2" customFormat="1">
      <c r="A288" s="40"/>
      <c r="B288" s="41"/>
      <c r="C288" s="42"/>
      <c r="D288" s="219" t="s">
        <v>148</v>
      </c>
      <c r="E288" s="42"/>
      <c r="F288" s="220" t="s">
        <v>374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8" t="s">
        <v>148</v>
      </c>
      <c r="AU288" s="18" t="s">
        <v>88</v>
      </c>
    </row>
    <row r="289" s="13" customFormat="1">
      <c r="A289" s="13"/>
      <c r="B289" s="224"/>
      <c r="C289" s="225"/>
      <c r="D289" s="226" t="s">
        <v>150</v>
      </c>
      <c r="E289" s="227" t="s">
        <v>32</v>
      </c>
      <c r="F289" s="228" t="s">
        <v>375</v>
      </c>
      <c r="G289" s="225"/>
      <c r="H289" s="227" t="s">
        <v>32</v>
      </c>
      <c r="I289" s="229"/>
      <c r="J289" s="225"/>
      <c r="K289" s="225"/>
      <c r="L289" s="230"/>
      <c r="M289" s="231"/>
      <c r="N289" s="232"/>
      <c r="O289" s="232"/>
      <c r="P289" s="232"/>
      <c r="Q289" s="232"/>
      <c r="R289" s="232"/>
      <c r="S289" s="232"/>
      <c r="T289" s="23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4" t="s">
        <v>150</v>
      </c>
      <c r="AU289" s="234" t="s">
        <v>88</v>
      </c>
      <c r="AV289" s="13" t="s">
        <v>86</v>
      </c>
      <c r="AW289" s="13" t="s">
        <v>39</v>
      </c>
      <c r="AX289" s="13" t="s">
        <v>78</v>
      </c>
      <c r="AY289" s="234" t="s">
        <v>139</v>
      </c>
    </row>
    <row r="290" s="14" customFormat="1">
      <c r="A290" s="14"/>
      <c r="B290" s="235"/>
      <c r="C290" s="236"/>
      <c r="D290" s="226" t="s">
        <v>150</v>
      </c>
      <c r="E290" s="237" t="s">
        <v>32</v>
      </c>
      <c r="F290" s="238" t="s">
        <v>376</v>
      </c>
      <c r="G290" s="236"/>
      <c r="H290" s="239">
        <v>8.0299999999999994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5" t="s">
        <v>150</v>
      </c>
      <c r="AU290" s="245" t="s">
        <v>88</v>
      </c>
      <c r="AV290" s="14" t="s">
        <v>88</v>
      </c>
      <c r="AW290" s="14" t="s">
        <v>39</v>
      </c>
      <c r="AX290" s="14" t="s">
        <v>78</v>
      </c>
      <c r="AY290" s="245" t="s">
        <v>139</v>
      </c>
    </row>
    <row r="291" s="14" customFormat="1">
      <c r="A291" s="14"/>
      <c r="B291" s="235"/>
      <c r="C291" s="236"/>
      <c r="D291" s="226" t="s">
        <v>150</v>
      </c>
      <c r="E291" s="237" t="s">
        <v>32</v>
      </c>
      <c r="F291" s="238" t="s">
        <v>377</v>
      </c>
      <c r="G291" s="236"/>
      <c r="H291" s="239">
        <v>3.1139999999999999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5" t="s">
        <v>150</v>
      </c>
      <c r="AU291" s="245" t="s">
        <v>88</v>
      </c>
      <c r="AV291" s="14" t="s">
        <v>88</v>
      </c>
      <c r="AW291" s="14" t="s">
        <v>39</v>
      </c>
      <c r="AX291" s="14" t="s">
        <v>78</v>
      </c>
      <c r="AY291" s="245" t="s">
        <v>139</v>
      </c>
    </row>
    <row r="292" s="15" customFormat="1">
      <c r="A292" s="15"/>
      <c r="B292" s="246"/>
      <c r="C292" s="247"/>
      <c r="D292" s="226" t="s">
        <v>150</v>
      </c>
      <c r="E292" s="248" t="s">
        <v>32</v>
      </c>
      <c r="F292" s="249" t="s">
        <v>153</v>
      </c>
      <c r="G292" s="247"/>
      <c r="H292" s="250">
        <v>11.143999999999998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56" t="s">
        <v>150</v>
      </c>
      <c r="AU292" s="256" t="s">
        <v>88</v>
      </c>
      <c r="AV292" s="15" t="s">
        <v>146</v>
      </c>
      <c r="AW292" s="15" t="s">
        <v>39</v>
      </c>
      <c r="AX292" s="15" t="s">
        <v>86</v>
      </c>
      <c r="AY292" s="256" t="s">
        <v>139</v>
      </c>
    </row>
    <row r="293" s="12" customFormat="1" ht="22.8" customHeight="1">
      <c r="A293" s="12"/>
      <c r="B293" s="190"/>
      <c r="C293" s="191"/>
      <c r="D293" s="192" t="s">
        <v>77</v>
      </c>
      <c r="E293" s="204" t="s">
        <v>378</v>
      </c>
      <c r="F293" s="204" t="s">
        <v>379</v>
      </c>
      <c r="G293" s="191"/>
      <c r="H293" s="191"/>
      <c r="I293" s="194"/>
      <c r="J293" s="205">
        <f>BK293</f>
        <v>0</v>
      </c>
      <c r="K293" s="191"/>
      <c r="L293" s="196"/>
      <c r="M293" s="197"/>
      <c r="N293" s="198"/>
      <c r="O293" s="198"/>
      <c r="P293" s="199">
        <f>SUM(P294:P295)</f>
        <v>0</v>
      </c>
      <c r="Q293" s="198"/>
      <c r="R293" s="199">
        <f>SUM(R294:R295)</f>
        <v>0</v>
      </c>
      <c r="S293" s="198"/>
      <c r="T293" s="200">
        <f>SUM(T294:T295)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1" t="s">
        <v>86</v>
      </c>
      <c r="AT293" s="202" t="s">
        <v>77</v>
      </c>
      <c r="AU293" s="202" t="s">
        <v>86</v>
      </c>
      <c r="AY293" s="201" t="s">
        <v>139</v>
      </c>
      <c r="BK293" s="203">
        <f>SUM(BK294:BK295)</f>
        <v>0</v>
      </c>
    </row>
    <row r="294" s="2" customFormat="1" ht="37.8" customHeight="1">
      <c r="A294" s="40"/>
      <c r="B294" s="41"/>
      <c r="C294" s="206" t="s">
        <v>475</v>
      </c>
      <c r="D294" s="206" t="s">
        <v>141</v>
      </c>
      <c r="E294" s="207" t="s">
        <v>381</v>
      </c>
      <c r="F294" s="208" t="s">
        <v>382</v>
      </c>
      <c r="G294" s="209" t="s">
        <v>337</v>
      </c>
      <c r="H294" s="210">
        <v>29.382999999999999</v>
      </c>
      <c r="I294" s="211"/>
      <c r="J294" s="212">
        <f>ROUND(I294*H294,2)</f>
        <v>0</v>
      </c>
      <c r="K294" s="208" t="s">
        <v>145</v>
      </c>
      <c r="L294" s="46"/>
      <c r="M294" s="213" t="s">
        <v>32</v>
      </c>
      <c r="N294" s="214" t="s">
        <v>49</v>
      </c>
      <c r="O294" s="86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146</v>
      </c>
      <c r="AT294" s="217" t="s">
        <v>141</v>
      </c>
      <c r="AU294" s="217" t="s">
        <v>88</v>
      </c>
      <c r="AY294" s="18" t="s">
        <v>139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8" t="s">
        <v>86</v>
      </c>
      <c r="BK294" s="218">
        <f>ROUND(I294*H294,2)</f>
        <v>0</v>
      </c>
      <c r="BL294" s="18" t="s">
        <v>146</v>
      </c>
      <c r="BM294" s="217" t="s">
        <v>549</v>
      </c>
    </row>
    <row r="295" s="2" customFormat="1">
      <c r="A295" s="40"/>
      <c r="B295" s="41"/>
      <c r="C295" s="42"/>
      <c r="D295" s="219" t="s">
        <v>148</v>
      </c>
      <c r="E295" s="42"/>
      <c r="F295" s="220" t="s">
        <v>384</v>
      </c>
      <c r="G295" s="42"/>
      <c r="H295" s="42"/>
      <c r="I295" s="221"/>
      <c r="J295" s="42"/>
      <c r="K295" s="42"/>
      <c r="L295" s="46"/>
      <c r="M295" s="268"/>
      <c r="N295" s="269"/>
      <c r="O295" s="270"/>
      <c r="P295" s="270"/>
      <c r="Q295" s="270"/>
      <c r="R295" s="270"/>
      <c r="S295" s="270"/>
      <c r="T295" s="271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8" t="s">
        <v>148</v>
      </c>
      <c r="AU295" s="18" t="s">
        <v>88</v>
      </c>
    </row>
    <row r="296" s="2" customFormat="1" ht="6.96" customHeight="1">
      <c r="A296" s="40"/>
      <c r="B296" s="61"/>
      <c r="C296" s="62"/>
      <c r="D296" s="62"/>
      <c r="E296" s="62"/>
      <c r="F296" s="62"/>
      <c r="G296" s="62"/>
      <c r="H296" s="62"/>
      <c r="I296" s="62"/>
      <c r="J296" s="62"/>
      <c r="K296" s="62"/>
      <c r="L296" s="46"/>
      <c r="M296" s="40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</row>
  </sheetData>
  <sheetProtection sheet="1" autoFilter="0" formatColumns="0" formatRows="0" objects="1" scenarios="1" spinCount="100000" saltValue="Ft7N7a8FI1ZqVNTLy9NHYxg5kvUo3WmOtVDYonf4YKGcj/eZJU1/k/dSRAMqJyI/SEVR2vd8m5St5hhdA1bf7w==" hashValue="rmfLQctqSwD1lLphtOjLCoLt5jlbSyRhKbwWvaKOZ+Gu9RfbFh3eWE+yUFBcVKGOyvRCpHg2Q4noUo0LqYmb0w==" algorithmName="SHA-512" password="D3A3"/>
  <autoFilter ref="C85:K29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2_02/111151101"/>
    <hyperlink ref="F95" r:id="rId2" display="https://podminky.urs.cz/item/CS_URS_2022_02/111251201"/>
    <hyperlink ref="F100" r:id="rId3" display="https://podminky.urs.cz/item/CS_URS_2022_02/112101103"/>
    <hyperlink ref="F105" r:id="rId4" display="https://podminky.urs.cz/item/CS_URS_2022_02/112251103"/>
    <hyperlink ref="F110" r:id="rId5" display="https://podminky.urs.cz/item/CS_URS_2022_02/111211242"/>
    <hyperlink ref="F115" r:id="rId6" display="https://podminky.urs.cz/item/CS_URS_2022_02/121151103"/>
    <hyperlink ref="F120" r:id="rId7" display="https://podminky.urs.cz/item/CS_URS_2022_02/124153100"/>
    <hyperlink ref="F125" r:id="rId8" display="https://podminky.urs.cz/item/CS_URS_2022_02/124153109"/>
    <hyperlink ref="F130" r:id="rId9" display="https://podminky.urs.cz/item/CS_URS_2022_02/124353100"/>
    <hyperlink ref="F135" r:id="rId10" display="https://podminky.urs.cz/item/CS_URS_2022_02/162201403"/>
    <hyperlink ref="F140" r:id="rId11" display="https://podminky.urs.cz/item/CS_URS_2022_02/162251102"/>
    <hyperlink ref="F151" r:id="rId12" display="https://podminky.urs.cz/item/CS_URS_2022_02/162251121"/>
    <hyperlink ref="F156" r:id="rId13" display="https://podminky.urs.cz/item/CS_URS_2022_02/162751117"/>
    <hyperlink ref="F162" r:id="rId14" display="https://podminky.urs.cz/item/CS_URS_2022_02/162751119"/>
    <hyperlink ref="F168" r:id="rId15" display="https://podminky.urs.cz/item/CS_URS_2022_02/167151101"/>
    <hyperlink ref="F175" r:id="rId16" display="https://podminky.urs.cz/item/CS_URS_2022_02/171201221"/>
    <hyperlink ref="F181" r:id="rId17" display="https://podminky.urs.cz/item/CS_URS_2022_02/171251201"/>
    <hyperlink ref="F192" r:id="rId18" display="https://podminky.urs.cz/item/CS_URS_2022_02/181951112"/>
    <hyperlink ref="F197" r:id="rId19" display="https://podminky.urs.cz/item/CS_URS_2022_02/182351023"/>
    <hyperlink ref="F202" r:id="rId20" display="https://podminky.urs.cz/item/CS_URS_2022_02/181411122"/>
    <hyperlink ref="F221" r:id="rId21" display="https://podminky.urs.cz/item/CS_URS_2022_02/275315223"/>
    <hyperlink ref="F226" r:id="rId22" display="https://podminky.urs.cz/item/CS_URS_2022_02/275315412"/>
    <hyperlink ref="F233" r:id="rId23" display="https://podminky.urs.cz/item/CS_URS_2022_02/275351111"/>
    <hyperlink ref="F241" r:id="rId24" display="https://podminky.urs.cz/item/CS_URS_2022_02/321311115"/>
    <hyperlink ref="F246" r:id="rId25" display="https://podminky.urs.cz/item/CS_URS_2022_02/321321115"/>
    <hyperlink ref="F251" r:id="rId26" display="https://podminky.urs.cz/item/CS_URS_2022_02/321351010"/>
    <hyperlink ref="F256" r:id="rId27" display="https://podminky.urs.cz/item/CS_URS_2022_02/321352010"/>
    <hyperlink ref="F261" r:id="rId28" display="https://podminky.urs.cz/item/CS_URS_2022_02/321366112"/>
    <hyperlink ref="F266" r:id="rId29" display="https://podminky.urs.cz/item/CS_URS_2022_02/326215222"/>
    <hyperlink ref="F271" r:id="rId30" display="https://podminky.urs.cz/item/CS_URS_2022_02/326215911"/>
    <hyperlink ref="F277" r:id="rId31" display="https://podminky.urs.cz/item/CS_URS_2022_02/462512370"/>
    <hyperlink ref="F282" r:id="rId32" display="https://podminky.urs.cz/item/CS_URS_2022_02/465513328"/>
    <hyperlink ref="F288" r:id="rId33" display="https://podminky.urs.cz/item/CS_URS_2022_02/628634112"/>
    <hyperlink ref="F295" r:id="rId34" display="https://podminky.urs.cz/item/CS_URS_2022_02/99831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88</v>
      </c>
    </row>
    <row r="4" s="1" customFormat="1" ht="24.96" customHeight="1">
      <c r="B4" s="21"/>
      <c r="D4" s="132" t="s">
        <v>110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Stabilizace strže, k.ú. Košín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111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550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7. 9. 2022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41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32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ROUND((SUM(BE86:BE295)),  2)</f>
        <v>0</v>
      </c>
      <c r="G33" s="40"/>
      <c r="H33" s="40"/>
      <c r="I33" s="150">
        <v>0.20999999999999999</v>
      </c>
      <c r="J33" s="149">
        <f>ROUND(((SUM(BE86:BE295))*I33),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ROUND((SUM(BF86:BF295)),  2)</f>
        <v>0</v>
      </c>
      <c r="G34" s="40"/>
      <c r="H34" s="40"/>
      <c r="I34" s="150">
        <v>0.14999999999999999</v>
      </c>
      <c r="J34" s="149">
        <f>ROUND(((SUM(BF86:BF295))*I34),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ROUND((SUM(BG86:BG295)),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ROUND((SUM(BH86:BH295)),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ROUND((SUM(BI86:BI295)),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113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Stabilizace strže, k.ú. Košín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111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04 - Spádový stupeň 4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Košín</v>
      </c>
      <c r="G52" s="42"/>
      <c r="H52" s="42"/>
      <c r="I52" s="33" t="s">
        <v>24</v>
      </c>
      <c r="J52" s="74" t="str">
        <f>IF(J12="","",J12)</f>
        <v>7. 9. 2022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Projekce rybníky</v>
      </c>
      <c r="G54" s="42"/>
      <c r="H54" s="42"/>
      <c r="I54" s="33" t="s">
        <v>37</v>
      </c>
      <c r="J54" s="38" t="str">
        <f>E21</f>
        <v>Bc. Michal Novotný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Ing. Michaela Přenosilová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114</v>
      </c>
      <c r="D57" s="164"/>
      <c r="E57" s="164"/>
      <c r="F57" s="164"/>
      <c r="G57" s="164"/>
      <c r="H57" s="164"/>
      <c r="I57" s="164"/>
      <c r="J57" s="165" t="s">
        <v>115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116</v>
      </c>
    </row>
    <row r="60" s="9" customFormat="1" ht="24.96" customHeight="1">
      <c r="A60" s="9"/>
      <c r="B60" s="167"/>
      <c r="C60" s="168"/>
      <c r="D60" s="169" t="s">
        <v>117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118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119</v>
      </c>
      <c r="E62" s="176"/>
      <c r="F62" s="176"/>
      <c r="G62" s="176"/>
      <c r="H62" s="176"/>
      <c r="I62" s="176"/>
      <c r="J62" s="177">
        <f>J219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120</v>
      </c>
      <c r="E63" s="176"/>
      <c r="F63" s="176"/>
      <c r="G63" s="176"/>
      <c r="H63" s="176"/>
      <c r="I63" s="176"/>
      <c r="J63" s="177">
        <f>J239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121</v>
      </c>
      <c r="E64" s="176"/>
      <c r="F64" s="176"/>
      <c r="G64" s="176"/>
      <c r="H64" s="176"/>
      <c r="I64" s="176"/>
      <c r="J64" s="177">
        <f>J275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122</v>
      </c>
      <c r="E65" s="176"/>
      <c r="F65" s="176"/>
      <c r="G65" s="176"/>
      <c r="H65" s="176"/>
      <c r="I65" s="176"/>
      <c r="J65" s="177">
        <f>J286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123</v>
      </c>
      <c r="E66" s="176"/>
      <c r="F66" s="176"/>
      <c r="G66" s="176"/>
      <c r="H66" s="176"/>
      <c r="I66" s="176"/>
      <c r="J66" s="177">
        <f>J293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4" t="s">
        <v>124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Stabilizace strže, k.ú. Košín</v>
      </c>
      <c r="F76" s="33"/>
      <c r="G76" s="33"/>
      <c r="H76" s="33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111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04 - Spádový stupeň 4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22</v>
      </c>
      <c r="D80" s="42"/>
      <c r="E80" s="42"/>
      <c r="F80" s="28" t="str">
        <f>F12</f>
        <v>Košín</v>
      </c>
      <c r="G80" s="42"/>
      <c r="H80" s="42"/>
      <c r="I80" s="33" t="s">
        <v>24</v>
      </c>
      <c r="J80" s="74" t="str">
        <f>IF(J12="","",J12)</f>
        <v>7. 9. 2022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3" t="s">
        <v>30</v>
      </c>
      <c r="D82" s="42"/>
      <c r="E82" s="42"/>
      <c r="F82" s="28" t="str">
        <f>E15</f>
        <v>Projekce rybníky</v>
      </c>
      <c r="G82" s="42"/>
      <c r="H82" s="42"/>
      <c r="I82" s="33" t="s">
        <v>37</v>
      </c>
      <c r="J82" s="38" t="str">
        <f>E21</f>
        <v>Bc. Michal Novotný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3" t="s">
        <v>35</v>
      </c>
      <c r="D83" s="42"/>
      <c r="E83" s="42"/>
      <c r="F83" s="28" t="str">
        <f>IF(E18="","",E18)</f>
        <v>Vyplň údaj</v>
      </c>
      <c r="G83" s="42"/>
      <c r="H83" s="42"/>
      <c r="I83" s="33" t="s">
        <v>40</v>
      </c>
      <c r="J83" s="38" t="str">
        <f>E24</f>
        <v>Ing. Michaela Přenosilová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125</v>
      </c>
      <c r="D85" s="182" t="s">
        <v>63</v>
      </c>
      <c r="E85" s="182" t="s">
        <v>59</v>
      </c>
      <c r="F85" s="182" t="s">
        <v>60</v>
      </c>
      <c r="G85" s="182" t="s">
        <v>126</v>
      </c>
      <c r="H85" s="182" t="s">
        <v>127</v>
      </c>
      <c r="I85" s="182" t="s">
        <v>128</v>
      </c>
      <c r="J85" s="182" t="s">
        <v>115</v>
      </c>
      <c r="K85" s="183" t="s">
        <v>129</v>
      </c>
      <c r="L85" s="184"/>
      <c r="M85" s="94" t="s">
        <v>32</v>
      </c>
      <c r="N85" s="95" t="s">
        <v>48</v>
      </c>
      <c r="O85" s="95" t="s">
        <v>130</v>
      </c>
      <c r="P85" s="95" t="s">
        <v>131</v>
      </c>
      <c r="Q85" s="95" t="s">
        <v>132</v>
      </c>
      <c r="R85" s="95" t="s">
        <v>133</v>
      </c>
      <c r="S85" s="95" t="s">
        <v>134</v>
      </c>
      <c r="T85" s="96" t="s">
        <v>135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136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29.187772259999999</v>
      </c>
      <c r="S86" s="98"/>
      <c r="T86" s="18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8" t="s">
        <v>77</v>
      </c>
      <c r="AU86" s="18" t="s">
        <v>116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77</v>
      </c>
      <c r="E87" s="193" t="s">
        <v>137</v>
      </c>
      <c r="F87" s="193" t="s">
        <v>138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P88+P219+P239+P275+P286+P293</f>
        <v>0</v>
      </c>
      <c r="Q87" s="198"/>
      <c r="R87" s="199">
        <f>R88+R219+R239+R275+R286+R293</f>
        <v>29.187772259999999</v>
      </c>
      <c r="S87" s="198"/>
      <c r="T87" s="200">
        <f>T88+T219+T239+T275+T286+T293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86</v>
      </c>
      <c r="AT87" s="202" t="s">
        <v>77</v>
      </c>
      <c r="AU87" s="202" t="s">
        <v>78</v>
      </c>
      <c r="AY87" s="201" t="s">
        <v>139</v>
      </c>
      <c r="BK87" s="203">
        <f>BK88+BK219+BK239+BK275+BK286+BK293</f>
        <v>0</v>
      </c>
    </row>
    <row r="88" s="12" customFormat="1" ht="22.8" customHeight="1">
      <c r="A88" s="12"/>
      <c r="B88" s="190"/>
      <c r="C88" s="191"/>
      <c r="D88" s="192" t="s">
        <v>77</v>
      </c>
      <c r="E88" s="204" t="s">
        <v>86</v>
      </c>
      <c r="F88" s="204" t="s">
        <v>140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SUM(P89:P218)</f>
        <v>0</v>
      </c>
      <c r="Q88" s="198"/>
      <c r="R88" s="199">
        <f>SUM(R89:R218)</f>
        <v>0.018134000000000001</v>
      </c>
      <c r="S88" s="198"/>
      <c r="T88" s="200">
        <f>SUM(T89:T218)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86</v>
      </c>
      <c r="AT88" s="202" t="s">
        <v>77</v>
      </c>
      <c r="AU88" s="202" t="s">
        <v>86</v>
      </c>
      <c r="AY88" s="201" t="s">
        <v>139</v>
      </c>
      <c r="BK88" s="203">
        <f>SUM(BK89:BK218)</f>
        <v>0</v>
      </c>
    </row>
    <row r="89" s="2" customFormat="1" ht="24.15" customHeight="1">
      <c r="A89" s="40"/>
      <c r="B89" s="41"/>
      <c r="C89" s="206" t="s">
        <v>86</v>
      </c>
      <c r="D89" s="206" t="s">
        <v>141</v>
      </c>
      <c r="E89" s="207" t="s">
        <v>142</v>
      </c>
      <c r="F89" s="208" t="s">
        <v>143</v>
      </c>
      <c r="G89" s="209" t="s">
        <v>144</v>
      </c>
      <c r="H89" s="210">
        <v>46</v>
      </c>
      <c r="I89" s="211"/>
      <c r="J89" s="212">
        <f>ROUND(I89*H89,2)</f>
        <v>0</v>
      </c>
      <c r="K89" s="208" t="s">
        <v>145</v>
      </c>
      <c r="L89" s="46"/>
      <c r="M89" s="213" t="s">
        <v>32</v>
      </c>
      <c r="N89" s="214" t="s">
        <v>49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146</v>
      </c>
      <c r="AT89" s="217" t="s">
        <v>141</v>
      </c>
      <c r="AU89" s="217" t="s">
        <v>88</v>
      </c>
      <c r="AY89" s="18" t="s">
        <v>139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86</v>
      </c>
      <c r="BK89" s="218">
        <f>ROUND(I89*H89,2)</f>
        <v>0</v>
      </c>
      <c r="BL89" s="18" t="s">
        <v>146</v>
      </c>
      <c r="BM89" s="217" t="s">
        <v>551</v>
      </c>
    </row>
    <row r="90" s="2" customFormat="1">
      <c r="A90" s="40"/>
      <c r="B90" s="41"/>
      <c r="C90" s="42"/>
      <c r="D90" s="219" t="s">
        <v>148</v>
      </c>
      <c r="E90" s="42"/>
      <c r="F90" s="220" t="s">
        <v>149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148</v>
      </c>
      <c r="AU90" s="18" t="s">
        <v>88</v>
      </c>
    </row>
    <row r="91" s="13" customFormat="1">
      <c r="A91" s="13"/>
      <c r="B91" s="224"/>
      <c r="C91" s="225"/>
      <c r="D91" s="226" t="s">
        <v>150</v>
      </c>
      <c r="E91" s="227" t="s">
        <v>32</v>
      </c>
      <c r="F91" s="228" t="s">
        <v>552</v>
      </c>
      <c r="G91" s="225"/>
      <c r="H91" s="227" t="s">
        <v>32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150</v>
      </c>
      <c r="AU91" s="234" t="s">
        <v>88</v>
      </c>
      <c r="AV91" s="13" t="s">
        <v>86</v>
      </c>
      <c r="AW91" s="13" t="s">
        <v>39</v>
      </c>
      <c r="AX91" s="13" t="s">
        <v>78</v>
      </c>
      <c r="AY91" s="234" t="s">
        <v>139</v>
      </c>
    </row>
    <row r="92" s="14" customFormat="1">
      <c r="A92" s="14"/>
      <c r="B92" s="235"/>
      <c r="C92" s="236"/>
      <c r="D92" s="226" t="s">
        <v>150</v>
      </c>
      <c r="E92" s="237" t="s">
        <v>32</v>
      </c>
      <c r="F92" s="238" t="s">
        <v>553</v>
      </c>
      <c r="G92" s="236"/>
      <c r="H92" s="239">
        <v>46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150</v>
      </c>
      <c r="AU92" s="245" t="s">
        <v>88</v>
      </c>
      <c r="AV92" s="14" t="s">
        <v>88</v>
      </c>
      <c r="AW92" s="14" t="s">
        <v>39</v>
      </c>
      <c r="AX92" s="14" t="s">
        <v>78</v>
      </c>
      <c r="AY92" s="245" t="s">
        <v>139</v>
      </c>
    </row>
    <row r="93" s="15" customFormat="1">
      <c r="A93" s="15"/>
      <c r="B93" s="246"/>
      <c r="C93" s="247"/>
      <c r="D93" s="226" t="s">
        <v>150</v>
      </c>
      <c r="E93" s="248" t="s">
        <v>32</v>
      </c>
      <c r="F93" s="249" t="s">
        <v>153</v>
      </c>
      <c r="G93" s="247"/>
      <c r="H93" s="250">
        <v>46</v>
      </c>
      <c r="I93" s="251"/>
      <c r="J93" s="247"/>
      <c r="K93" s="247"/>
      <c r="L93" s="252"/>
      <c r="M93" s="253"/>
      <c r="N93" s="254"/>
      <c r="O93" s="254"/>
      <c r="P93" s="254"/>
      <c r="Q93" s="254"/>
      <c r="R93" s="254"/>
      <c r="S93" s="254"/>
      <c r="T93" s="25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6" t="s">
        <v>150</v>
      </c>
      <c r="AU93" s="256" t="s">
        <v>88</v>
      </c>
      <c r="AV93" s="15" t="s">
        <v>146</v>
      </c>
      <c r="AW93" s="15" t="s">
        <v>39</v>
      </c>
      <c r="AX93" s="15" t="s">
        <v>86</v>
      </c>
      <c r="AY93" s="256" t="s">
        <v>139</v>
      </c>
    </row>
    <row r="94" s="2" customFormat="1" ht="49.05" customHeight="1">
      <c r="A94" s="40"/>
      <c r="B94" s="41"/>
      <c r="C94" s="206" t="s">
        <v>88</v>
      </c>
      <c r="D94" s="206" t="s">
        <v>141</v>
      </c>
      <c r="E94" s="207" t="s">
        <v>154</v>
      </c>
      <c r="F94" s="208" t="s">
        <v>155</v>
      </c>
      <c r="G94" s="209" t="s">
        <v>144</v>
      </c>
      <c r="H94" s="210">
        <v>46</v>
      </c>
      <c r="I94" s="211"/>
      <c r="J94" s="212">
        <f>ROUND(I94*H94,2)</f>
        <v>0</v>
      </c>
      <c r="K94" s="208" t="s">
        <v>145</v>
      </c>
      <c r="L94" s="46"/>
      <c r="M94" s="213" t="s">
        <v>32</v>
      </c>
      <c r="N94" s="214" t="s">
        <v>49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146</v>
      </c>
      <c r="AT94" s="217" t="s">
        <v>141</v>
      </c>
      <c r="AU94" s="217" t="s">
        <v>88</v>
      </c>
      <c r="AY94" s="18" t="s">
        <v>139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86</v>
      </c>
      <c r="BK94" s="218">
        <f>ROUND(I94*H94,2)</f>
        <v>0</v>
      </c>
      <c r="BL94" s="18" t="s">
        <v>146</v>
      </c>
      <c r="BM94" s="217" t="s">
        <v>554</v>
      </c>
    </row>
    <row r="95" s="2" customFormat="1">
      <c r="A95" s="40"/>
      <c r="B95" s="41"/>
      <c r="C95" s="42"/>
      <c r="D95" s="219" t="s">
        <v>148</v>
      </c>
      <c r="E95" s="42"/>
      <c r="F95" s="220" t="s">
        <v>157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148</v>
      </c>
      <c r="AU95" s="18" t="s">
        <v>88</v>
      </c>
    </row>
    <row r="96" s="13" customFormat="1">
      <c r="A96" s="13"/>
      <c r="B96" s="224"/>
      <c r="C96" s="225"/>
      <c r="D96" s="226" t="s">
        <v>150</v>
      </c>
      <c r="E96" s="227" t="s">
        <v>32</v>
      </c>
      <c r="F96" s="228" t="s">
        <v>552</v>
      </c>
      <c r="G96" s="225"/>
      <c r="H96" s="227" t="s">
        <v>32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150</v>
      </c>
      <c r="AU96" s="234" t="s">
        <v>88</v>
      </c>
      <c r="AV96" s="13" t="s">
        <v>86</v>
      </c>
      <c r="AW96" s="13" t="s">
        <v>39</v>
      </c>
      <c r="AX96" s="13" t="s">
        <v>78</v>
      </c>
      <c r="AY96" s="234" t="s">
        <v>139</v>
      </c>
    </row>
    <row r="97" s="14" customFormat="1">
      <c r="A97" s="14"/>
      <c r="B97" s="235"/>
      <c r="C97" s="236"/>
      <c r="D97" s="226" t="s">
        <v>150</v>
      </c>
      <c r="E97" s="237" t="s">
        <v>32</v>
      </c>
      <c r="F97" s="238" t="s">
        <v>553</v>
      </c>
      <c r="G97" s="236"/>
      <c r="H97" s="239">
        <v>46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150</v>
      </c>
      <c r="AU97" s="245" t="s">
        <v>88</v>
      </c>
      <c r="AV97" s="14" t="s">
        <v>88</v>
      </c>
      <c r="AW97" s="14" t="s">
        <v>39</v>
      </c>
      <c r="AX97" s="14" t="s">
        <v>78</v>
      </c>
      <c r="AY97" s="245" t="s">
        <v>139</v>
      </c>
    </row>
    <row r="98" s="15" customFormat="1">
      <c r="A98" s="15"/>
      <c r="B98" s="246"/>
      <c r="C98" s="247"/>
      <c r="D98" s="226" t="s">
        <v>150</v>
      </c>
      <c r="E98" s="248" t="s">
        <v>32</v>
      </c>
      <c r="F98" s="249" t="s">
        <v>153</v>
      </c>
      <c r="G98" s="247"/>
      <c r="H98" s="250">
        <v>46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6" t="s">
        <v>150</v>
      </c>
      <c r="AU98" s="256" t="s">
        <v>88</v>
      </c>
      <c r="AV98" s="15" t="s">
        <v>146</v>
      </c>
      <c r="AW98" s="15" t="s">
        <v>39</v>
      </c>
      <c r="AX98" s="15" t="s">
        <v>86</v>
      </c>
      <c r="AY98" s="256" t="s">
        <v>139</v>
      </c>
    </row>
    <row r="99" s="2" customFormat="1" ht="33" customHeight="1">
      <c r="A99" s="40"/>
      <c r="B99" s="41"/>
      <c r="C99" s="206" t="s">
        <v>158</v>
      </c>
      <c r="D99" s="206" t="s">
        <v>141</v>
      </c>
      <c r="E99" s="207" t="s">
        <v>159</v>
      </c>
      <c r="F99" s="208" t="s">
        <v>160</v>
      </c>
      <c r="G99" s="209" t="s">
        <v>161</v>
      </c>
      <c r="H99" s="210">
        <v>1</v>
      </c>
      <c r="I99" s="211"/>
      <c r="J99" s="212">
        <f>ROUND(I99*H99,2)</f>
        <v>0</v>
      </c>
      <c r="K99" s="208" t="s">
        <v>145</v>
      </c>
      <c r="L99" s="46"/>
      <c r="M99" s="213" t="s">
        <v>32</v>
      </c>
      <c r="N99" s="214" t="s">
        <v>49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146</v>
      </c>
      <c r="AT99" s="217" t="s">
        <v>141</v>
      </c>
      <c r="AU99" s="217" t="s">
        <v>88</v>
      </c>
      <c r="AY99" s="18" t="s">
        <v>139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86</v>
      </c>
      <c r="BK99" s="218">
        <f>ROUND(I99*H99,2)</f>
        <v>0</v>
      </c>
      <c r="BL99" s="18" t="s">
        <v>146</v>
      </c>
      <c r="BM99" s="217" t="s">
        <v>555</v>
      </c>
    </row>
    <row r="100" s="2" customFormat="1">
      <c r="A100" s="40"/>
      <c r="B100" s="41"/>
      <c r="C100" s="42"/>
      <c r="D100" s="219" t="s">
        <v>148</v>
      </c>
      <c r="E100" s="42"/>
      <c r="F100" s="220" t="s">
        <v>163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148</v>
      </c>
      <c r="AU100" s="18" t="s">
        <v>88</v>
      </c>
    </row>
    <row r="101" s="13" customFormat="1">
      <c r="A101" s="13"/>
      <c r="B101" s="224"/>
      <c r="C101" s="225"/>
      <c r="D101" s="226" t="s">
        <v>150</v>
      </c>
      <c r="E101" s="227" t="s">
        <v>32</v>
      </c>
      <c r="F101" s="228" t="s">
        <v>556</v>
      </c>
      <c r="G101" s="225"/>
      <c r="H101" s="227" t="s">
        <v>32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150</v>
      </c>
      <c r="AU101" s="234" t="s">
        <v>88</v>
      </c>
      <c r="AV101" s="13" t="s">
        <v>86</v>
      </c>
      <c r="AW101" s="13" t="s">
        <v>39</v>
      </c>
      <c r="AX101" s="13" t="s">
        <v>78</v>
      </c>
      <c r="AY101" s="234" t="s">
        <v>139</v>
      </c>
    </row>
    <row r="102" s="14" customFormat="1">
      <c r="A102" s="14"/>
      <c r="B102" s="235"/>
      <c r="C102" s="236"/>
      <c r="D102" s="226" t="s">
        <v>150</v>
      </c>
      <c r="E102" s="237" t="s">
        <v>32</v>
      </c>
      <c r="F102" s="238" t="s">
        <v>86</v>
      </c>
      <c r="G102" s="236"/>
      <c r="H102" s="239">
        <v>1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150</v>
      </c>
      <c r="AU102" s="245" t="s">
        <v>88</v>
      </c>
      <c r="AV102" s="14" t="s">
        <v>88</v>
      </c>
      <c r="AW102" s="14" t="s">
        <v>39</v>
      </c>
      <c r="AX102" s="14" t="s">
        <v>78</v>
      </c>
      <c r="AY102" s="245" t="s">
        <v>139</v>
      </c>
    </row>
    <row r="103" s="15" customFormat="1">
      <c r="A103" s="15"/>
      <c r="B103" s="246"/>
      <c r="C103" s="247"/>
      <c r="D103" s="226" t="s">
        <v>150</v>
      </c>
      <c r="E103" s="248" t="s">
        <v>32</v>
      </c>
      <c r="F103" s="249" t="s">
        <v>153</v>
      </c>
      <c r="G103" s="247"/>
      <c r="H103" s="250">
        <v>1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6" t="s">
        <v>150</v>
      </c>
      <c r="AU103" s="256" t="s">
        <v>88</v>
      </c>
      <c r="AV103" s="15" t="s">
        <v>146</v>
      </c>
      <c r="AW103" s="15" t="s">
        <v>39</v>
      </c>
      <c r="AX103" s="15" t="s">
        <v>86</v>
      </c>
      <c r="AY103" s="256" t="s">
        <v>139</v>
      </c>
    </row>
    <row r="104" s="2" customFormat="1" ht="24.15" customHeight="1">
      <c r="A104" s="40"/>
      <c r="B104" s="41"/>
      <c r="C104" s="206" t="s">
        <v>146</v>
      </c>
      <c r="D104" s="206" t="s">
        <v>141</v>
      </c>
      <c r="E104" s="207" t="s">
        <v>171</v>
      </c>
      <c r="F104" s="208" t="s">
        <v>172</v>
      </c>
      <c r="G104" s="209" t="s">
        <v>161</v>
      </c>
      <c r="H104" s="210">
        <v>1</v>
      </c>
      <c r="I104" s="211"/>
      <c r="J104" s="212">
        <f>ROUND(I104*H104,2)</f>
        <v>0</v>
      </c>
      <c r="K104" s="208" t="s">
        <v>145</v>
      </c>
      <c r="L104" s="46"/>
      <c r="M104" s="213" t="s">
        <v>32</v>
      </c>
      <c r="N104" s="214" t="s">
        <v>49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146</v>
      </c>
      <c r="AT104" s="217" t="s">
        <v>141</v>
      </c>
      <c r="AU104" s="217" t="s">
        <v>88</v>
      </c>
      <c r="AY104" s="18" t="s">
        <v>139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8" t="s">
        <v>86</v>
      </c>
      <c r="BK104" s="218">
        <f>ROUND(I104*H104,2)</f>
        <v>0</v>
      </c>
      <c r="BL104" s="18" t="s">
        <v>146</v>
      </c>
      <c r="BM104" s="217" t="s">
        <v>557</v>
      </c>
    </row>
    <row r="105" s="2" customFormat="1">
      <c r="A105" s="40"/>
      <c r="B105" s="41"/>
      <c r="C105" s="42"/>
      <c r="D105" s="219" t="s">
        <v>148</v>
      </c>
      <c r="E105" s="42"/>
      <c r="F105" s="220" t="s">
        <v>174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148</v>
      </c>
      <c r="AU105" s="18" t="s">
        <v>88</v>
      </c>
    </row>
    <row r="106" s="13" customFormat="1">
      <c r="A106" s="13"/>
      <c r="B106" s="224"/>
      <c r="C106" s="225"/>
      <c r="D106" s="226" t="s">
        <v>150</v>
      </c>
      <c r="E106" s="227" t="s">
        <v>32</v>
      </c>
      <c r="F106" s="228" t="s">
        <v>556</v>
      </c>
      <c r="G106" s="225"/>
      <c r="H106" s="227" t="s">
        <v>32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150</v>
      </c>
      <c r="AU106" s="234" t="s">
        <v>88</v>
      </c>
      <c r="AV106" s="13" t="s">
        <v>86</v>
      </c>
      <c r="AW106" s="13" t="s">
        <v>39</v>
      </c>
      <c r="AX106" s="13" t="s">
        <v>78</v>
      </c>
      <c r="AY106" s="234" t="s">
        <v>139</v>
      </c>
    </row>
    <row r="107" s="14" customFormat="1">
      <c r="A107" s="14"/>
      <c r="B107" s="235"/>
      <c r="C107" s="236"/>
      <c r="D107" s="226" t="s">
        <v>150</v>
      </c>
      <c r="E107" s="237" t="s">
        <v>32</v>
      </c>
      <c r="F107" s="238" t="s">
        <v>86</v>
      </c>
      <c r="G107" s="236"/>
      <c r="H107" s="239">
        <v>1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150</v>
      </c>
      <c r="AU107" s="245" t="s">
        <v>88</v>
      </c>
      <c r="AV107" s="14" t="s">
        <v>88</v>
      </c>
      <c r="AW107" s="14" t="s">
        <v>39</v>
      </c>
      <c r="AX107" s="14" t="s">
        <v>78</v>
      </c>
      <c r="AY107" s="245" t="s">
        <v>139</v>
      </c>
    </row>
    <row r="108" s="15" customFormat="1">
      <c r="A108" s="15"/>
      <c r="B108" s="246"/>
      <c r="C108" s="247"/>
      <c r="D108" s="226" t="s">
        <v>150</v>
      </c>
      <c r="E108" s="248" t="s">
        <v>32</v>
      </c>
      <c r="F108" s="249" t="s">
        <v>153</v>
      </c>
      <c r="G108" s="247"/>
      <c r="H108" s="250">
        <v>1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6" t="s">
        <v>150</v>
      </c>
      <c r="AU108" s="256" t="s">
        <v>88</v>
      </c>
      <c r="AV108" s="15" t="s">
        <v>146</v>
      </c>
      <c r="AW108" s="15" t="s">
        <v>39</v>
      </c>
      <c r="AX108" s="15" t="s">
        <v>86</v>
      </c>
      <c r="AY108" s="256" t="s">
        <v>139</v>
      </c>
    </row>
    <row r="109" s="2" customFormat="1" ht="37.8" customHeight="1">
      <c r="A109" s="40"/>
      <c r="B109" s="41"/>
      <c r="C109" s="206" t="s">
        <v>170</v>
      </c>
      <c r="D109" s="206" t="s">
        <v>141</v>
      </c>
      <c r="E109" s="207" t="s">
        <v>165</v>
      </c>
      <c r="F109" s="208" t="s">
        <v>166</v>
      </c>
      <c r="G109" s="209" t="s">
        <v>161</v>
      </c>
      <c r="H109" s="210">
        <v>1</v>
      </c>
      <c r="I109" s="211"/>
      <c r="J109" s="212">
        <f>ROUND(I109*H109,2)</f>
        <v>0</v>
      </c>
      <c r="K109" s="208" t="s">
        <v>145</v>
      </c>
      <c r="L109" s="46"/>
      <c r="M109" s="213" t="s">
        <v>32</v>
      </c>
      <c r="N109" s="214" t="s">
        <v>49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146</v>
      </c>
      <c r="AT109" s="217" t="s">
        <v>141</v>
      </c>
      <c r="AU109" s="217" t="s">
        <v>88</v>
      </c>
      <c r="AY109" s="18" t="s">
        <v>139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8" t="s">
        <v>86</v>
      </c>
      <c r="BK109" s="218">
        <f>ROUND(I109*H109,2)</f>
        <v>0</v>
      </c>
      <c r="BL109" s="18" t="s">
        <v>146</v>
      </c>
      <c r="BM109" s="217" t="s">
        <v>558</v>
      </c>
    </row>
    <row r="110" s="2" customFormat="1">
      <c r="A110" s="40"/>
      <c r="B110" s="41"/>
      <c r="C110" s="42"/>
      <c r="D110" s="219" t="s">
        <v>148</v>
      </c>
      <c r="E110" s="42"/>
      <c r="F110" s="220" t="s">
        <v>168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148</v>
      </c>
      <c r="AU110" s="18" t="s">
        <v>88</v>
      </c>
    </row>
    <row r="111" s="13" customFormat="1">
      <c r="A111" s="13"/>
      <c r="B111" s="224"/>
      <c r="C111" s="225"/>
      <c r="D111" s="226" t="s">
        <v>150</v>
      </c>
      <c r="E111" s="227" t="s">
        <v>32</v>
      </c>
      <c r="F111" s="228" t="s">
        <v>556</v>
      </c>
      <c r="G111" s="225"/>
      <c r="H111" s="227" t="s">
        <v>32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150</v>
      </c>
      <c r="AU111" s="234" t="s">
        <v>88</v>
      </c>
      <c r="AV111" s="13" t="s">
        <v>86</v>
      </c>
      <c r="AW111" s="13" t="s">
        <v>39</v>
      </c>
      <c r="AX111" s="13" t="s">
        <v>78</v>
      </c>
      <c r="AY111" s="234" t="s">
        <v>139</v>
      </c>
    </row>
    <row r="112" s="14" customFormat="1">
      <c r="A112" s="14"/>
      <c r="B112" s="235"/>
      <c r="C112" s="236"/>
      <c r="D112" s="226" t="s">
        <v>150</v>
      </c>
      <c r="E112" s="237" t="s">
        <v>32</v>
      </c>
      <c r="F112" s="238" t="s">
        <v>86</v>
      </c>
      <c r="G112" s="236"/>
      <c r="H112" s="239">
        <v>1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150</v>
      </c>
      <c r="AU112" s="245" t="s">
        <v>88</v>
      </c>
      <c r="AV112" s="14" t="s">
        <v>88</v>
      </c>
      <c r="AW112" s="14" t="s">
        <v>39</v>
      </c>
      <c r="AX112" s="14" t="s">
        <v>78</v>
      </c>
      <c r="AY112" s="245" t="s">
        <v>139</v>
      </c>
    </row>
    <row r="113" s="15" customFormat="1">
      <c r="A113" s="15"/>
      <c r="B113" s="246"/>
      <c r="C113" s="247"/>
      <c r="D113" s="226" t="s">
        <v>150</v>
      </c>
      <c r="E113" s="248" t="s">
        <v>32</v>
      </c>
      <c r="F113" s="249" t="s">
        <v>153</v>
      </c>
      <c r="G113" s="247"/>
      <c r="H113" s="250">
        <v>1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6" t="s">
        <v>150</v>
      </c>
      <c r="AU113" s="256" t="s">
        <v>88</v>
      </c>
      <c r="AV113" s="15" t="s">
        <v>146</v>
      </c>
      <c r="AW113" s="15" t="s">
        <v>39</v>
      </c>
      <c r="AX113" s="15" t="s">
        <v>86</v>
      </c>
      <c r="AY113" s="256" t="s">
        <v>139</v>
      </c>
    </row>
    <row r="114" s="2" customFormat="1" ht="24.15" customHeight="1">
      <c r="A114" s="40"/>
      <c r="B114" s="41"/>
      <c r="C114" s="206" t="s">
        <v>175</v>
      </c>
      <c r="D114" s="206" t="s">
        <v>141</v>
      </c>
      <c r="E114" s="207" t="s">
        <v>176</v>
      </c>
      <c r="F114" s="208" t="s">
        <v>177</v>
      </c>
      <c r="G114" s="209" t="s">
        <v>144</v>
      </c>
      <c r="H114" s="210">
        <v>46</v>
      </c>
      <c r="I114" s="211"/>
      <c r="J114" s="212">
        <f>ROUND(I114*H114,2)</f>
        <v>0</v>
      </c>
      <c r="K114" s="208" t="s">
        <v>145</v>
      </c>
      <c r="L114" s="46"/>
      <c r="M114" s="213" t="s">
        <v>32</v>
      </c>
      <c r="N114" s="214" t="s">
        <v>49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146</v>
      </c>
      <c r="AT114" s="217" t="s">
        <v>141</v>
      </c>
      <c r="AU114" s="217" t="s">
        <v>88</v>
      </c>
      <c r="AY114" s="18" t="s">
        <v>139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86</v>
      </c>
      <c r="BK114" s="218">
        <f>ROUND(I114*H114,2)</f>
        <v>0</v>
      </c>
      <c r="BL114" s="18" t="s">
        <v>146</v>
      </c>
      <c r="BM114" s="217" t="s">
        <v>559</v>
      </c>
    </row>
    <row r="115" s="2" customFormat="1">
      <c r="A115" s="40"/>
      <c r="B115" s="41"/>
      <c r="C115" s="42"/>
      <c r="D115" s="219" t="s">
        <v>148</v>
      </c>
      <c r="E115" s="42"/>
      <c r="F115" s="220" t="s">
        <v>179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148</v>
      </c>
      <c r="AU115" s="18" t="s">
        <v>88</v>
      </c>
    </row>
    <row r="116" s="13" customFormat="1">
      <c r="A116" s="13"/>
      <c r="B116" s="224"/>
      <c r="C116" s="225"/>
      <c r="D116" s="226" t="s">
        <v>150</v>
      </c>
      <c r="E116" s="227" t="s">
        <v>32</v>
      </c>
      <c r="F116" s="228" t="s">
        <v>180</v>
      </c>
      <c r="G116" s="225"/>
      <c r="H116" s="227" t="s">
        <v>32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150</v>
      </c>
      <c r="AU116" s="234" t="s">
        <v>88</v>
      </c>
      <c r="AV116" s="13" t="s">
        <v>86</v>
      </c>
      <c r="AW116" s="13" t="s">
        <v>39</v>
      </c>
      <c r="AX116" s="13" t="s">
        <v>78</v>
      </c>
      <c r="AY116" s="234" t="s">
        <v>139</v>
      </c>
    </row>
    <row r="117" s="14" customFormat="1">
      <c r="A117" s="14"/>
      <c r="B117" s="235"/>
      <c r="C117" s="236"/>
      <c r="D117" s="226" t="s">
        <v>150</v>
      </c>
      <c r="E117" s="237" t="s">
        <v>32</v>
      </c>
      <c r="F117" s="238" t="s">
        <v>553</v>
      </c>
      <c r="G117" s="236"/>
      <c r="H117" s="239">
        <v>46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150</v>
      </c>
      <c r="AU117" s="245" t="s">
        <v>88</v>
      </c>
      <c r="AV117" s="14" t="s">
        <v>88</v>
      </c>
      <c r="AW117" s="14" t="s">
        <v>39</v>
      </c>
      <c r="AX117" s="14" t="s">
        <v>78</v>
      </c>
      <c r="AY117" s="245" t="s">
        <v>139</v>
      </c>
    </row>
    <row r="118" s="15" customFormat="1">
      <c r="A118" s="15"/>
      <c r="B118" s="246"/>
      <c r="C118" s="247"/>
      <c r="D118" s="226" t="s">
        <v>150</v>
      </c>
      <c r="E118" s="248" t="s">
        <v>32</v>
      </c>
      <c r="F118" s="249" t="s">
        <v>153</v>
      </c>
      <c r="G118" s="247"/>
      <c r="H118" s="250">
        <v>46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6" t="s">
        <v>150</v>
      </c>
      <c r="AU118" s="256" t="s">
        <v>88</v>
      </c>
      <c r="AV118" s="15" t="s">
        <v>146</v>
      </c>
      <c r="AW118" s="15" t="s">
        <v>39</v>
      </c>
      <c r="AX118" s="15" t="s">
        <v>86</v>
      </c>
      <c r="AY118" s="256" t="s">
        <v>139</v>
      </c>
    </row>
    <row r="119" s="2" customFormat="1" ht="24.15" customHeight="1">
      <c r="A119" s="40"/>
      <c r="B119" s="41"/>
      <c r="C119" s="206" t="s">
        <v>181</v>
      </c>
      <c r="D119" s="206" t="s">
        <v>141</v>
      </c>
      <c r="E119" s="207" t="s">
        <v>182</v>
      </c>
      <c r="F119" s="208" t="s">
        <v>183</v>
      </c>
      <c r="G119" s="209" t="s">
        <v>184</v>
      </c>
      <c r="H119" s="210">
        <v>15.789999999999999</v>
      </c>
      <c r="I119" s="211"/>
      <c r="J119" s="212">
        <f>ROUND(I119*H119,2)</f>
        <v>0</v>
      </c>
      <c r="K119" s="208" t="s">
        <v>145</v>
      </c>
      <c r="L119" s="46"/>
      <c r="M119" s="213" t="s">
        <v>32</v>
      </c>
      <c r="N119" s="214" t="s">
        <v>49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146</v>
      </c>
      <c r="AT119" s="217" t="s">
        <v>141</v>
      </c>
      <c r="AU119" s="217" t="s">
        <v>88</v>
      </c>
      <c r="AY119" s="18" t="s">
        <v>139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8" t="s">
        <v>86</v>
      </c>
      <c r="BK119" s="218">
        <f>ROUND(I119*H119,2)</f>
        <v>0</v>
      </c>
      <c r="BL119" s="18" t="s">
        <v>146</v>
      </c>
      <c r="BM119" s="217" t="s">
        <v>560</v>
      </c>
    </row>
    <row r="120" s="2" customFormat="1">
      <c r="A120" s="40"/>
      <c r="B120" s="41"/>
      <c r="C120" s="42"/>
      <c r="D120" s="219" t="s">
        <v>148</v>
      </c>
      <c r="E120" s="42"/>
      <c r="F120" s="220" t="s">
        <v>186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148</v>
      </c>
      <c r="AU120" s="18" t="s">
        <v>88</v>
      </c>
    </row>
    <row r="121" s="13" customFormat="1">
      <c r="A121" s="13"/>
      <c r="B121" s="224"/>
      <c r="C121" s="225"/>
      <c r="D121" s="226" t="s">
        <v>150</v>
      </c>
      <c r="E121" s="227" t="s">
        <v>32</v>
      </c>
      <c r="F121" s="228" t="s">
        <v>561</v>
      </c>
      <c r="G121" s="225"/>
      <c r="H121" s="227" t="s">
        <v>32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150</v>
      </c>
      <c r="AU121" s="234" t="s">
        <v>88</v>
      </c>
      <c r="AV121" s="13" t="s">
        <v>86</v>
      </c>
      <c r="AW121" s="13" t="s">
        <v>39</v>
      </c>
      <c r="AX121" s="13" t="s">
        <v>78</v>
      </c>
      <c r="AY121" s="234" t="s">
        <v>139</v>
      </c>
    </row>
    <row r="122" s="14" customFormat="1">
      <c r="A122" s="14"/>
      <c r="B122" s="235"/>
      <c r="C122" s="236"/>
      <c r="D122" s="226" t="s">
        <v>150</v>
      </c>
      <c r="E122" s="237" t="s">
        <v>32</v>
      </c>
      <c r="F122" s="238" t="s">
        <v>562</v>
      </c>
      <c r="G122" s="236"/>
      <c r="H122" s="239">
        <v>15.789999999999999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150</v>
      </c>
      <c r="AU122" s="245" t="s">
        <v>88</v>
      </c>
      <c r="AV122" s="14" t="s">
        <v>88</v>
      </c>
      <c r="AW122" s="14" t="s">
        <v>39</v>
      </c>
      <c r="AX122" s="14" t="s">
        <v>78</v>
      </c>
      <c r="AY122" s="245" t="s">
        <v>139</v>
      </c>
    </row>
    <row r="123" s="15" customFormat="1">
      <c r="A123" s="15"/>
      <c r="B123" s="246"/>
      <c r="C123" s="247"/>
      <c r="D123" s="226" t="s">
        <v>150</v>
      </c>
      <c r="E123" s="248" t="s">
        <v>32</v>
      </c>
      <c r="F123" s="249" t="s">
        <v>153</v>
      </c>
      <c r="G123" s="247"/>
      <c r="H123" s="250">
        <v>15.789999999999999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6" t="s">
        <v>150</v>
      </c>
      <c r="AU123" s="256" t="s">
        <v>88</v>
      </c>
      <c r="AV123" s="15" t="s">
        <v>146</v>
      </c>
      <c r="AW123" s="15" t="s">
        <v>39</v>
      </c>
      <c r="AX123" s="15" t="s">
        <v>86</v>
      </c>
      <c r="AY123" s="256" t="s">
        <v>139</v>
      </c>
    </row>
    <row r="124" s="2" customFormat="1" ht="44.25" customHeight="1">
      <c r="A124" s="40"/>
      <c r="B124" s="41"/>
      <c r="C124" s="206" t="s">
        <v>189</v>
      </c>
      <c r="D124" s="206" t="s">
        <v>141</v>
      </c>
      <c r="E124" s="207" t="s">
        <v>190</v>
      </c>
      <c r="F124" s="208" t="s">
        <v>191</v>
      </c>
      <c r="G124" s="209" t="s">
        <v>184</v>
      </c>
      <c r="H124" s="210">
        <v>15.789999999999999</v>
      </c>
      <c r="I124" s="211"/>
      <c r="J124" s="212">
        <f>ROUND(I124*H124,2)</f>
        <v>0</v>
      </c>
      <c r="K124" s="208" t="s">
        <v>145</v>
      </c>
      <c r="L124" s="46"/>
      <c r="M124" s="213" t="s">
        <v>32</v>
      </c>
      <c r="N124" s="214" t="s">
        <v>49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146</v>
      </c>
      <c r="AT124" s="217" t="s">
        <v>141</v>
      </c>
      <c r="AU124" s="217" t="s">
        <v>88</v>
      </c>
      <c r="AY124" s="18" t="s">
        <v>139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8" t="s">
        <v>86</v>
      </c>
      <c r="BK124" s="218">
        <f>ROUND(I124*H124,2)</f>
        <v>0</v>
      </c>
      <c r="BL124" s="18" t="s">
        <v>146</v>
      </c>
      <c r="BM124" s="217" t="s">
        <v>563</v>
      </c>
    </row>
    <row r="125" s="2" customFormat="1">
      <c r="A125" s="40"/>
      <c r="B125" s="41"/>
      <c r="C125" s="42"/>
      <c r="D125" s="219" t="s">
        <v>148</v>
      </c>
      <c r="E125" s="42"/>
      <c r="F125" s="220" t="s">
        <v>193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148</v>
      </c>
      <c r="AU125" s="18" t="s">
        <v>88</v>
      </c>
    </row>
    <row r="126" s="13" customFormat="1">
      <c r="A126" s="13"/>
      <c r="B126" s="224"/>
      <c r="C126" s="225"/>
      <c r="D126" s="226" t="s">
        <v>150</v>
      </c>
      <c r="E126" s="227" t="s">
        <v>32</v>
      </c>
      <c r="F126" s="228" t="s">
        <v>561</v>
      </c>
      <c r="G126" s="225"/>
      <c r="H126" s="227" t="s">
        <v>32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150</v>
      </c>
      <c r="AU126" s="234" t="s">
        <v>88</v>
      </c>
      <c r="AV126" s="13" t="s">
        <v>86</v>
      </c>
      <c r="AW126" s="13" t="s">
        <v>39</v>
      </c>
      <c r="AX126" s="13" t="s">
        <v>78</v>
      </c>
      <c r="AY126" s="234" t="s">
        <v>139</v>
      </c>
    </row>
    <row r="127" s="14" customFormat="1">
      <c r="A127" s="14"/>
      <c r="B127" s="235"/>
      <c r="C127" s="236"/>
      <c r="D127" s="226" t="s">
        <v>150</v>
      </c>
      <c r="E127" s="237" t="s">
        <v>32</v>
      </c>
      <c r="F127" s="238" t="s">
        <v>562</v>
      </c>
      <c r="G127" s="236"/>
      <c r="H127" s="239">
        <v>15.789999999999999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150</v>
      </c>
      <c r="AU127" s="245" t="s">
        <v>88</v>
      </c>
      <c r="AV127" s="14" t="s">
        <v>88</v>
      </c>
      <c r="AW127" s="14" t="s">
        <v>39</v>
      </c>
      <c r="AX127" s="14" t="s">
        <v>78</v>
      </c>
      <c r="AY127" s="245" t="s">
        <v>139</v>
      </c>
    </row>
    <row r="128" s="15" customFormat="1">
      <c r="A128" s="15"/>
      <c r="B128" s="246"/>
      <c r="C128" s="247"/>
      <c r="D128" s="226" t="s">
        <v>150</v>
      </c>
      <c r="E128" s="248" t="s">
        <v>32</v>
      </c>
      <c r="F128" s="249" t="s">
        <v>153</v>
      </c>
      <c r="G128" s="247"/>
      <c r="H128" s="250">
        <v>15.789999999999999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150</v>
      </c>
      <c r="AU128" s="256" t="s">
        <v>88</v>
      </c>
      <c r="AV128" s="15" t="s">
        <v>146</v>
      </c>
      <c r="AW128" s="15" t="s">
        <v>39</v>
      </c>
      <c r="AX128" s="15" t="s">
        <v>86</v>
      </c>
      <c r="AY128" s="256" t="s">
        <v>139</v>
      </c>
    </row>
    <row r="129" s="2" customFormat="1" ht="24.15" customHeight="1">
      <c r="A129" s="40"/>
      <c r="B129" s="41"/>
      <c r="C129" s="206" t="s">
        <v>194</v>
      </c>
      <c r="D129" s="206" t="s">
        <v>141</v>
      </c>
      <c r="E129" s="207" t="s">
        <v>195</v>
      </c>
      <c r="F129" s="208" t="s">
        <v>196</v>
      </c>
      <c r="G129" s="209" t="s">
        <v>184</v>
      </c>
      <c r="H129" s="210">
        <v>3.948</v>
      </c>
      <c r="I129" s="211"/>
      <c r="J129" s="212">
        <f>ROUND(I129*H129,2)</f>
        <v>0</v>
      </c>
      <c r="K129" s="208" t="s">
        <v>145</v>
      </c>
      <c r="L129" s="46"/>
      <c r="M129" s="213" t="s">
        <v>32</v>
      </c>
      <c r="N129" s="214" t="s">
        <v>49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146</v>
      </c>
      <c r="AT129" s="217" t="s">
        <v>141</v>
      </c>
      <c r="AU129" s="217" t="s">
        <v>88</v>
      </c>
      <c r="AY129" s="18" t="s">
        <v>139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8" t="s">
        <v>86</v>
      </c>
      <c r="BK129" s="218">
        <f>ROUND(I129*H129,2)</f>
        <v>0</v>
      </c>
      <c r="BL129" s="18" t="s">
        <v>146</v>
      </c>
      <c r="BM129" s="217" t="s">
        <v>564</v>
      </c>
    </row>
    <row r="130" s="2" customFormat="1">
      <c r="A130" s="40"/>
      <c r="B130" s="41"/>
      <c r="C130" s="42"/>
      <c r="D130" s="219" t="s">
        <v>148</v>
      </c>
      <c r="E130" s="42"/>
      <c r="F130" s="220" t="s">
        <v>198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148</v>
      </c>
      <c r="AU130" s="18" t="s">
        <v>88</v>
      </c>
    </row>
    <row r="131" s="13" customFormat="1">
      <c r="A131" s="13"/>
      <c r="B131" s="224"/>
      <c r="C131" s="225"/>
      <c r="D131" s="226" t="s">
        <v>150</v>
      </c>
      <c r="E131" s="227" t="s">
        <v>32</v>
      </c>
      <c r="F131" s="228" t="s">
        <v>565</v>
      </c>
      <c r="G131" s="225"/>
      <c r="H131" s="227" t="s">
        <v>32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150</v>
      </c>
      <c r="AU131" s="234" t="s">
        <v>88</v>
      </c>
      <c r="AV131" s="13" t="s">
        <v>86</v>
      </c>
      <c r="AW131" s="13" t="s">
        <v>39</v>
      </c>
      <c r="AX131" s="13" t="s">
        <v>78</v>
      </c>
      <c r="AY131" s="234" t="s">
        <v>139</v>
      </c>
    </row>
    <row r="132" s="14" customFormat="1">
      <c r="A132" s="14"/>
      <c r="B132" s="235"/>
      <c r="C132" s="236"/>
      <c r="D132" s="226" t="s">
        <v>150</v>
      </c>
      <c r="E132" s="237" t="s">
        <v>32</v>
      </c>
      <c r="F132" s="238" t="s">
        <v>566</v>
      </c>
      <c r="G132" s="236"/>
      <c r="H132" s="239">
        <v>3.948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150</v>
      </c>
      <c r="AU132" s="245" t="s">
        <v>88</v>
      </c>
      <c r="AV132" s="14" t="s">
        <v>88</v>
      </c>
      <c r="AW132" s="14" t="s">
        <v>39</v>
      </c>
      <c r="AX132" s="14" t="s">
        <v>78</v>
      </c>
      <c r="AY132" s="245" t="s">
        <v>139</v>
      </c>
    </row>
    <row r="133" s="15" customFormat="1">
      <c r="A133" s="15"/>
      <c r="B133" s="246"/>
      <c r="C133" s="247"/>
      <c r="D133" s="226" t="s">
        <v>150</v>
      </c>
      <c r="E133" s="248" t="s">
        <v>32</v>
      </c>
      <c r="F133" s="249" t="s">
        <v>153</v>
      </c>
      <c r="G133" s="247"/>
      <c r="H133" s="250">
        <v>3.948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6" t="s">
        <v>150</v>
      </c>
      <c r="AU133" s="256" t="s">
        <v>88</v>
      </c>
      <c r="AV133" s="15" t="s">
        <v>146</v>
      </c>
      <c r="AW133" s="15" t="s">
        <v>39</v>
      </c>
      <c r="AX133" s="15" t="s">
        <v>86</v>
      </c>
      <c r="AY133" s="256" t="s">
        <v>139</v>
      </c>
    </row>
    <row r="134" s="2" customFormat="1" ht="49.05" customHeight="1">
      <c r="A134" s="40"/>
      <c r="B134" s="41"/>
      <c r="C134" s="206" t="s">
        <v>201</v>
      </c>
      <c r="D134" s="206" t="s">
        <v>141</v>
      </c>
      <c r="E134" s="207" t="s">
        <v>202</v>
      </c>
      <c r="F134" s="208" t="s">
        <v>203</v>
      </c>
      <c r="G134" s="209" t="s">
        <v>161</v>
      </c>
      <c r="H134" s="210">
        <v>1</v>
      </c>
      <c r="I134" s="211"/>
      <c r="J134" s="212">
        <f>ROUND(I134*H134,2)</f>
        <v>0</v>
      </c>
      <c r="K134" s="208" t="s">
        <v>145</v>
      </c>
      <c r="L134" s="46"/>
      <c r="M134" s="213" t="s">
        <v>32</v>
      </c>
      <c r="N134" s="214" t="s">
        <v>49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146</v>
      </c>
      <c r="AT134" s="217" t="s">
        <v>141</v>
      </c>
      <c r="AU134" s="217" t="s">
        <v>88</v>
      </c>
      <c r="AY134" s="18" t="s">
        <v>139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86</v>
      </c>
      <c r="BK134" s="218">
        <f>ROUND(I134*H134,2)</f>
        <v>0</v>
      </c>
      <c r="BL134" s="18" t="s">
        <v>146</v>
      </c>
      <c r="BM134" s="217" t="s">
        <v>567</v>
      </c>
    </row>
    <row r="135" s="2" customFormat="1">
      <c r="A135" s="40"/>
      <c r="B135" s="41"/>
      <c r="C135" s="42"/>
      <c r="D135" s="219" t="s">
        <v>148</v>
      </c>
      <c r="E135" s="42"/>
      <c r="F135" s="220" t="s">
        <v>205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148</v>
      </c>
      <c r="AU135" s="18" t="s">
        <v>88</v>
      </c>
    </row>
    <row r="136" s="13" customFormat="1">
      <c r="A136" s="13"/>
      <c r="B136" s="224"/>
      <c r="C136" s="225"/>
      <c r="D136" s="226" t="s">
        <v>150</v>
      </c>
      <c r="E136" s="227" t="s">
        <v>32</v>
      </c>
      <c r="F136" s="228" t="s">
        <v>556</v>
      </c>
      <c r="G136" s="225"/>
      <c r="H136" s="227" t="s">
        <v>32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150</v>
      </c>
      <c r="AU136" s="234" t="s">
        <v>88</v>
      </c>
      <c r="AV136" s="13" t="s">
        <v>86</v>
      </c>
      <c r="AW136" s="13" t="s">
        <v>39</v>
      </c>
      <c r="AX136" s="13" t="s">
        <v>78</v>
      </c>
      <c r="AY136" s="234" t="s">
        <v>139</v>
      </c>
    </row>
    <row r="137" s="14" customFormat="1">
      <c r="A137" s="14"/>
      <c r="B137" s="235"/>
      <c r="C137" s="236"/>
      <c r="D137" s="226" t="s">
        <v>150</v>
      </c>
      <c r="E137" s="237" t="s">
        <v>32</v>
      </c>
      <c r="F137" s="238" t="s">
        <v>86</v>
      </c>
      <c r="G137" s="236"/>
      <c r="H137" s="239">
        <v>1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150</v>
      </c>
      <c r="AU137" s="245" t="s">
        <v>88</v>
      </c>
      <c r="AV137" s="14" t="s">
        <v>88</v>
      </c>
      <c r="AW137" s="14" t="s">
        <v>39</v>
      </c>
      <c r="AX137" s="14" t="s">
        <v>78</v>
      </c>
      <c r="AY137" s="245" t="s">
        <v>139</v>
      </c>
    </row>
    <row r="138" s="15" customFormat="1">
      <c r="A138" s="15"/>
      <c r="B138" s="246"/>
      <c r="C138" s="247"/>
      <c r="D138" s="226" t="s">
        <v>150</v>
      </c>
      <c r="E138" s="248" t="s">
        <v>32</v>
      </c>
      <c r="F138" s="249" t="s">
        <v>153</v>
      </c>
      <c r="G138" s="247"/>
      <c r="H138" s="250">
        <v>1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6" t="s">
        <v>150</v>
      </c>
      <c r="AU138" s="256" t="s">
        <v>88</v>
      </c>
      <c r="AV138" s="15" t="s">
        <v>146</v>
      </c>
      <c r="AW138" s="15" t="s">
        <v>39</v>
      </c>
      <c r="AX138" s="15" t="s">
        <v>86</v>
      </c>
      <c r="AY138" s="256" t="s">
        <v>139</v>
      </c>
    </row>
    <row r="139" s="2" customFormat="1" ht="62.7" customHeight="1">
      <c r="A139" s="40"/>
      <c r="B139" s="41"/>
      <c r="C139" s="206" t="s">
        <v>206</v>
      </c>
      <c r="D139" s="206" t="s">
        <v>141</v>
      </c>
      <c r="E139" s="207" t="s">
        <v>207</v>
      </c>
      <c r="F139" s="208" t="s">
        <v>208</v>
      </c>
      <c r="G139" s="209" t="s">
        <v>184</v>
      </c>
      <c r="H139" s="210">
        <v>37.509999999999998</v>
      </c>
      <c r="I139" s="211"/>
      <c r="J139" s="212">
        <f>ROUND(I139*H139,2)</f>
        <v>0</v>
      </c>
      <c r="K139" s="208" t="s">
        <v>145</v>
      </c>
      <c r="L139" s="46"/>
      <c r="M139" s="213" t="s">
        <v>32</v>
      </c>
      <c r="N139" s="214" t="s">
        <v>49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146</v>
      </c>
      <c r="AT139" s="217" t="s">
        <v>141</v>
      </c>
      <c r="AU139" s="217" t="s">
        <v>88</v>
      </c>
      <c r="AY139" s="18" t="s">
        <v>139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8" t="s">
        <v>86</v>
      </c>
      <c r="BK139" s="218">
        <f>ROUND(I139*H139,2)</f>
        <v>0</v>
      </c>
      <c r="BL139" s="18" t="s">
        <v>146</v>
      </c>
      <c r="BM139" s="217" t="s">
        <v>568</v>
      </c>
    </row>
    <row r="140" s="2" customFormat="1">
      <c r="A140" s="40"/>
      <c r="B140" s="41"/>
      <c r="C140" s="42"/>
      <c r="D140" s="219" t="s">
        <v>148</v>
      </c>
      <c r="E140" s="42"/>
      <c r="F140" s="220" t="s">
        <v>210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148</v>
      </c>
      <c r="AU140" s="18" t="s">
        <v>88</v>
      </c>
    </row>
    <row r="141" s="13" customFormat="1">
      <c r="A141" s="13"/>
      <c r="B141" s="224"/>
      <c r="C141" s="225"/>
      <c r="D141" s="226" t="s">
        <v>150</v>
      </c>
      <c r="E141" s="227" t="s">
        <v>32</v>
      </c>
      <c r="F141" s="228" t="s">
        <v>569</v>
      </c>
      <c r="G141" s="225"/>
      <c r="H141" s="227" t="s">
        <v>32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150</v>
      </c>
      <c r="AU141" s="234" t="s">
        <v>88</v>
      </c>
      <c r="AV141" s="13" t="s">
        <v>86</v>
      </c>
      <c r="AW141" s="13" t="s">
        <v>39</v>
      </c>
      <c r="AX141" s="13" t="s">
        <v>78</v>
      </c>
      <c r="AY141" s="234" t="s">
        <v>139</v>
      </c>
    </row>
    <row r="142" s="14" customFormat="1">
      <c r="A142" s="14"/>
      <c r="B142" s="235"/>
      <c r="C142" s="236"/>
      <c r="D142" s="226" t="s">
        <v>150</v>
      </c>
      <c r="E142" s="237" t="s">
        <v>32</v>
      </c>
      <c r="F142" s="238" t="s">
        <v>562</v>
      </c>
      <c r="G142" s="236"/>
      <c r="H142" s="239">
        <v>15.789999999999999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150</v>
      </c>
      <c r="AU142" s="245" t="s">
        <v>88</v>
      </c>
      <c r="AV142" s="14" t="s">
        <v>88</v>
      </c>
      <c r="AW142" s="14" t="s">
        <v>39</v>
      </c>
      <c r="AX142" s="14" t="s">
        <v>78</v>
      </c>
      <c r="AY142" s="245" t="s">
        <v>139</v>
      </c>
    </row>
    <row r="143" s="13" customFormat="1">
      <c r="A143" s="13"/>
      <c r="B143" s="224"/>
      <c r="C143" s="225"/>
      <c r="D143" s="226" t="s">
        <v>150</v>
      </c>
      <c r="E143" s="227" t="s">
        <v>32</v>
      </c>
      <c r="F143" s="228" t="s">
        <v>212</v>
      </c>
      <c r="G143" s="225"/>
      <c r="H143" s="227" t="s">
        <v>32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150</v>
      </c>
      <c r="AU143" s="234" t="s">
        <v>88</v>
      </c>
      <c r="AV143" s="13" t="s">
        <v>86</v>
      </c>
      <c r="AW143" s="13" t="s">
        <v>39</v>
      </c>
      <c r="AX143" s="13" t="s">
        <v>78</v>
      </c>
      <c r="AY143" s="234" t="s">
        <v>139</v>
      </c>
    </row>
    <row r="144" s="14" customFormat="1">
      <c r="A144" s="14"/>
      <c r="B144" s="235"/>
      <c r="C144" s="236"/>
      <c r="D144" s="226" t="s">
        <v>150</v>
      </c>
      <c r="E144" s="237" t="s">
        <v>32</v>
      </c>
      <c r="F144" s="238" t="s">
        <v>570</v>
      </c>
      <c r="G144" s="236"/>
      <c r="H144" s="239">
        <v>6.9000000000000004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150</v>
      </c>
      <c r="AU144" s="245" t="s">
        <v>88</v>
      </c>
      <c r="AV144" s="14" t="s">
        <v>88</v>
      </c>
      <c r="AW144" s="14" t="s">
        <v>39</v>
      </c>
      <c r="AX144" s="14" t="s">
        <v>78</v>
      </c>
      <c r="AY144" s="245" t="s">
        <v>139</v>
      </c>
    </row>
    <row r="145" s="13" customFormat="1">
      <c r="A145" s="13"/>
      <c r="B145" s="224"/>
      <c r="C145" s="225"/>
      <c r="D145" s="226" t="s">
        <v>150</v>
      </c>
      <c r="E145" s="227" t="s">
        <v>32</v>
      </c>
      <c r="F145" s="228" t="s">
        <v>214</v>
      </c>
      <c r="G145" s="225"/>
      <c r="H145" s="227" t="s">
        <v>32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150</v>
      </c>
      <c r="AU145" s="234" t="s">
        <v>88</v>
      </c>
      <c r="AV145" s="13" t="s">
        <v>86</v>
      </c>
      <c r="AW145" s="13" t="s">
        <v>39</v>
      </c>
      <c r="AX145" s="13" t="s">
        <v>78</v>
      </c>
      <c r="AY145" s="234" t="s">
        <v>139</v>
      </c>
    </row>
    <row r="146" s="14" customFormat="1">
      <c r="A146" s="14"/>
      <c r="B146" s="235"/>
      <c r="C146" s="236"/>
      <c r="D146" s="226" t="s">
        <v>150</v>
      </c>
      <c r="E146" s="237" t="s">
        <v>32</v>
      </c>
      <c r="F146" s="238" t="s">
        <v>571</v>
      </c>
      <c r="G146" s="236"/>
      <c r="H146" s="239">
        <v>8.0299999999999994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150</v>
      </c>
      <c r="AU146" s="245" t="s">
        <v>88</v>
      </c>
      <c r="AV146" s="14" t="s">
        <v>88</v>
      </c>
      <c r="AW146" s="14" t="s">
        <v>39</v>
      </c>
      <c r="AX146" s="14" t="s">
        <v>78</v>
      </c>
      <c r="AY146" s="245" t="s">
        <v>139</v>
      </c>
    </row>
    <row r="147" s="13" customFormat="1">
      <c r="A147" s="13"/>
      <c r="B147" s="224"/>
      <c r="C147" s="225"/>
      <c r="D147" s="226" t="s">
        <v>150</v>
      </c>
      <c r="E147" s="227" t="s">
        <v>32</v>
      </c>
      <c r="F147" s="228" t="s">
        <v>216</v>
      </c>
      <c r="G147" s="225"/>
      <c r="H147" s="227" t="s">
        <v>32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150</v>
      </c>
      <c r="AU147" s="234" t="s">
        <v>88</v>
      </c>
      <c r="AV147" s="13" t="s">
        <v>86</v>
      </c>
      <c r="AW147" s="13" t="s">
        <v>39</v>
      </c>
      <c r="AX147" s="13" t="s">
        <v>78</v>
      </c>
      <c r="AY147" s="234" t="s">
        <v>139</v>
      </c>
    </row>
    <row r="148" s="14" customFormat="1">
      <c r="A148" s="14"/>
      <c r="B148" s="235"/>
      <c r="C148" s="236"/>
      <c r="D148" s="226" t="s">
        <v>150</v>
      </c>
      <c r="E148" s="237" t="s">
        <v>32</v>
      </c>
      <c r="F148" s="238" t="s">
        <v>572</v>
      </c>
      <c r="G148" s="236"/>
      <c r="H148" s="239">
        <v>6.79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150</v>
      </c>
      <c r="AU148" s="245" t="s">
        <v>88</v>
      </c>
      <c r="AV148" s="14" t="s">
        <v>88</v>
      </c>
      <c r="AW148" s="14" t="s">
        <v>39</v>
      </c>
      <c r="AX148" s="14" t="s">
        <v>78</v>
      </c>
      <c r="AY148" s="245" t="s">
        <v>139</v>
      </c>
    </row>
    <row r="149" s="15" customFormat="1">
      <c r="A149" s="15"/>
      <c r="B149" s="246"/>
      <c r="C149" s="247"/>
      <c r="D149" s="226" t="s">
        <v>150</v>
      </c>
      <c r="E149" s="248" t="s">
        <v>32</v>
      </c>
      <c r="F149" s="249" t="s">
        <v>153</v>
      </c>
      <c r="G149" s="247"/>
      <c r="H149" s="250">
        <v>37.509999999999998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6" t="s">
        <v>150</v>
      </c>
      <c r="AU149" s="256" t="s">
        <v>88</v>
      </c>
      <c r="AV149" s="15" t="s">
        <v>146</v>
      </c>
      <c r="AW149" s="15" t="s">
        <v>39</v>
      </c>
      <c r="AX149" s="15" t="s">
        <v>86</v>
      </c>
      <c r="AY149" s="256" t="s">
        <v>139</v>
      </c>
    </row>
    <row r="150" s="2" customFormat="1" ht="55.5" customHeight="1">
      <c r="A150" s="40"/>
      <c r="B150" s="41"/>
      <c r="C150" s="206" t="s">
        <v>218</v>
      </c>
      <c r="D150" s="206" t="s">
        <v>141</v>
      </c>
      <c r="E150" s="207" t="s">
        <v>219</v>
      </c>
      <c r="F150" s="208" t="s">
        <v>220</v>
      </c>
      <c r="G150" s="209" t="s">
        <v>184</v>
      </c>
      <c r="H150" s="210">
        <v>3.948</v>
      </c>
      <c r="I150" s="211"/>
      <c r="J150" s="212">
        <f>ROUND(I150*H150,2)</f>
        <v>0</v>
      </c>
      <c r="K150" s="208" t="s">
        <v>145</v>
      </c>
      <c r="L150" s="46"/>
      <c r="M150" s="213" t="s">
        <v>32</v>
      </c>
      <c r="N150" s="214" t="s">
        <v>49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146</v>
      </c>
      <c r="AT150" s="217" t="s">
        <v>141</v>
      </c>
      <c r="AU150" s="217" t="s">
        <v>88</v>
      </c>
      <c r="AY150" s="18" t="s">
        <v>139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8" t="s">
        <v>86</v>
      </c>
      <c r="BK150" s="218">
        <f>ROUND(I150*H150,2)</f>
        <v>0</v>
      </c>
      <c r="BL150" s="18" t="s">
        <v>146</v>
      </c>
      <c r="BM150" s="217" t="s">
        <v>573</v>
      </c>
    </row>
    <row r="151" s="2" customFormat="1">
      <c r="A151" s="40"/>
      <c r="B151" s="41"/>
      <c r="C151" s="42"/>
      <c r="D151" s="219" t="s">
        <v>148</v>
      </c>
      <c r="E151" s="42"/>
      <c r="F151" s="220" t="s">
        <v>222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8" t="s">
        <v>148</v>
      </c>
      <c r="AU151" s="18" t="s">
        <v>88</v>
      </c>
    </row>
    <row r="152" s="13" customFormat="1">
      <c r="A152" s="13"/>
      <c r="B152" s="224"/>
      <c r="C152" s="225"/>
      <c r="D152" s="226" t="s">
        <v>150</v>
      </c>
      <c r="E152" s="227" t="s">
        <v>32</v>
      </c>
      <c r="F152" s="228" t="s">
        <v>574</v>
      </c>
      <c r="G152" s="225"/>
      <c r="H152" s="227" t="s">
        <v>32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150</v>
      </c>
      <c r="AU152" s="234" t="s">
        <v>88</v>
      </c>
      <c r="AV152" s="13" t="s">
        <v>86</v>
      </c>
      <c r="AW152" s="13" t="s">
        <v>39</v>
      </c>
      <c r="AX152" s="13" t="s">
        <v>78</v>
      </c>
      <c r="AY152" s="234" t="s">
        <v>139</v>
      </c>
    </row>
    <row r="153" s="14" customFormat="1">
      <c r="A153" s="14"/>
      <c r="B153" s="235"/>
      <c r="C153" s="236"/>
      <c r="D153" s="226" t="s">
        <v>150</v>
      </c>
      <c r="E153" s="237" t="s">
        <v>32</v>
      </c>
      <c r="F153" s="238" t="s">
        <v>566</v>
      </c>
      <c r="G153" s="236"/>
      <c r="H153" s="239">
        <v>3.948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150</v>
      </c>
      <c r="AU153" s="245" t="s">
        <v>88</v>
      </c>
      <c r="AV153" s="14" t="s">
        <v>88</v>
      </c>
      <c r="AW153" s="14" t="s">
        <v>39</v>
      </c>
      <c r="AX153" s="14" t="s">
        <v>78</v>
      </c>
      <c r="AY153" s="245" t="s">
        <v>139</v>
      </c>
    </row>
    <row r="154" s="15" customFormat="1">
      <c r="A154" s="15"/>
      <c r="B154" s="246"/>
      <c r="C154" s="247"/>
      <c r="D154" s="226" t="s">
        <v>150</v>
      </c>
      <c r="E154" s="248" t="s">
        <v>32</v>
      </c>
      <c r="F154" s="249" t="s">
        <v>153</v>
      </c>
      <c r="G154" s="247"/>
      <c r="H154" s="250">
        <v>3.948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6" t="s">
        <v>150</v>
      </c>
      <c r="AU154" s="256" t="s">
        <v>88</v>
      </c>
      <c r="AV154" s="15" t="s">
        <v>146</v>
      </c>
      <c r="AW154" s="15" t="s">
        <v>39</v>
      </c>
      <c r="AX154" s="15" t="s">
        <v>86</v>
      </c>
      <c r="AY154" s="256" t="s">
        <v>139</v>
      </c>
    </row>
    <row r="155" s="2" customFormat="1" ht="62.7" customHeight="1">
      <c r="A155" s="40"/>
      <c r="B155" s="41"/>
      <c r="C155" s="206" t="s">
        <v>224</v>
      </c>
      <c r="D155" s="206" t="s">
        <v>141</v>
      </c>
      <c r="E155" s="207" t="s">
        <v>428</v>
      </c>
      <c r="F155" s="208" t="s">
        <v>429</v>
      </c>
      <c r="G155" s="209" t="s">
        <v>184</v>
      </c>
      <c r="H155" s="210">
        <v>7.8799999999999999</v>
      </c>
      <c r="I155" s="211"/>
      <c r="J155" s="212">
        <f>ROUND(I155*H155,2)</f>
        <v>0</v>
      </c>
      <c r="K155" s="208" t="s">
        <v>145</v>
      </c>
      <c r="L155" s="46"/>
      <c r="M155" s="213" t="s">
        <v>32</v>
      </c>
      <c r="N155" s="214" t="s">
        <v>49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146</v>
      </c>
      <c r="AT155" s="217" t="s">
        <v>141</v>
      </c>
      <c r="AU155" s="217" t="s">
        <v>88</v>
      </c>
      <c r="AY155" s="18" t="s">
        <v>139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8" t="s">
        <v>86</v>
      </c>
      <c r="BK155" s="218">
        <f>ROUND(I155*H155,2)</f>
        <v>0</v>
      </c>
      <c r="BL155" s="18" t="s">
        <v>146</v>
      </c>
      <c r="BM155" s="217" t="s">
        <v>575</v>
      </c>
    </row>
    <row r="156" s="2" customFormat="1">
      <c r="A156" s="40"/>
      <c r="B156" s="41"/>
      <c r="C156" s="42"/>
      <c r="D156" s="219" t="s">
        <v>148</v>
      </c>
      <c r="E156" s="42"/>
      <c r="F156" s="220" t="s">
        <v>431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8" t="s">
        <v>148</v>
      </c>
      <c r="AU156" s="18" t="s">
        <v>88</v>
      </c>
    </row>
    <row r="157" s="13" customFormat="1">
      <c r="A157" s="13"/>
      <c r="B157" s="224"/>
      <c r="C157" s="225"/>
      <c r="D157" s="226" t="s">
        <v>150</v>
      </c>
      <c r="E157" s="227" t="s">
        <v>32</v>
      </c>
      <c r="F157" s="228" t="s">
        <v>432</v>
      </c>
      <c r="G157" s="225"/>
      <c r="H157" s="227" t="s">
        <v>32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150</v>
      </c>
      <c r="AU157" s="234" t="s">
        <v>88</v>
      </c>
      <c r="AV157" s="13" t="s">
        <v>86</v>
      </c>
      <c r="AW157" s="13" t="s">
        <v>39</v>
      </c>
      <c r="AX157" s="13" t="s">
        <v>78</v>
      </c>
      <c r="AY157" s="234" t="s">
        <v>139</v>
      </c>
    </row>
    <row r="158" s="14" customFormat="1">
      <c r="A158" s="14"/>
      <c r="B158" s="235"/>
      <c r="C158" s="236"/>
      <c r="D158" s="226" t="s">
        <v>150</v>
      </c>
      <c r="E158" s="237" t="s">
        <v>32</v>
      </c>
      <c r="F158" s="238" t="s">
        <v>576</v>
      </c>
      <c r="G158" s="236"/>
      <c r="H158" s="239">
        <v>7.7599999999999998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150</v>
      </c>
      <c r="AU158" s="245" t="s">
        <v>88</v>
      </c>
      <c r="AV158" s="14" t="s">
        <v>88</v>
      </c>
      <c r="AW158" s="14" t="s">
        <v>39</v>
      </c>
      <c r="AX158" s="14" t="s">
        <v>78</v>
      </c>
      <c r="AY158" s="245" t="s">
        <v>139</v>
      </c>
    </row>
    <row r="159" s="14" customFormat="1">
      <c r="A159" s="14"/>
      <c r="B159" s="235"/>
      <c r="C159" s="236"/>
      <c r="D159" s="226" t="s">
        <v>150</v>
      </c>
      <c r="E159" s="237" t="s">
        <v>32</v>
      </c>
      <c r="F159" s="238" t="s">
        <v>577</v>
      </c>
      <c r="G159" s="236"/>
      <c r="H159" s="239">
        <v>0.12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150</v>
      </c>
      <c r="AU159" s="245" t="s">
        <v>88</v>
      </c>
      <c r="AV159" s="14" t="s">
        <v>88</v>
      </c>
      <c r="AW159" s="14" t="s">
        <v>39</v>
      </c>
      <c r="AX159" s="14" t="s">
        <v>78</v>
      </c>
      <c r="AY159" s="245" t="s">
        <v>139</v>
      </c>
    </row>
    <row r="160" s="15" customFormat="1">
      <c r="A160" s="15"/>
      <c r="B160" s="246"/>
      <c r="C160" s="247"/>
      <c r="D160" s="226" t="s">
        <v>150</v>
      </c>
      <c r="E160" s="248" t="s">
        <v>32</v>
      </c>
      <c r="F160" s="249" t="s">
        <v>153</v>
      </c>
      <c r="G160" s="247"/>
      <c r="H160" s="250">
        <v>7.8799999999999999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6" t="s">
        <v>150</v>
      </c>
      <c r="AU160" s="256" t="s">
        <v>88</v>
      </c>
      <c r="AV160" s="15" t="s">
        <v>146</v>
      </c>
      <c r="AW160" s="15" t="s">
        <v>39</v>
      </c>
      <c r="AX160" s="15" t="s">
        <v>86</v>
      </c>
      <c r="AY160" s="256" t="s">
        <v>139</v>
      </c>
    </row>
    <row r="161" s="2" customFormat="1" ht="66.75" customHeight="1">
      <c r="A161" s="40"/>
      <c r="B161" s="41"/>
      <c r="C161" s="206" t="s">
        <v>229</v>
      </c>
      <c r="D161" s="206" t="s">
        <v>141</v>
      </c>
      <c r="E161" s="207" t="s">
        <v>435</v>
      </c>
      <c r="F161" s="208" t="s">
        <v>436</v>
      </c>
      <c r="G161" s="209" t="s">
        <v>184</v>
      </c>
      <c r="H161" s="210">
        <v>78.799999999999997</v>
      </c>
      <c r="I161" s="211"/>
      <c r="J161" s="212">
        <f>ROUND(I161*H161,2)</f>
        <v>0</v>
      </c>
      <c r="K161" s="208" t="s">
        <v>145</v>
      </c>
      <c r="L161" s="46"/>
      <c r="M161" s="213" t="s">
        <v>32</v>
      </c>
      <c r="N161" s="214" t="s">
        <v>49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146</v>
      </c>
      <c r="AT161" s="217" t="s">
        <v>141</v>
      </c>
      <c r="AU161" s="217" t="s">
        <v>88</v>
      </c>
      <c r="AY161" s="18" t="s">
        <v>139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8" t="s">
        <v>86</v>
      </c>
      <c r="BK161" s="218">
        <f>ROUND(I161*H161,2)</f>
        <v>0</v>
      </c>
      <c r="BL161" s="18" t="s">
        <v>146</v>
      </c>
      <c r="BM161" s="217" t="s">
        <v>578</v>
      </c>
    </row>
    <row r="162" s="2" customFormat="1">
      <c r="A162" s="40"/>
      <c r="B162" s="41"/>
      <c r="C162" s="42"/>
      <c r="D162" s="219" t="s">
        <v>148</v>
      </c>
      <c r="E162" s="42"/>
      <c r="F162" s="220" t="s">
        <v>438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148</v>
      </c>
      <c r="AU162" s="18" t="s">
        <v>88</v>
      </c>
    </row>
    <row r="163" s="13" customFormat="1">
      <c r="A163" s="13"/>
      <c r="B163" s="224"/>
      <c r="C163" s="225"/>
      <c r="D163" s="226" t="s">
        <v>150</v>
      </c>
      <c r="E163" s="227" t="s">
        <v>32</v>
      </c>
      <c r="F163" s="228" t="s">
        <v>432</v>
      </c>
      <c r="G163" s="225"/>
      <c r="H163" s="227" t="s">
        <v>32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150</v>
      </c>
      <c r="AU163" s="234" t="s">
        <v>88</v>
      </c>
      <c r="AV163" s="13" t="s">
        <v>86</v>
      </c>
      <c r="AW163" s="13" t="s">
        <v>39</v>
      </c>
      <c r="AX163" s="13" t="s">
        <v>78</v>
      </c>
      <c r="AY163" s="234" t="s">
        <v>139</v>
      </c>
    </row>
    <row r="164" s="14" customFormat="1">
      <c r="A164" s="14"/>
      <c r="B164" s="235"/>
      <c r="C164" s="236"/>
      <c r="D164" s="226" t="s">
        <v>150</v>
      </c>
      <c r="E164" s="237" t="s">
        <v>32</v>
      </c>
      <c r="F164" s="238" t="s">
        <v>579</v>
      </c>
      <c r="G164" s="236"/>
      <c r="H164" s="239">
        <v>77.599999999999994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150</v>
      </c>
      <c r="AU164" s="245" t="s">
        <v>88</v>
      </c>
      <c r="AV164" s="14" t="s">
        <v>88</v>
      </c>
      <c r="AW164" s="14" t="s">
        <v>39</v>
      </c>
      <c r="AX164" s="14" t="s">
        <v>78</v>
      </c>
      <c r="AY164" s="245" t="s">
        <v>139</v>
      </c>
    </row>
    <row r="165" s="14" customFormat="1">
      <c r="A165" s="14"/>
      <c r="B165" s="235"/>
      <c r="C165" s="236"/>
      <c r="D165" s="226" t="s">
        <v>150</v>
      </c>
      <c r="E165" s="237" t="s">
        <v>32</v>
      </c>
      <c r="F165" s="238" t="s">
        <v>580</v>
      </c>
      <c r="G165" s="236"/>
      <c r="H165" s="239">
        <v>1.2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150</v>
      </c>
      <c r="AU165" s="245" t="s">
        <v>88</v>
      </c>
      <c r="AV165" s="14" t="s">
        <v>88</v>
      </c>
      <c r="AW165" s="14" t="s">
        <v>39</v>
      </c>
      <c r="AX165" s="14" t="s">
        <v>78</v>
      </c>
      <c r="AY165" s="245" t="s">
        <v>139</v>
      </c>
    </row>
    <row r="166" s="15" customFormat="1">
      <c r="A166" s="15"/>
      <c r="B166" s="246"/>
      <c r="C166" s="247"/>
      <c r="D166" s="226" t="s">
        <v>150</v>
      </c>
      <c r="E166" s="248" t="s">
        <v>32</v>
      </c>
      <c r="F166" s="249" t="s">
        <v>153</v>
      </c>
      <c r="G166" s="247"/>
      <c r="H166" s="250">
        <v>78.799999999999997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6" t="s">
        <v>150</v>
      </c>
      <c r="AU166" s="256" t="s">
        <v>88</v>
      </c>
      <c r="AV166" s="15" t="s">
        <v>146</v>
      </c>
      <c r="AW166" s="15" t="s">
        <v>39</v>
      </c>
      <c r="AX166" s="15" t="s">
        <v>86</v>
      </c>
      <c r="AY166" s="256" t="s">
        <v>139</v>
      </c>
    </row>
    <row r="167" s="2" customFormat="1" ht="44.25" customHeight="1">
      <c r="A167" s="40"/>
      <c r="B167" s="41"/>
      <c r="C167" s="206" t="s">
        <v>8</v>
      </c>
      <c r="D167" s="206" t="s">
        <v>141</v>
      </c>
      <c r="E167" s="207" t="s">
        <v>442</v>
      </c>
      <c r="F167" s="208" t="s">
        <v>443</v>
      </c>
      <c r="G167" s="209" t="s">
        <v>337</v>
      </c>
      <c r="H167" s="210">
        <v>7.8799999999999999</v>
      </c>
      <c r="I167" s="211"/>
      <c r="J167" s="212">
        <f>ROUND(I167*H167,2)</f>
        <v>0</v>
      </c>
      <c r="K167" s="208" t="s">
        <v>145</v>
      </c>
      <c r="L167" s="46"/>
      <c r="M167" s="213" t="s">
        <v>32</v>
      </c>
      <c r="N167" s="214" t="s">
        <v>49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146</v>
      </c>
      <c r="AT167" s="217" t="s">
        <v>141</v>
      </c>
      <c r="AU167" s="217" t="s">
        <v>88</v>
      </c>
      <c r="AY167" s="18" t="s">
        <v>139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8" t="s">
        <v>86</v>
      </c>
      <c r="BK167" s="218">
        <f>ROUND(I167*H167,2)</f>
        <v>0</v>
      </c>
      <c r="BL167" s="18" t="s">
        <v>146</v>
      </c>
      <c r="BM167" s="217" t="s">
        <v>581</v>
      </c>
    </row>
    <row r="168" s="2" customFormat="1">
      <c r="A168" s="40"/>
      <c r="B168" s="41"/>
      <c r="C168" s="42"/>
      <c r="D168" s="219" t="s">
        <v>148</v>
      </c>
      <c r="E168" s="42"/>
      <c r="F168" s="220" t="s">
        <v>445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8" t="s">
        <v>148</v>
      </c>
      <c r="AU168" s="18" t="s">
        <v>88</v>
      </c>
    </row>
    <row r="169" s="13" customFormat="1">
      <c r="A169" s="13"/>
      <c r="B169" s="224"/>
      <c r="C169" s="225"/>
      <c r="D169" s="226" t="s">
        <v>150</v>
      </c>
      <c r="E169" s="227" t="s">
        <v>32</v>
      </c>
      <c r="F169" s="228" t="s">
        <v>446</v>
      </c>
      <c r="G169" s="225"/>
      <c r="H169" s="227" t="s">
        <v>32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150</v>
      </c>
      <c r="AU169" s="234" t="s">
        <v>88</v>
      </c>
      <c r="AV169" s="13" t="s">
        <v>86</v>
      </c>
      <c r="AW169" s="13" t="s">
        <v>39</v>
      </c>
      <c r="AX169" s="13" t="s">
        <v>78</v>
      </c>
      <c r="AY169" s="234" t="s">
        <v>139</v>
      </c>
    </row>
    <row r="170" s="14" customFormat="1">
      <c r="A170" s="14"/>
      <c r="B170" s="235"/>
      <c r="C170" s="236"/>
      <c r="D170" s="226" t="s">
        <v>150</v>
      </c>
      <c r="E170" s="237" t="s">
        <v>32</v>
      </c>
      <c r="F170" s="238" t="s">
        <v>576</v>
      </c>
      <c r="G170" s="236"/>
      <c r="H170" s="239">
        <v>7.7599999999999998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150</v>
      </c>
      <c r="AU170" s="245" t="s">
        <v>88</v>
      </c>
      <c r="AV170" s="14" t="s">
        <v>88</v>
      </c>
      <c r="AW170" s="14" t="s">
        <v>39</v>
      </c>
      <c r="AX170" s="14" t="s">
        <v>78</v>
      </c>
      <c r="AY170" s="245" t="s">
        <v>139</v>
      </c>
    </row>
    <row r="171" s="14" customFormat="1">
      <c r="A171" s="14"/>
      <c r="B171" s="235"/>
      <c r="C171" s="236"/>
      <c r="D171" s="226" t="s">
        <v>150</v>
      </c>
      <c r="E171" s="237" t="s">
        <v>32</v>
      </c>
      <c r="F171" s="238" t="s">
        <v>577</v>
      </c>
      <c r="G171" s="236"/>
      <c r="H171" s="239">
        <v>0.12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150</v>
      </c>
      <c r="AU171" s="245" t="s">
        <v>88</v>
      </c>
      <c r="AV171" s="14" t="s">
        <v>88</v>
      </c>
      <c r="AW171" s="14" t="s">
        <v>39</v>
      </c>
      <c r="AX171" s="14" t="s">
        <v>78</v>
      </c>
      <c r="AY171" s="245" t="s">
        <v>139</v>
      </c>
    </row>
    <row r="172" s="15" customFormat="1">
      <c r="A172" s="15"/>
      <c r="B172" s="246"/>
      <c r="C172" s="247"/>
      <c r="D172" s="226" t="s">
        <v>150</v>
      </c>
      <c r="E172" s="248" t="s">
        <v>32</v>
      </c>
      <c r="F172" s="249" t="s">
        <v>153</v>
      </c>
      <c r="G172" s="247"/>
      <c r="H172" s="250">
        <v>7.8799999999999999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6" t="s">
        <v>150</v>
      </c>
      <c r="AU172" s="256" t="s">
        <v>88</v>
      </c>
      <c r="AV172" s="15" t="s">
        <v>146</v>
      </c>
      <c r="AW172" s="15" t="s">
        <v>39</v>
      </c>
      <c r="AX172" s="15" t="s">
        <v>86</v>
      </c>
      <c r="AY172" s="256" t="s">
        <v>139</v>
      </c>
    </row>
    <row r="173" s="2" customFormat="1" ht="37.8" customHeight="1">
      <c r="A173" s="40"/>
      <c r="B173" s="41"/>
      <c r="C173" s="206" t="s">
        <v>242</v>
      </c>
      <c r="D173" s="206" t="s">
        <v>141</v>
      </c>
      <c r="E173" s="207" t="s">
        <v>243</v>
      </c>
      <c r="F173" s="208" t="s">
        <v>244</v>
      </c>
      <c r="G173" s="209" t="s">
        <v>184</v>
      </c>
      <c r="H173" s="210">
        <v>22.690000000000001</v>
      </c>
      <c r="I173" s="211"/>
      <c r="J173" s="212">
        <f>ROUND(I173*H173,2)</f>
        <v>0</v>
      </c>
      <c r="K173" s="208" t="s">
        <v>145</v>
      </c>
      <c r="L173" s="46"/>
      <c r="M173" s="213" t="s">
        <v>32</v>
      </c>
      <c r="N173" s="214" t="s">
        <v>49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146</v>
      </c>
      <c r="AT173" s="217" t="s">
        <v>141</v>
      </c>
      <c r="AU173" s="217" t="s">
        <v>88</v>
      </c>
      <c r="AY173" s="18" t="s">
        <v>139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8" t="s">
        <v>86</v>
      </c>
      <c r="BK173" s="218">
        <f>ROUND(I173*H173,2)</f>
        <v>0</v>
      </c>
      <c r="BL173" s="18" t="s">
        <v>146</v>
      </c>
      <c r="BM173" s="217" t="s">
        <v>582</v>
      </c>
    </row>
    <row r="174" s="2" customFormat="1">
      <c r="A174" s="40"/>
      <c r="B174" s="41"/>
      <c r="C174" s="42"/>
      <c r="D174" s="219" t="s">
        <v>148</v>
      </c>
      <c r="E174" s="42"/>
      <c r="F174" s="220" t="s">
        <v>246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8" t="s">
        <v>148</v>
      </c>
      <c r="AU174" s="18" t="s">
        <v>88</v>
      </c>
    </row>
    <row r="175" s="13" customFormat="1">
      <c r="A175" s="13"/>
      <c r="B175" s="224"/>
      <c r="C175" s="225"/>
      <c r="D175" s="226" t="s">
        <v>150</v>
      </c>
      <c r="E175" s="227" t="s">
        <v>32</v>
      </c>
      <c r="F175" s="228" t="s">
        <v>506</v>
      </c>
      <c r="G175" s="225"/>
      <c r="H175" s="227" t="s">
        <v>32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150</v>
      </c>
      <c r="AU175" s="234" t="s">
        <v>88</v>
      </c>
      <c r="AV175" s="13" t="s">
        <v>86</v>
      </c>
      <c r="AW175" s="13" t="s">
        <v>39</v>
      </c>
      <c r="AX175" s="13" t="s">
        <v>78</v>
      </c>
      <c r="AY175" s="234" t="s">
        <v>139</v>
      </c>
    </row>
    <row r="176" s="14" customFormat="1">
      <c r="A176" s="14"/>
      <c r="B176" s="235"/>
      <c r="C176" s="236"/>
      <c r="D176" s="226" t="s">
        <v>150</v>
      </c>
      <c r="E176" s="237" t="s">
        <v>32</v>
      </c>
      <c r="F176" s="238" t="s">
        <v>562</v>
      </c>
      <c r="G176" s="236"/>
      <c r="H176" s="239">
        <v>15.789999999999999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150</v>
      </c>
      <c r="AU176" s="245" t="s">
        <v>88</v>
      </c>
      <c r="AV176" s="14" t="s">
        <v>88</v>
      </c>
      <c r="AW176" s="14" t="s">
        <v>39</v>
      </c>
      <c r="AX176" s="14" t="s">
        <v>78</v>
      </c>
      <c r="AY176" s="245" t="s">
        <v>139</v>
      </c>
    </row>
    <row r="177" s="13" customFormat="1">
      <c r="A177" s="13"/>
      <c r="B177" s="224"/>
      <c r="C177" s="225"/>
      <c r="D177" s="226" t="s">
        <v>150</v>
      </c>
      <c r="E177" s="227" t="s">
        <v>32</v>
      </c>
      <c r="F177" s="228" t="s">
        <v>212</v>
      </c>
      <c r="G177" s="225"/>
      <c r="H177" s="227" t="s">
        <v>32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150</v>
      </c>
      <c r="AU177" s="234" t="s">
        <v>88</v>
      </c>
      <c r="AV177" s="13" t="s">
        <v>86</v>
      </c>
      <c r="AW177" s="13" t="s">
        <v>39</v>
      </c>
      <c r="AX177" s="13" t="s">
        <v>78</v>
      </c>
      <c r="AY177" s="234" t="s">
        <v>139</v>
      </c>
    </row>
    <row r="178" s="14" customFormat="1">
      <c r="A178" s="14"/>
      <c r="B178" s="235"/>
      <c r="C178" s="236"/>
      <c r="D178" s="226" t="s">
        <v>150</v>
      </c>
      <c r="E178" s="237" t="s">
        <v>32</v>
      </c>
      <c r="F178" s="238" t="s">
        <v>583</v>
      </c>
      <c r="G178" s="236"/>
      <c r="H178" s="239">
        <v>6.9000000000000004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150</v>
      </c>
      <c r="AU178" s="245" t="s">
        <v>88</v>
      </c>
      <c r="AV178" s="14" t="s">
        <v>88</v>
      </c>
      <c r="AW178" s="14" t="s">
        <v>39</v>
      </c>
      <c r="AX178" s="14" t="s">
        <v>78</v>
      </c>
      <c r="AY178" s="245" t="s">
        <v>139</v>
      </c>
    </row>
    <row r="179" s="15" customFormat="1">
      <c r="A179" s="15"/>
      <c r="B179" s="246"/>
      <c r="C179" s="247"/>
      <c r="D179" s="226" t="s">
        <v>150</v>
      </c>
      <c r="E179" s="248" t="s">
        <v>32</v>
      </c>
      <c r="F179" s="249" t="s">
        <v>153</v>
      </c>
      <c r="G179" s="247"/>
      <c r="H179" s="250">
        <v>22.689999999999998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6" t="s">
        <v>150</v>
      </c>
      <c r="AU179" s="256" t="s">
        <v>88</v>
      </c>
      <c r="AV179" s="15" t="s">
        <v>146</v>
      </c>
      <c r="AW179" s="15" t="s">
        <v>39</v>
      </c>
      <c r="AX179" s="15" t="s">
        <v>86</v>
      </c>
      <c r="AY179" s="256" t="s">
        <v>139</v>
      </c>
    </row>
    <row r="180" s="2" customFormat="1" ht="44.25" customHeight="1">
      <c r="A180" s="40"/>
      <c r="B180" s="41"/>
      <c r="C180" s="206" t="s">
        <v>247</v>
      </c>
      <c r="D180" s="206" t="s">
        <v>141</v>
      </c>
      <c r="E180" s="207" t="s">
        <v>225</v>
      </c>
      <c r="F180" s="208" t="s">
        <v>226</v>
      </c>
      <c r="G180" s="209" t="s">
        <v>184</v>
      </c>
      <c r="H180" s="210">
        <v>14.82</v>
      </c>
      <c r="I180" s="211"/>
      <c r="J180" s="212">
        <f>ROUND(I180*H180,2)</f>
        <v>0</v>
      </c>
      <c r="K180" s="208" t="s">
        <v>145</v>
      </c>
      <c r="L180" s="46"/>
      <c r="M180" s="213" t="s">
        <v>32</v>
      </c>
      <c r="N180" s="214" t="s">
        <v>49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146</v>
      </c>
      <c r="AT180" s="217" t="s">
        <v>141</v>
      </c>
      <c r="AU180" s="217" t="s">
        <v>88</v>
      </c>
      <c r="AY180" s="18" t="s">
        <v>139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8" t="s">
        <v>86</v>
      </c>
      <c r="BK180" s="218">
        <f>ROUND(I180*H180,2)</f>
        <v>0</v>
      </c>
      <c r="BL180" s="18" t="s">
        <v>146</v>
      </c>
      <c r="BM180" s="217" t="s">
        <v>584</v>
      </c>
    </row>
    <row r="181" s="2" customFormat="1">
      <c r="A181" s="40"/>
      <c r="B181" s="41"/>
      <c r="C181" s="42"/>
      <c r="D181" s="219" t="s">
        <v>148</v>
      </c>
      <c r="E181" s="42"/>
      <c r="F181" s="220" t="s">
        <v>228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8" t="s">
        <v>148</v>
      </c>
      <c r="AU181" s="18" t="s">
        <v>88</v>
      </c>
    </row>
    <row r="182" s="13" customFormat="1">
      <c r="A182" s="13"/>
      <c r="B182" s="224"/>
      <c r="C182" s="225"/>
      <c r="D182" s="226" t="s">
        <v>150</v>
      </c>
      <c r="E182" s="227" t="s">
        <v>32</v>
      </c>
      <c r="F182" s="228" t="s">
        <v>214</v>
      </c>
      <c r="G182" s="225"/>
      <c r="H182" s="227" t="s">
        <v>32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150</v>
      </c>
      <c r="AU182" s="234" t="s">
        <v>88</v>
      </c>
      <c r="AV182" s="13" t="s">
        <v>86</v>
      </c>
      <c r="AW182" s="13" t="s">
        <v>39</v>
      </c>
      <c r="AX182" s="13" t="s">
        <v>78</v>
      </c>
      <c r="AY182" s="234" t="s">
        <v>139</v>
      </c>
    </row>
    <row r="183" s="14" customFormat="1">
      <c r="A183" s="14"/>
      <c r="B183" s="235"/>
      <c r="C183" s="236"/>
      <c r="D183" s="226" t="s">
        <v>150</v>
      </c>
      <c r="E183" s="237" t="s">
        <v>32</v>
      </c>
      <c r="F183" s="238" t="s">
        <v>571</v>
      </c>
      <c r="G183" s="236"/>
      <c r="H183" s="239">
        <v>8.0299999999999994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5" t="s">
        <v>150</v>
      </c>
      <c r="AU183" s="245" t="s">
        <v>88</v>
      </c>
      <c r="AV183" s="14" t="s">
        <v>88</v>
      </c>
      <c r="AW183" s="14" t="s">
        <v>39</v>
      </c>
      <c r="AX183" s="14" t="s">
        <v>78</v>
      </c>
      <c r="AY183" s="245" t="s">
        <v>139</v>
      </c>
    </row>
    <row r="184" s="13" customFormat="1">
      <c r="A184" s="13"/>
      <c r="B184" s="224"/>
      <c r="C184" s="225"/>
      <c r="D184" s="226" t="s">
        <v>150</v>
      </c>
      <c r="E184" s="227" t="s">
        <v>32</v>
      </c>
      <c r="F184" s="228" t="s">
        <v>216</v>
      </c>
      <c r="G184" s="225"/>
      <c r="H184" s="227" t="s">
        <v>32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150</v>
      </c>
      <c r="AU184" s="234" t="s">
        <v>88</v>
      </c>
      <c r="AV184" s="13" t="s">
        <v>86</v>
      </c>
      <c r="AW184" s="13" t="s">
        <v>39</v>
      </c>
      <c r="AX184" s="13" t="s">
        <v>78</v>
      </c>
      <c r="AY184" s="234" t="s">
        <v>139</v>
      </c>
    </row>
    <row r="185" s="14" customFormat="1">
      <c r="A185" s="14"/>
      <c r="B185" s="235"/>
      <c r="C185" s="236"/>
      <c r="D185" s="226" t="s">
        <v>150</v>
      </c>
      <c r="E185" s="237" t="s">
        <v>32</v>
      </c>
      <c r="F185" s="238" t="s">
        <v>572</v>
      </c>
      <c r="G185" s="236"/>
      <c r="H185" s="239">
        <v>6.79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150</v>
      </c>
      <c r="AU185" s="245" t="s">
        <v>88</v>
      </c>
      <c r="AV185" s="14" t="s">
        <v>88</v>
      </c>
      <c r="AW185" s="14" t="s">
        <v>39</v>
      </c>
      <c r="AX185" s="14" t="s">
        <v>78</v>
      </c>
      <c r="AY185" s="245" t="s">
        <v>139</v>
      </c>
    </row>
    <row r="186" s="15" customFormat="1">
      <c r="A186" s="15"/>
      <c r="B186" s="246"/>
      <c r="C186" s="247"/>
      <c r="D186" s="226" t="s">
        <v>150</v>
      </c>
      <c r="E186" s="248" t="s">
        <v>32</v>
      </c>
      <c r="F186" s="249" t="s">
        <v>153</v>
      </c>
      <c r="G186" s="247"/>
      <c r="H186" s="250">
        <v>14.82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6" t="s">
        <v>150</v>
      </c>
      <c r="AU186" s="256" t="s">
        <v>88</v>
      </c>
      <c r="AV186" s="15" t="s">
        <v>146</v>
      </c>
      <c r="AW186" s="15" t="s">
        <v>39</v>
      </c>
      <c r="AX186" s="15" t="s">
        <v>86</v>
      </c>
      <c r="AY186" s="256" t="s">
        <v>139</v>
      </c>
    </row>
    <row r="187" s="2" customFormat="1" ht="33" customHeight="1">
      <c r="A187" s="40"/>
      <c r="B187" s="41"/>
      <c r="C187" s="206" t="s">
        <v>254</v>
      </c>
      <c r="D187" s="206" t="s">
        <v>141</v>
      </c>
      <c r="E187" s="207" t="s">
        <v>230</v>
      </c>
      <c r="F187" s="208" t="s">
        <v>231</v>
      </c>
      <c r="G187" s="209" t="s">
        <v>144</v>
      </c>
      <c r="H187" s="210">
        <v>11.35</v>
      </c>
      <c r="I187" s="211"/>
      <c r="J187" s="212">
        <f>ROUND(I187*H187,2)</f>
        <v>0</v>
      </c>
      <c r="K187" s="208" t="s">
        <v>232</v>
      </c>
      <c r="L187" s="46"/>
      <c r="M187" s="213" t="s">
        <v>32</v>
      </c>
      <c r="N187" s="214" t="s">
        <v>49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146</v>
      </c>
      <c r="AT187" s="217" t="s">
        <v>141</v>
      </c>
      <c r="AU187" s="217" t="s">
        <v>88</v>
      </c>
      <c r="AY187" s="18" t="s">
        <v>139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8" t="s">
        <v>86</v>
      </c>
      <c r="BK187" s="218">
        <f>ROUND(I187*H187,2)</f>
        <v>0</v>
      </c>
      <c r="BL187" s="18" t="s">
        <v>146</v>
      </c>
      <c r="BM187" s="217" t="s">
        <v>585</v>
      </c>
    </row>
    <row r="188" s="13" customFormat="1">
      <c r="A188" s="13"/>
      <c r="B188" s="224"/>
      <c r="C188" s="225"/>
      <c r="D188" s="226" t="s">
        <v>150</v>
      </c>
      <c r="E188" s="227" t="s">
        <v>32</v>
      </c>
      <c r="F188" s="228" t="s">
        <v>234</v>
      </c>
      <c r="G188" s="225"/>
      <c r="H188" s="227" t="s">
        <v>32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150</v>
      </c>
      <c r="AU188" s="234" t="s">
        <v>88</v>
      </c>
      <c r="AV188" s="13" t="s">
        <v>86</v>
      </c>
      <c r="AW188" s="13" t="s">
        <v>39</v>
      </c>
      <c r="AX188" s="13" t="s">
        <v>78</v>
      </c>
      <c r="AY188" s="234" t="s">
        <v>139</v>
      </c>
    </row>
    <row r="189" s="14" customFormat="1">
      <c r="A189" s="14"/>
      <c r="B189" s="235"/>
      <c r="C189" s="236"/>
      <c r="D189" s="226" t="s">
        <v>150</v>
      </c>
      <c r="E189" s="237" t="s">
        <v>32</v>
      </c>
      <c r="F189" s="238" t="s">
        <v>586</v>
      </c>
      <c r="G189" s="236"/>
      <c r="H189" s="239">
        <v>11.35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150</v>
      </c>
      <c r="AU189" s="245" t="s">
        <v>88</v>
      </c>
      <c r="AV189" s="14" t="s">
        <v>88</v>
      </c>
      <c r="AW189" s="14" t="s">
        <v>39</v>
      </c>
      <c r="AX189" s="14" t="s">
        <v>78</v>
      </c>
      <c r="AY189" s="245" t="s">
        <v>139</v>
      </c>
    </row>
    <row r="190" s="15" customFormat="1">
      <c r="A190" s="15"/>
      <c r="B190" s="246"/>
      <c r="C190" s="247"/>
      <c r="D190" s="226" t="s">
        <v>150</v>
      </c>
      <c r="E190" s="248" t="s">
        <v>32</v>
      </c>
      <c r="F190" s="249" t="s">
        <v>153</v>
      </c>
      <c r="G190" s="247"/>
      <c r="H190" s="250">
        <v>11.35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6" t="s">
        <v>150</v>
      </c>
      <c r="AU190" s="256" t="s">
        <v>88</v>
      </c>
      <c r="AV190" s="15" t="s">
        <v>146</v>
      </c>
      <c r="AW190" s="15" t="s">
        <v>39</v>
      </c>
      <c r="AX190" s="15" t="s">
        <v>86</v>
      </c>
      <c r="AY190" s="256" t="s">
        <v>139</v>
      </c>
    </row>
    <row r="191" s="2" customFormat="1" ht="33" customHeight="1">
      <c r="A191" s="40"/>
      <c r="B191" s="41"/>
      <c r="C191" s="206" t="s">
        <v>260</v>
      </c>
      <c r="D191" s="206" t="s">
        <v>141</v>
      </c>
      <c r="E191" s="207" t="s">
        <v>236</v>
      </c>
      <c r="F191" s="208" t="s">
        <v>237</v>
      </c>
      <c r="G191" s="209" t="s">
        <v>144</v>
      </c>
      <c r="H191" s="210">
        <v>14.890000000000001</v>
      </c>
      <c r="I191" s="211"/>
      <c r="J191" s="212">
        <f>ROUND(I191*H191,2)</f>
        <v>0</v>
      </c>
      <c r="K191" s="208" t="s">
        <v>145</v>
      </c>
      <c r="L191" s="46"/>
      <c r="M191" s="213" t="s">
        <v>32</v>
      </c>
      <c r="N191" s="214" t="s">
        <v>49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146</v>
      </c>
      <c r="AT191" s="217" t="s">
        <v>141</v>
      </c>
      <c r="AU191" s="217" t="s">
        <v>88</v>
      </c>
      <c r="AY191" s="18" t="s">
        <v>139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8" t="s">
        <v>86</v>
      </c>
      <c r="BK191" s="218">
        <f>ROUND(I191*H191,2)</f>
        <v>0</v>
      </c>
      <c r="BL191" s="18" t="s">
        <v>146</v>
      </c>
      <c r="BM191" s="217" t="s">
        <v>587</v>
      </c>
    </row>
    <row r="192" s="2" customFormat="1">
      <c r="A192" s="40"/>
      <c r="B192" s="41"/>
      <c r="C192" s="42"/>
      <c r="D192" s="219" t="s">
        <v>148</v>
      </c>
      <c r="E192" s="42"/>
      <c r="F192" s="220" t="s">
        <v>239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8" t="s">
        <v>148</v>
      </c>
      <c r="AU192" s="18" t="s">
        <v>88</v>
      </c>
    </row>
    <row r="193" s="13" customFormat="1">
      <c r="A193" s="13"/>
      <c r="B193" s="224"/>
      <c r="C193" s="225"/>
      <c r="D193" s="226" t="s">
        <v>150</v>
      </c>
      <c r="E193" s="227" t="s">
        <v>32</v>
      </c>
      <c r="F193" s="228" t="s">
        <v>240</v>
      </c>
      <c r="G193" s="225"/>
      <c r="H193" s="227" t="s">
        <v>32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150</v>
      </c>
      <c r="AU193" s="234" t="s">
        <v>88</v>
      </c>
      <c r="AV193" s="13" t="s">
        <v>86</v>
      </c>
      <c r="AW193" s="13" t="s">
        <v>39</v>
      </c>
      <c r="AX193" s="13" t="s">
        <v>78</v>
      </c>
      <c r="AY193" s="234" t="s">
        <v>139</v>
      </c>
    </row>
    <row r="194" s="14" customFormat="1">
      <c r="A194" s="14"/>
      <c r="B194" s="235"/>
      <c r="C194" s="236"/>
      <c r="D194" s="226" t="s">
        <v>150</v>
      </c>
      <c r="E194" s="237" t="s">
        <v>32</v>
      </c>
      <c r="F194" s="238" t="s">
        <v>588</v>
      </c>
      <c r="G194" s="236"/>
      <c r="H194" s="239">
        <v>14.890000000000001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150</v>
      </c>
      <c r="AU194" s="245" t="s">
        <v>88</v>
      </c>
      <c r="AV194" s="14" t="s">
        <v>88</v>
      </c>
      <c r="AW194" s="14" t="s">
        <v>39</v>
      </c>
      <c r="AX194" s="14" t="s">
        <v>78</v>
      </c>
      <c r="AY194" s="245" t="s">
        <v>139</v>
      </c>
    </row>
    <row r="195" s="15" customFormat="1">
      <c r="A195" s="15"/>
      <c r="B195" s="246"/>
      <c r="C195" s="247"/>
      <c r="D195" s="226" t="s">
        <v>150</v>
      </c>
      <c r="E195" s="248" t="s">
        <v>32</v>
      </c>
      <c r="F195" s="249" t="s">
        <v>153</v>
      </c>
      <c r="G195" s="247"/>
      <c r="H195" s="250">
        <v>14.890000000000001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6" t="s">
        <v>150</v>
      </c>
      <c r="AU195" s="256" t="s">
        <v>88</v>
      </c>
      <c r="AV195" s="15" t="s">
        <v>146</v>
      </c>
      <c r="AW195" s="15" t="s">
        <v>39</v>
      </c>
      <c r="AX195" s="15" t="s">
        <v>86</v>
      </c>
      <c r="AY195" s="256" t="s">
        <v>139</v>
      </c>
    </row>
    <row r="196" s="2" customFormat="1" ht="37.8" customHeight="1">
      <c r="A196" s="40"/>
      <c r="B196" s="41"/>
      <c r="C196" s="206" t="s">
        <v>267</v>
      </c>
      <c r="D196" s="206" t="s">
        <v>141</v>
      </c>
      <c r="E196" s="207" t="s">
        <v>248</v>
      </c>
      <c r="F196" s="208" t="s">
        <v>249</v>
      </c>
      <c r="G196" s="209" t="s">
        <v>144</v>
      </c>
      <c r="H196" s="210">
        <v>42.270000000000003</v>
      </c>
      <c r="I196" s="211"/>
      <c r="J196" s="212">
        <f>ROUND(I196*H196,2)</f>
        <v>0</v>
      </c>
      <c r="K196" s="208" t="s">
        <v>145</v>
      </c>
      <c r="L196" s="46"/>
      <c r="M196" s="213" t="s">
        <v>32</v>
      </c>
      <c r="N196" s="214" t="s">
        <v>49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146</v>
      </c>
      <c r="AT196" s="217" t="s">
        <v>141</v>
      </c>
      <c r="AU196" s="217" t="s">
        <v>88</v>
      </c>
      <c r="AY196" s="18" t="s">
        <v>139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8" t="s">
        <v>86</v>
      </c>
      <c r="BK196" s="218">
        <f>ROUND(I196*H196,2)</f>
        <v>0</v>
      </c>
      <c r="BL196" s="18" t="s">
        <v>146</v>
      </c>
      <c r="BM196" s="217" t="s">
        <v>589</v>
      </c>
    </row>
    <row r="197" s="2" customFormat="1">
      <c r="A197" s="40"/>
      <c r="B197" s="41"/>
      <c r="C197" s="42"/>
      <c r="D197" s="219" t="s">
        <v>148</v>
      </c>
      <c r="E197" s="42"/>
      <c r="F197" s="220" t="s">
        <v>251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8" t="s">
        <v>148</v>
      </c>
      <c r="AU197" s="18" t="s">
        <v>88</v>
      </c>
    </row>
    <row r="198" s="13" customFormat="1">
      <c r="A198" s="13"/>
      <c r="B198" s="224"/>
      <c r="C198" s="225"/>
      <c r="D198" s="226" t="s">
        <v>150</v>
      </c>
      <c r="E198" s="227" t="s">
        <v>32</v>
      </c>
      <c r="F198" s="228" t="s">
        <v>252</v>
      </c>
      <c r="G198" s="225"/>
      <c r="H198" s="227" t="s">
        <v>32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150</v>
      </c>
      <c r="AU198" s="234" t="s">
        <v>88</v>
      </c>
      <c r="AV198" s="13" t="s">
        <v>86</v>
      </c>
      <c r="AW198" s="13" t="s">
        <v>39</v>
      </c>
      <c r="AX198" s="13" t="s">
        <v>78</v>
      </c>
      <c r="AY198" s="234" t="s">
        <v>139</v>
      </c>
    </row>
    <row r="199" s="14" customFormat="1">
      <c r="A199" s="14"/>
      <c r="B199" s="235"/>
      <c r="C199" s="236"/>
      <c r="D199" s="226" t="s">
        <v>150</v>
      </c>
      <c r="E199" s="237" t="s">
        <v>32</v>
      </c>
      <c r="F199" s="238" t="s">
        <v>590</v>
      </c>
      <c r="G199" s="236"/>
      <c r="H199" s="239">
        <v>42.270000000000003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150</v>
      </c>
      <c r="AU199" s="245" t="s">
        <v>88</v>
      </c>
      <c r="AV199" s="14" t="s">
        <v>88</v>
      </c>
      <c r="AW199" s="14" t="s">
        <v>39</v>
      </c>
      <c r="AX199" s="14" t="s">
        <v>78</v>
      </c>
      <c r="AY199" s="245" t="s">
        <v>139</v>
      </c>
    </row>
    <row r="200" s="15" customFormat="1">
      <c r="A200" s="15"/>
      <c r="B200" s="246"/>
      <c r="C200" s="247"/>
      <c r="D200" s="226" t="s">
        <v>150</v>
      </c>
      <c r="E200" s="248" t="s">
        <v>32</v>
      </c>
      <c r="F200" s="249" t="s">
        <v>153</v>
      </c>
      <c r="G200" s="247"/>
      <c r="H200" s="250">
        <v>42.270000000000003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6" t="s">
        <v>150</v>
      </c>
      <c r="AU200" s="256" t="s">
        <v>88</v>
      </c>
      <c r="AV200" s="15" t="s">
        <v>146</v>
      </c>
      <c r="AW200" s="15" t="s">
        <v>39</v>
      </c>
      <c r="AX200" s="15" t="s">
        <v>86</v>
      </c>
      <c r="AY200" s="256" t="s">
        <v>139</v>
      </c>
    </row>
    <row r="201" s="2" customFormat="1" ht="37.8" customHeight="1">
      <c r="A201" s="40"/>
      <c r="B201" s="41"/>
      <c r="C201" s="206" t="s">
        <v>7</v>
      </c>
      <c r="D201" s="206" t="s">
        <v>141</v>
      </c>
      <c r="E201" s="207" t="s">
        <v>255</v>
      </c>
      <c r="F201" s="208" t="s">
        <v>256</v>
      </c>
      <c r="G201" s="209" t="s">
        <v>144</v>
      </c>
      <c r="H201" s="210">
        <v>42.270000000000003</v>
      </c>
      <c r="I201" s="211"/>
      <c r="J201" s="212">
        <f>ROUND(I201*H201,2)</f>
        <v>0</v>
      </c>
      <c r="K201" s="208" t="s">
        <v>145</v>
      </c>
      <c r="L201" s="46"/>
      <c r="M201" s="213" t="s">
        <v>32</v>
      </c>
      <c r="N201" s="214" t="s">
        <v>49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146</v>
      </c>
      <c r="AT201" s="217" t="s">
        <v>141</v>
      </c>
      <c r="AU201" s="217" t="s">
        <v>88</v>
      </c>
      <c r="AY201" s="18" t="s">
        <v>139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8" t="s">
        <v>86</v>
      </c>
      <c r="BK201" s="218">
        <f>ROUND(I201*H201,2)</f>
        <v>0</v>
      </c>
      <c r="BL201" s="18" t="s">
        <v>146</v>
      </c>
      <c r="BM201" s="217" t="s">
        <v>591</v>
      </c>
    </row>
    <row r="202" s="2" customFormat="1">
      <c r="A202" s="40"/>
      <c r="B202" s="41"/>
      <c r="C202" s="42"/>
      <c r="D202" s="219" t="s">
        <v>148</v>
      </c>
      <c r="E202" s="42"/>
      <c r="F202" s="220" t="s">
        <v>258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8" t="s">
        <v>148</v>
      </c>
      <c r="AU202" s="18" t="s">
        <v>88</v>
      </c>
    </row>
    <row r="203" s="13" customFormat="1">
      <c r="A203" s="13"/>
      <c r="B203" s="224"/>
      <c r="C203" s="225"/>
      <c r="D203" s="226" t="s">
        <v>150</v>
      </c>
      <c r="E203" s="227" t="s">
        <v>32</v>
      </c>
      <c r="F203" s="228" t="s">
        <v>259</v>
      </c>
      <c r="G203" s="225"/>
      <c r="H203" s="227" t="s">
        <v>32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150</v>
      </c>
      <c r="AU203" s="234" t="s">
        <v>88</v>
      </c>
      <c r="AV203" s="13" t="s">
        <v>86</v>
      </c>
      <c r="AW203" s="13" t="s">
        <v>39</v>
      </c>
      <c r="AX203" s="13" t="s">
        <v>78</v>
      </c>
      <c r="AY203" s="234" t="s">
        <v>139</v>
      </c>
    </row>
    <row r="204" s="14" customFormat="1">
      <c r="A204" s="14"/>
      <c r="B204" s="235"/>
      <c r="C204" s="236"/>
      <c r="D204" s="226" t="s">
        <v>150</v>
      </c>
      <c r="E204" s="237" t="s">
        <v>32</v>
      </c>
      <c r="F204" s="238" t="s">
        <v>590</v>
      </c>
      <c r="G204" s="236"/>
      <c r="H204" s="239">
        <v>42.270000000000003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150</v>
      </c>
      <c r="AU204" s="245" t="s">
        <v>88</v>
      </c>
      <c r="AV204" s="14" t="s">
        <v>88</v>
      </c>
      <c r="AW204" s="14" t="s">
        <v>39</v>
      </c>
      <c r="AX204" s="14" t="s">
        <v>78</v>
      </c>
      <c r="AY204" s="245" t="s">
        <v>139</v>
      </c>
    </row>
    <row r="205" s="15" customFormat="1">
      <c r="A205" s="15"/>
      <c r="B205" s="246"/>
      <c r="C205" s="247"/>
      <c r="D205" s="226" t="s">
        <v>150</v>
      </c>
      <c r="E205" s="248" t="s">
        <v>32</v>
      </c>
      <c r="F205" s="249" t="s">
        <v>153</v>
      </c>
      <c r="G205" s="247"/>
      <c r="H205" s="250">
        <v>42.270000000000003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6" t="s">
        <v>150</v>
      </c>
      <c r="AU205" s="256" t="s">
        <v>88</v>
      </c>
      <c r="AV205" s="15" t="s">
        <v>146</v>
      </c>
      <c r="AW205" s="15" t="s">
        <v>39</v>
      </c>
      <c r="AX205" s="15" t="s">
        <v>86</v>
      </c>
      <c r="AY205" s="256" t="s">
        <v>139</v>
      </c>
    </row>
    <row r="206" s="2" customFormat="1" ht="16.5" customHeight="1">
      <c r="A206" s="40"/>
      <c r="B206" s="41"/>
      <c r="C206" s="257" t="s">
        <v>282</v>
      </c>
      <c r="D206" s="257" t="s">
        <v>261</v>
      </c>
      <c r="E206" s="258" t="s">
        <v>262</v>
      </c>
      <c r="F206" s="259" t="s">
        <v>263</v>
      </c>
      <c r="G206" s="260" t="s">
        <v>264</v>
      </c>
      <c r="H206" s="261">
        <v>0.63400000000000001</v>
      </c>
      <c r="I206" s="262"/>
      <c r="J206" s="263">
        <f>ROUND(I206*H206,2)</f>
        <v>0</v>
      </c>
      <c r="K206" s="259" t="s">
        <v>145</v>
      </c>
      <c r="L206" s="264"/>
      <c r="M206" s="265" t="s">
        <v>32</v>
      </c>
      <c r="N206" s="266" t="s">
        <v>49</v>
      </c>
      <c r="O206" s="86"/>
      <c r="P206" s="215">
        <f>O206*H206</f>
        <v>0</v>
      </c>
      <c r="Q206" s="215">
        <v>0.001</v>
      </c>
      <c r="R206" s="215">
        <f>Q206*H206</f>
        <v>0.00063400000000000001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189</v>
      </c>
      <c r="AT206" s="217" t="s">
        <v>261</v>
      </c>
      <c r="AU206" s="217" t="s">
        <v>88</v>
      </c>
      <c r="AY206" s="18" t="s">
        <v>139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8" t="s">
        <v>86</v>
      </c>
      <c r="BK206" s="218">
        <f>ROUND(I206*H206,2)</f>
        <v>0</v>
      </c>
      <c r="BL206" s="18" t="s">
        <v>146</v>
      </c>
      <c r="BM206" s="217" t="s">
        <v>592</v>
      </c>
    </row>
    <row r="207" s="14" customFormat="1">
      <c r="A207" s="14"/>
      <c r="B207" s="235"/>
      <c r="C207" s="236"/>
      <c r="D207" s="226" t="s">
        <v>150</v>
      </c>
      <c r="E207" s="236"/>
      <c r="F207" s="238" t="s">
        <v>593</v>
      </c>
      <c r="G207" s="236"/>
      <c r="H207" s="239">
        <v>0.63400000000000001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150</v>
      </c>
      <c r="AU207" s="245" t="s">
        <v>88</v>
      </c>
      <c r="AV207" s="14" t="s">
        <v>88</v>
      </c>
      <c r="AW207" s="14" t="s">
        <v>4</v>
      </c>
      <c r="AX207" s="14" t="s">
        <v>86</v>
      </c>
      <c r="AY207" s="245" t="s">
        <v>139</v>
      </c>
    </row>
    <row r="208" s="2" customFormat="1" ht="49.05" customHeight="1">
      <c r="A208" s="40"/>
      <c r="B208" s="41"/>
      <c r="C208" s="206" t="s">
        <v>289</v>
      </c>
      <c r="D208" s="206" t="s">
        <v>141</v>
      </c>
      <c r="E208" s="207" t="s">
        <v>268</v>
      </c>
      <c r="F208" s="208" t="s">
        <v>269</v>
      </c>
      <c r="G208" s="209" t="s">
        <v>270</v>
      </c>
      <c r="H208" s="210">
        <v>1</v>
      </c>
      <c r="I208" s="211"/>
      <c r="J208" s="212">
        <f>ROUND(I208*H208,2)</f>
        <v>0</v>
      </c>
      <c r="K208" s="208" t="s">
        <v>271</v>
      </c>
      <c r="L208" s="46"/>
      <c r="M208" s="213" t="s">
        <v>32</v>
      </c>
      <c r="N208" s="214" t="s">
        <v>49</v>
      </c>
      <c r="O208" s="86"/>
      <c r="P208" s="215">
        <f>O208*H208</f>
        <v>0</v>
      </c>
      <c r="Q208" s="215">
        <v>0.017500000000000002</v>
      </c>
      <c r="R208" s="215">
        <f>Q208*H208</f>
        <v>0.017500000000000002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146</v>
      </c>
      <c r="AT208" s="217" t="s">
        <v>141</v>
      </c>
      <c r="AU208" s="217" t="s">
        <v>88</v>
      </c>
      <c r="AY208" s="18" t="s">
        <v>139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8" t="s">
        <v>86</v>
      </c>
      <c r="BK208" s="218">
        <f>ROUND(I208*H208,2)</f>
        <v>0</v>
      </c>
      <c r="BL208" s="18" t="s">
        <v>146</v>
      </c>
      <c r="BM208" s="217" t="s">
        <v>594</v>
      </c>
    </row>
    <row r="209" s="2" customFormat="1">
      <c r="A209" s="40"/>
      <c r="B209" s="41"/>
      <c r="C209" s="42"/>
      <c r="D209" s="226" t="s">
        <v>273</v>
      </c>
      <c r="E209" s="42"/>
      <c r="F209" s="267" t="s">
        <v>274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8" t="s">
        <v>273</v>
      </c>
      <c r="AU209" s="18" t="s">
        <v>88</v>
      </c>
    </row>
    <row r="210" s="13" customFormat="1">
      <c r="A210" s="13"/>
      <c r="B210" s="224"/>
      <c r="C210" s="225"/>
      <c r="D210" s="226" t="s">
        <v>150</v>
      </c>
      <c r="E210" s="227" t="s">
        <v>32</v>
      </c>
      <c r="F210" s="228" t="s">
        <v>275</v>
      </c>
      <c r="G210" s="225"/>
      <c r="H210" s="227" t="s">
        <v>32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150</v>
      </c>
      <c r="AU210" s="234" t="s">
        <v>88</v>
      </c>
      <c r="AV210" s="13" t="s">
        <v>86</v>
      </c>
      <c r="AW210" s="13" t="s">
        <v>39</v>
      </c>
      <c r="AX210" s="13" t="s">
        <v>78</v>
      </c>
      <c r="AY210" s="234" t="s">
        <v>139</v>
      </c>
    </row>
    <row r="211" s="14" customFormat="1">
      <c r="A211" s="14"/>
      <c r="B211" s="235"/>
      <c r="C211" s="236"/>
      <c r="D211" s="226" t="s">
        <v>150</v>
      </c>
      <c r="E211" s="237" t="s">
        <v>32</v>
      </c>
      <c r="F211" s="238" t="s">
        <v>86</v>
      </c>
      <c r="G211" s="236"/>
      <c r="H211" s="239">
        <v>1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150</v>
      </c>
      <c r="AU211" s="245" t="s">
        <v>88</v>
      </c>
      <c r="AV211" s="14" t="s">
        <v>88</v>
      </c>
      <c r="AW211" s="14" t="s">
        <v>39</v>
      </c>
      <c r="AX211" s="14" t="s">
        <v>78</v>
      </c>
      <c r="AY211" s="245" t="s">
        <v>139</v>
      </c>
    </row>
    <row r="212" s="15" customFormat="1">
      <c r="A212" s="15"/>
      <c r="B212" s="246"/>
      <c r="C212" s="247"/>
      <c r="D212" s="226" t="s">
        <v>150</v>
      </c>
      <c r="E212" s="248" t="s">
        <v>32</v>
      </c>
      <c r="F212" s="249" t="s">
        <v>153</v>
      </c>
      <c r="G212" s="247"/>
      <c r="H212" s="250">
        <v>1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6" t="s">
        <v>150</v>
      </c>
      <c r="AU212" s="256" t="s">
        <v>88</v>
      </c>
      <c r="AV212" s="15" t="s">
        <v>146</v>
      </c>
      <c r="AW212" s="15" t="s">
        <v>39</v>
      </c>
      <c r="AX212" s="15" t="s">
        <v>86</v>
      </c>
      <c r="AY212" s="256" t="s">
        <v>139</v>
      </c>
    </row>
    <row r="213" s="2" customFormat="1" ht="49.05" customHeight="1">
      <c r="A213" s="40"/>
      <c r="B213" s="41"/>
      <c r="C213" s="206" t="s">
        <v>298</v>
      </c>
      <c r="D213" s="206" t="s">
        <v>141</v>
      </c>
      <c r="E213" s="207" t="s">
        <v>276</v>
      </c>
      <c r="F213" s="208" t="s">
        <v>277</v>
      </c>
      <c r="G213" s="209" t="s">
        <v>270</v>
      </c>
      <c r="H213" s="210">
        <v>1</v>
      </c>
      <c r="I213" s="211"/>
      <c r="J213" s="212">
        <f>ROUND(I213*H213,2)</f>
        <v>0</v>
      </c>
      <c r="K213" s="208" t="s">
        <v>271</v>
      </c>
      <c r="L213" s="46"/>
      <c r="M213" s="213" t="s">
        <v>32</v>
      </c>
      <c r="N213" s="214" t="s">
        <v>49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146</v>
      </c>
      <c r="AT213" s="217" t="s">
        <v>141</v>
      </c>
      <c r="AU213" s="217" t="s">
        <v>88</v>
      </c>
      <c r="AY213" s="18" t="s">
        <v>139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8" t="s">
        <v>86</v>
      </c>
      <c r="BK213" s="218">
        <f>ROUND(I213*H213,2)</f>
        <v>0</v>
      </c>
      <c r="BL213" s="18" t="s">
        <v>146</v>
      </c>
      <c r="BM213" s="217" t="s">
        <v>595</v>
      </c>
    </row>
    <row r="214" s="2" customFormat="1">
      <c r="A214" s="40"/>
      <c r="B214" s="41"/>
      <c r="C214" s="42"/>
      <c r="D214" s="226" t="s">
        <v>273</v>
      </c>
      <c r="E214" s="42"/>
      <c r="F214" s="267" t="s">
        <v>279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8" t="s">
        <v>273</v>
      </c>
      <c r="AU214" s="18" t="s">
        <v>88</v>
      </c>
    </row>
    <row r="215" s="13" customFormat="1">
      <c r="A215" s="13"/>
      <c r="B215" s="224"/>
      <c r="C215" s="225"/>
      <c r="D215" s="226" t="s">
        <v>150</v>
      </c>
      <c r="E215" s="227" t="s">
        <v>32</v>
      </c>
      <c r="F215" s="228" t="s">
        <v>596</v>
      </c>
      <c r="G215" s="225"/>
      <c r="H215" s="227" t="s">
        <v>32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150</v>
      </c>
      <c r="AU215" s="234" t="s">
        <v>88</v>
      </c>
      <c r="AV215" s="13" t="s">
        <v>86</v>
      </c>
      <c r="AW215" s="13" t="s">
        <v>39</v>
      </c>
      <c r="AX215" s="13" t="s">
        <v>78</v>
      </c>
      <c r="AY215" s="234" t="s">
        <v>139</v>
      </c>
    </row>
    <row r="216" s="13" customFormat="1">
      <c r="A216" s="13"/>
      <c r="B216" s="224"/>
      <c r="C216" s="225"/>
      <c r="D216" s="226" t="s">
        <v>150</v>
      </c>
      <c r="E216" s="227" t="s">
        <v>32</v>
      </c>
      <c r="F216" s="228" t="s">
        <v>280</v>
      </c>
      <c r="G216" s="225"/>
      <c r="H216" s="227" t="s">
        <v>32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150</v>
      </c>
      <c r="AU216" s="234" t="s">
        <v>88</v>
      </c>
      <c r="AV216" s="13" t="s">
        <v>86</v>
      </c>
      <c r="AW216" s="13" t="s">
        <v>39</v>
      </c>
      <c r="AX216" s="13" t="s">
        <v>78</v>
      </c>
      <c r="AY216" s="234" t="s">
        <v>139</v>
      </c>
    </row>
    <row r="217" s="14" customFormat="1">
      <c r="A217" s="14"/>
      <c r="B217" s="235"/>
      <c r="C217" s="236"/>
      <c r="D217" s="226" t="s">
        <v>150</v>
      </c>
      <c r="E217" s="237" t="s">
        <v>32</v>
      </c>
      <c r="F217" s="238" t="s">
        <v>86</v>
      </c>
      <c r="G217" s="236"/>
      <c r="H217" s="239">
        <v>1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150</v>
      </c>
      <c r="AU217" s="245" t="s">
        <v>88</v>
      </c>
      <c r="AV217" s="14" t="s">
        <v>88</v>
      </c>
      <c r="AW217" s="14" t="s">
        <v>39</v>
      </c>
      <c r="AX217" s="14" t="s">
        <v>78</v>
      </c>
      <c r="AY217" s="245" t="s">
        <v>139</v>
      </c>
    </row>
    <row r="218" s="15" customFormat="1">
      <c r="A218" s="15"/>
      <c r="B218" s="246"/>
      <c r="C218" s="247"/>
      <c r="D218" s="226" t="s">
        <v>150</v>
      </c>
      <c r="E218" s="248" t="s">
        <v>32</v>
      </c>
      <c r="F218" s="249" t="s">
        <v>153</v>
      </c>
      <c r="G218" s="247"/>
      <c r="H218" s="250">
        <v>1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6" t="s">
        <v>150</v>
      </c>
      <c r="AU218" s="256" t="s">
        <v>88</v>
      </c>
      <c r="AV218" s="15" t="s">
        <v>146</v>
      </c>
      <c r="AW218" s="15" t="s">
        <v>39</v>
      </c>
      <c r="AX218" s="15" t="s">
        <v>86</v>
      </c>
      <c r="AY218" s="256" t="s">
        <v>139</v>
      </c>
    </row>
    <row r="219" s="12" customFormat="1" ht="22.8" customHeight="1">
      <c r="A219" s="12"/>
      <c r="B219" s="190"/>
      <c r="C219" s="191"/>
      <c r="D219" s="192" t="s">
        <v>77</v>
      </c>
      <c r="E219" s="204" t="s">
        <v>88</v>
      </c>
      <c r="F219" s="204" t="s">
        <v>281</v>
      </c>
      <c r="G219" s="191"/>
      <c r="H219" s="191"/>
      <c r="I219" s="194"/>
      <c r="J219" s="205">
        <f>BK219</f>
        <v>0</v>
      </c>
      <c r="K219" s="191"/>
      <c r="L219" s="196"/>
      <c r="M219" s="197"/>
      <c r="N219" s="198"/>
      <c r="O219" s="198"/>
      <c r="P219" s="199">
        <f>SUM(P220:P238)</f>
        <v>0</v>
      </c>
      <c r="Q219" s="198"/>
      <c r="R219" s="199">
        <f>SUM(R220:R238)</f>
        <v>0</v>
      </c>
      <c r="S219" s="198"/>
      <c r="T219" s="200">
        <f>SUM(T220:T238)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1" t="s">
        <v>86</v>
      </c>
      <c r="AT219" s="202" t="s">
        <v>77</v>
      </c>
      <c r="AU219" s="202" t="s">
        <v>86</v>
      </c>
      <c r="AY219" s="201" t="s">
        <v>139</v>
      </c>
      <c r="BK219" s="203">
        <f>SUM(BK220:BK238)</f>
        <v>0</v>
      </c>
    </row>
    <row r="220" s="2" customFormat="1" ht="24.15" customHeight="1">
      <c r="A220" s="40"/>
      <c r="B220" s="41"/>
      <c r="C220" s="206" t="s">
        <v>308</v>
      </c>
      <c r="D220" s="206" t="s">
        <v>141</v>
      </c>
      <c r="E220" s="207" t="s">
        <v>283</v>
      </c>
      <c r="F220" s="208" t="s">
        <v>284</v>
      </c>
      <c r="G220" s="209" t="s">
        <v>184</v>
      </c>
      <c r="H220" s="210">
        <v>0.22</v>
      </c>
      <c r="I220" s="211"/>
      <c r="J220" s="212">
        <f>ROUND(I220*H220,2)</f>
        <v>0</v>
      </c>
      <c r="K220" s="208" t="s">
        <v>145</v>
      </c>
      <c r="L220" s="46"/>
      <c r="M220" s="213" t="s">
        <v>32</v>
      </c>
      <c r="N220" s="214" t="s">
        <v>49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146</v>
      </c>
      <c r="AT220" s="217" t="s">
        <v>141</v>
      </c>
      <c r="AU220" s="217" t="s">
        <v>88</v>
      </c>
      <c r="AY220" s="18" t="s">
        <v>139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8" t="s">
        <v>86</v>
      </c>
      <c r="BK220" s="218">
        <f>ROUND(I220*H220,2)</f>
        <v>0</v>
      </c>
      <c r="BL220" s="18" t="s">
        <v>146</v>
      </c>
      <c r="BM220" s="217" t="s">
        <v>597</v>
      </c>
    </row>
    <row r="221" s="2" customFormat="1">
      <c r="A221" s="40"/>
      <c r="B221" s="41"/>
      <c r="C221" s="42"/>
      <c r="D221" s="219" t="s">
        <v>148</v>
      </c>
      <c r="E221" s="42"/>
      <c r="F221" s="220" t="s">
        <v>286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8" t="s">
        <v>148</v>
      </c>
      <c r="AU221" s="18" t="s">
        <v>88</v>
      </c>
    </row>
    <row r="222" s="13" customFormat="1">
      <c r="A222" s="13"/>
      <c r="B222" s="224"/>
      <c r="C222" s="225"/>
      <c r="D222" s="226" t="s">
        <v>150</v>
      </c>
      <c r="E222" s="227" t="s">
        <v>32</v>
      </c>
      <c r="F222" s="228" t="s">
        <v>287</v>
      </c>
      <c r="G222" s="225"/>
      <c r="H222" s="227" t="s">
        <v>32</v>
      </c>
      <c r="I222" s="229"/>
      <c r="J222" s="225"/>
      <c r="K222" s="225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150</v>
      </c>
      <c r="AU222" s="234" t="s">
        <v>88</v>
      </c>
      <c r="AV222" s="13" t="s">
        <v>86</v>
      </c>
      <c r="AW222" s="13" t="s">
        <v>39</v>
      </c>
      <c r="AX222" s="13" t="s">
        <v>78</v>
      </c>
      <c r="AY222" s="234" t="s">
        <v>139</v>
      </c>
    </row>
    <row r="223" s="14" customFormat="1">
      <c r="A223" s="14"/>
      <c r="B223" s="235"/>
      <c r="C223" s="236"/>
      <c r="D223" s="226" t="s">
        <v>150</v>
      </c>
      <c r="E223" s="237" t="s">
        <v>32</v>
      </c>
      <c r="F223" s="238" t="s">
        <v>288</v>
      </c>
      <c r="G223" s="236"/>
      <c r="H223" s="239">
        <v>0.22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150</v>
      </c>
      <c r="AU223" s="245" t="s">
        <v>88</v>
      </c>
      <c r="AV223" s="14" t="s">
        <v>88</v>
      </c>
      <c r="AW223" s="14" t="s">
        <v>39</v>
      </c>
      <c r="AX223" s="14" t="s">
        <v>78</v>
      </c>
      <c r="AY223" s="245" t="s">
        <v>139</v>
      </c>
    </row>
    <row r="224" s="15" customFormat="1">
      <c r="A224" s="15"/>
      <c r="B224" s="246"/>
      <c r="C224" s="247"/>
      <c r="D224" s="226" t="s">
        <v>150</v>
      </c>
      <c r="E224" s="248" t="s">
        <v>32</v>
      </c>
      <c r="F224" s="249" t="s">
        <v>153</v>
      </c>
      <c r="G224" s="247"/>
      <c r="H224" s="250">
        <v>0.22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6" t="s">
        <v>150</v>
      </c>
      <c r="AU224" s="256" t="s">
        <v>88</v>
      </c>
      <c r="AV224" s="15" t="s">
        <v>146</v>
      </c>
      <c r="AW224" s="15" t="s">
        <v>39</v>
      </c>
      <c r="AX224" s="15" t="s">
        <v>86</v>
      </c>
      <c r="AY224" s="256" t="s">
        <v>139</v>
      </c>
    </row>
    <row r="225" s="2" customFormat="1" ht="24.15" customHeight="1">
      <c r="A225" s="40"/>
      <c r="B225" s="41"/>
      <c r="C225" s="206" t="s">
        <v>315</v>
      </c>
      <c r="D225" s="206" t="s">
        <v>141</v>
      </c>
      <c r="E225" s="207" t="s">
        <v>290</v>
      </c>
      <c r="F225" s="208" t="s">
        <v>291</v>
      </c>
      <c r="G225" s="209" t="s">
        <v>184</v>
      </c>
      <c r="H225" s="210">
        <v>3.472</v>
      </c>
      <c r="I225" s="211"/>
      <c r="J225" s="212">
        <f>ROUND(I225*H225,2)</f>
        <v>0</v>
      </c>
      <c r="K225" s="208" t="s">
        <v>145</v>
      </c>
      <c r="L225" s="46"/>
      <c r="M225" s="213" t="s">
        <v>32</v>
      </c>
      <c r="N225" s="214" t="s">
        <v>49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146</v>
      </c>
      <c r="AT225" s="217" t="s">
        <v>141</v>
      </c>
      <c r="AU225" s="217" t="s">
        <v>88</v>
      </c>
      <c r="AY225" s="18" t="s">
        <v>139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8" t="s">
        <v>86</v>
      </c>
      <c r="BK225" s="218">
        <f>ROUND(I225*H225,2)</f>
        <v>0</v>
      </c>
      <c r="BL225" s="18" t="s">
        <v>146</v>
      </c>
      <c r="BM225" s="217" t="s">
        <v>598</v>
      </c>
    </row>
    <row r="226" s="2" customFormat="1">
      <c r="A226" s="40"/>
      <c r="B226" s="41"/>
      <c r="C226" s="42"/>
      <c r="D226" s="219" t="s">
        <v>148</v>
      </c>
      <c r="E226" s="42"/>
      <c r="F226" s="220" t="s">
        <v>293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8" t="s">
        <v>148</v>
      </c>
      <c r="AU226" s="18" t="s">
        <v>88</v>
      </c>
    </row>
    <row r="227" s="13" customFormat="1">
      <c r="A227" s="13"/>
      <c r="B227" s="224"/>
      <c r="C227" s="225"/>
      <c r="D227" s="226" t="s">
        <v>150</v>
      </c>
      <c r="E227" s="227" t="s">
        <v>32</v>
      </c>
      <c r="F227" s="228" t="s">
        <v>294</v>
      </c>
      <c r="G227" s="225"/>
      <c r="H227" s="227" t="s">
        <v>32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150</v>
      </c>
      <c r="AU227" s="234" t="s">
        <v>88</v>
      </c>
      <c r="AV227" s="13" t="s">
        <v>86</v>
      </c>
      <c r="AW227" s="13" t="s">
        <v>39</v>
      </c>
      <c r="AX227" s="13" t="s">
        <v>78</v>
      </c>
      <c r="AY227" s="234" t="s">
        <v>139</v>
      </c>
    </row>
    <row r="228" s="14" customFormat="1">
      <c r="A228" s="14"/>
      <c r="B228" s="235"/>
      <c r="C228" s="236"/>
      <c r="D228" s="226" t="s">
        <v>150</v>
      </c>
      <c r="E228" s="237" t="s">
        <v>32</v>
      </c>
      <c r="F228" s="238" t="s">
        <v>295</v>
      </c>
      <c r="G228" s="236"/>
      <c r="H228" s="239">
        <v>1.728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150</v>
      </c>
      <c r="AU228" s="245" t="s">
        <v>88</v>
      </c>
      <c r="AV228" s="14" t="s">
        <v>88</v>
      </c>
      <c r="AW228" s="14" t="s">
        <v>39</v>
      </c>
      <c r="AX228" s="14" t="s">
        <v>78</v>
      </c>
      <c r="AY228" s="245" t="s">
        <v>139</v>
      </c>
    </row>
    <row r="229" s="13" customFormat="1">
      <c r="A229" s="13"/>
      <c r="B229" s="224"/>
      <c r="C229" s="225"/>
      <c r="D229" s="226" t="s">
        <v>150</v>
      </c>
      <c r="E229" s="227" t="s">
        <v>32</v>
      </c>
      <c r="F229" s="228" t="s">
        <v>462</v>
      </c>
      <c r="G229" s="225"/>
      <c r="H229" s="227" t="s">
        <v>32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150</v>
      </c>
      <c r="AU229" s="234" t="s">
        <v>88</v>
      </c>
      <c r="AV229" s="13" t="s">
        <v>86</v>
      </c>
      <c r="AW229" s="13" t="s">
        <v>39</v>
      </c>
      <c r="AX229" s="13" t="s">
        <v>78</v>
      </c>
      <c r="AY229" s="234" t="s">
        <v>139</v>
      </c>
    </row>
    <row r="230" s="14" customFormat="1">
      <c r="A230" s="14"/>
      <c r="B230" s="235"/>
      <c r="C230" s="236"/>
      <c r="D230" s="226" t="s">
        <v>150</v>
      </c>
      <c r="E230" s="237" t="s">
        <v>32</v>
      </c>
      <c r="F230" s="238" t="s">
        <v>297</v>
      </c>
      <c r="G230" s="236"/>
      <c r="H230" s="239">
        <v>1.744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5" t="s">
        <v>150</v>
      </c>
      <c r="AU230" s="245" t="s">
        <v>88</v>
      </c>
      <c r="AV230" s="14" t="s">
        <v>88</v>
      </c>
      <c r="AW230" s="14" t="s">
        <v>39</v>
      </c>
      <c r="AX230" s="14" t="s">
        <v>78</v>
      </c>
      <c r="AY230" s="245" t="s">
        <v>139</v>
      </c>
    </row>
    <row r="231" s="15" customFormat="1">
      <c r="A231" s="15"/>
      <c r="B231" s="246"/>
      <c r="C231" s="247"/>
      <c r="D231" s="226" t="s">
        <v>150</v>
      </c>
      <c r="E231" s="248" t="s">
        <v>32</v>
      </c>
      <c r="F231" s="249" t="s">
        <v>153</v>
      </c>
      <c r="G231" s="247"/>
      <c r="H231" s="250">
        <v>3.472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6" t="s">
        <v>150</v>
      </c>
      <c r="AU231" s="256" t="s">
        <v>88</v>
      </c>
      <c r="AV231" s="15" t="s">
        <v>146</v>
      </c>
      <c r="AW231" s="15" t="s">
        <v>39</v>
      </c>
      <c r="AX231" s="15" t="s">
        <v>86</v>
      </c>
      <c r="AY231" s="256" t="s">
        <v>139</v>
      </c>
    </row>
    <row r="232" s="2" customFormat="1" ht="24.15" customHeight="1">
      <c r="A232" s="40"/>
      <c r="B232" s="41"/>
      <c r="C232" s="206" t="s">
        <v>322</v>
      </c>
      <c r="D232" s="206" t="s">
        <v>141</v>
      </c>
      <c r="E232" s="207" t="s">
        <v>299</v>
      </c>
      <c r="F232" s="208" t="s">
        <v>300</v>
      </c>
      <c r="G232" s="209" t="s">
        <v>144</v>
      </c>
      <c r="H232" s="210">
        <v>8.6799999999999997</v>
      </c>
      <c r="I232" s="211"/>
      <c r="J232" s="212">
        <f>ROUND(I232*H232,2)</f>
        <v>0</v>
      </c>
      <c r="K232" s="208" t="s">
        <v>145</v>
      </c>
      <c r="L232" s="46"/>
      <c r="M232" s="213" t="s">
        <v>32</v>
      </c>
      <c r="N232" s="214" t="s">
        <v>49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146</v>
      </c>
      <c r="AT232" s="217" t="s">
        <v>141</v>
      </c>
      <c r="AU232" s="217" t="s">
        <v>88</v>
      </c>
      <c r="AY232" s="18" t="s">
        <v>139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8" t="s">
        <v>86</v>
      </c>
      <c r="BK232" s="218">
        <f>ROUND(I232*H232,2)</f>
        <v>0</v>
      </c>
      <c r="BL232" s="18" t="s">
        <v>146</v>
      </c>
      <c r="BM232" s="217" t="s">
        <v>599</v>
      </c>
    </row>
    <row r="233" s="2" customFormat="1">
      <c r="A233" s="40"/>
      <c r="B233" s="41"/>
      <c r="C233" s="42"/>
      <c r="D233" s="219" t="s">
        <v>148</v>
      </c>
      <c r="E233" s="42"/>
      <c r="F233" s="220" t="s">
        <v>302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8" t="s">
        <v>148</v>
      </c>
      <c r="AU233" s="18" t="s">
        <v>88</v>
      </c>
    </row>
    <row r="234" s="13" customFormat="1">
      <c r="A234" s="13"/>
      <c r="B234" s="224"/>
      <c r="C234" s="225"/>
      <c r="D234" s="226" t="s">
        <v>150</v>
      </c>
      <c r="E234" s="227" t="s">
        <v>32</v>
      </c>
      <c r="F234" s="228" t="s">
        <v>303</v>
      </c>
      <c r="G234" s="225"/>
      <c r="H234" s="227" t="s">
        <v>32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150</v>
      </c>
      <c r="AU234" s="234" t="s">
        <v>88</v>
      </c>
      <c r="AV234" s="13" t="s">
        <v>86</v>
      </c>
      <c r="AW234" s="13" t="s">
        <v>39</v>
      </c>
      <c r="AX234" s="13" t="s">
        <v>78</v>
      </c>
      <c r="AY234" s="234" t="s">
        <v>139</v>
      </c>
    </row>
    <row r="235" s="14" customFormat="1">
      <c r="A235" s="14"/>
      <c r="B235" s="235"/>
      <c r="C235" s="236"/>
      <c r="D235" s="226" t="s">
        <v>150</v>
      </c>
      <c r="E235" s="237" t="s">
        <v>32</v>
      </c>
      <c r="F235" s="238" t="s">
        <v>304</v>
      </c>
      <c r="G235" s="236"/>
      <c r="H235" s="239">
        <v>4.3200000000000003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5" t="s">
        <v>150</v>
      </c>
      <c r="AU235" s="245" t="s">
        <v>88</v>
      </c>
      <c r="AV235" s="14" t="s">
        <v>88</v>
      </c>
      <c r="AW235" s="14" t="s">
        <v>39</v>
      </c>
      <c r="AX235" s="14" t="s">
        <v>78</v>
      </c>
      <c r="AY235" s="245" t="s">
        <v>139</v>
      </c>
    </row>
    <row r="236" s="13" customFormat="1">
      <c r="A236" s="13"/>
      <c r="B236" s="224"/>
      <c r="C236" s="225"/>
      <c r="D236" s="226" t="s">
        <v>150</v>
      </c>
      <c r="E236" s="227" t="s">
        <v>32</v>
      </c>
      <c r="F236" s="228" t="s">
        <v>464</v>
      </c>
      <c r="G236" s="225"/>
      <c r="H236" s="227" t="s">
        <v>32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150</v>
      </c>
      <c r="AU236" s="234" t="s">
        <v>88</v>
      </c>
      <c r="AV236" s="13" t="s">
        <v>86</v>
      </c>
      <c r="AW236" s="13" t="s">
        <v>39</v>
      </c>
      <c r="AX236" s="13" t="s">
        <v>78</v>
      </c>
      <c r="AY236" s="234" t="s">
        <v>139</v>
      </c>
    </row>
    <row r="237" s="14" customFormat="1">
      <c r="A237" s="14"/>
      <c r="B237" s="235"/>
      <c r="C237" s="236"/>
      <c r="D237" s="226" t="s">
        <v>150</v>
      </c>
      <c r="E237" s="237" t="s">
        <v>32</v>
      </c>
      <c r="F237" s="238" t="s">
        <v>306</v>
      </c>
      <c r="G237" s="236"/>
      <c r="H237" s="239">
        <v>4.3600000000000003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150</v>
      </c>
      <c r="AU237" s="245" t="s">
        <v>88</v>
      </c>
      <c r="AV237" s="14" t="s">
        <v>88</v>
      </c>
      <c r="AW237" s="14" t="s">
        <v>39</v>
      </c>
      <c r="AX237" s="14" t="s">
        <v>78</v>
      </c>
      <c r="AY237" s="245" t="s">
        <v>139</v>
      </c>
    </row>
    <row r="238" s="15" customFormat="1">
      <c r="A238" s="15"/>
      <c r="B238" s="246"/>
      <c r="C238" s="247"/>
      <c r="D238" s="226" t="s">
        <v>150</v>
      </c>
      <c r="E238" s="248" t="s">
        <v>32</v>
      </c>
      <c r="F238" s="249" t="s">
        <v>153</v>
      </c>
      <c r="G238" s="247"/>
      <c r="H238" s="250">
        <v>8.6799999999999997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6" t="s">
        <v>150</v>
      </c>
      <c r="AU238" s="256" t="s">
        <v>88</v>
      </c>
      <c r="AV238" s="15" t="s">
        <v>146</v>
      </c>
      <c r="AW238" s="15" t="s">
        <v>39</v>
      </c>
      <c r="AX238" s="15" t="s">
        <v>86</v>
      </c>
      <c r="AY238" s="256" t="s">
        <v>139</v>
      </c>
    </row>
    <row r="239" s="12" customFormat="1" ht="22.8" customHeight="1">
      <c r="A239" s="12"/>
      <c r="B239" s="190"/>
      <c r="C239" s="191"/>
      <c r="D239" s="192" t="s">
        <v>77</v>
      </c>
      <c r="E239" s="204" t="s">
        <v>158</v>
      </c>
      <c r="F239" s="204" t="s">
        <v>307</v>
      </c>
      <c r="G239" s="191"/>
      <c r="H239" s="191"/>
      <c r="I239" s="194"/>
      <c r="J239" s="205">
        <f>BK239</f>
        <v>0</v>
      </c>
      <c r="K239" s="191"/>
      <c r="L239" s="196"/>
      <c r="M239" s="197"/>
      <c r="N239" s="198"/>
      <c r="O239" s="198"/>
      <c r="P239" s="199">
        <f>SUM(P240:P274)</f>
        <v>0</v>
      </c>
      <c r="Q239" s="198"/>
      <c r="R239" s="199">
        <f>SUM(R240:R274)</f>
        <v>22.837622099999997</v>
      </c>
      <c r="S239" s="198"/>
      <c r="T239" s="200">
        <f>SUM(T240:T274)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1" t="s">
        <v>86</v>
      </c>
      <c r="AT239" s="202" t="s">
        <v>77</v>
      </c>
      <c r="AU239" s="202" t="s">
        <v>86</v>
      </c>
      <c r="AY239" s="201" t="s">
        <v>139</v>
      </c>
      <c r="BK239" s="203">
        <f>SUM(BK240:BK274)</f>
        <v>0</v>
      </c>
    </row>
    <row r="240" s="2" customFormat="1" ht="66.75" customHeight="1">
      <c r="A240" s="40"/>
      <c r="B240" s="41"/>
      <c r="C240" s="206" t="s">
        <v>329</v>
      </c>
      <c r="D240" s="206" t="s">
        <v>141</v>
      </c>
      <c r="E240" s="207" t="s">
        <v>309</v>
      </c>
      <c r="F240" s="208" t="s">
        <v>310</v>
      </c>
      <c r="G240" s="209" t="s">
        <v>184</v>
      </c>
      <c r="H240" s="210">
        <v>4.0499999999999998</v>
      </c>
      <c r="I240" s="211"/>
      <c r="J240" s="212">
        <f>ROUND(I240*H240,2)</f>
        <v>0</v>
      </c>
      <c r="K240" s="208" t="s">
        <v>145</v>
      </c>
      <c r="L240" s="46"/>
      <c r="M240" s="213" t="s">
        <v>32</v>
      </c>
      <c r="N240" s="214" t="s">
        <v>49</v>
      </c>
      <c r="O240" s="86"/>
      <c r="P240" s="215">
        <f>O240*H240</f>
        <v>0</v>
      </c>
      <c r="Q240" s="215">
        <v>2.7919499999999999</v>
      </c>
      <c r="R240" s="215">
        <f>Q240*H240</f>
        <v>11.307397499999999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146</v>
      </c>
      <c r="AT240" s="217" t="s">
        <v>141</v>
      </c>
      <c r="AU240" s="217" t="s">
        <v>88</v>
      </c>
      <c r="AY240" s="18" t="s">
        <v>139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8" t="s">
        <v>86</v>
      </c>
      <c r="BK240" s="218">
        <f>ROUND(I240*H240,2)</f>
        <v>0</v>
      </c>
      <c r="BL240" s="18" t="s">
        <v>146</v>
      </c>
      <c r="BM240" s="217" t="s">
        <v>600</v>
      </c>
    </row>
    <row r="241" s="2" customFormat="1">
      <c r="A241" s="40"/>
      <c r="B241" s="41"/>
      <c r="C241" s="42"/>
      <c r="D241" s="219" t="s">
        <v>148</v>
      </c>
      <c r="E241" s="42"/>
      <c r="F241" s="220" t="s">
        <v>312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8" t="s">
        <v>148</v>
      </c>
      <c r="AU241" s="18" t="s">
        <v>88</v>
      </c>
    </row>
    <row r="242" s="13" customFormat="1">
      <c r="A242" s="13"/>
      <c r="B242" s="224"/>
      <c r="C242" s="225"/>
      <c r="D242" s="226" t="s">
        <v>150</v>
      </c>
      <c r="E242" s="227" t="s">
        <v>32</v>
      </c>
      <c r="F242" s="228" t="s">
        <v>313</v>
      </c>
      <c r="G242" s="225"/>
      <c r="H242" s="227" t="s">
        <v>32</v>
      </c>
      <c r="I242" s="229"/>
      <c r="J242" s="225"/>
      <c r="K242" s="225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150</v>
      </c>
      <c r="AU242" s="234" t="s">
        <v>88</v>
      </c>
      <c r="AV242" s="13" t="s">
        <v>86</v>
      </c>
      <c r="AW242" s="13" t="s">
        <v>39</v>
      </c>
      <c r="AX242" s="13" t="s">
        <v>78</v>
      </c>
      <c r="AY242" s="234" t="s">
        <v>139</v>
      </c>
    </row>
    <row r="243" s="14" customFormat="1">
      <c r="A243" s="14"/>
      <c r="B243" s="235"/>
      <c r="C243" s="236"/>
      <c r="D243" s="226" t="s">
        <v>150</v>
      </c>
      <c r="E243" s="237" t="s">
        <v>32</v>
      </c>
      <c r="F243" s="238" t="s">
        <v>601</v>
      </c>
      <c r="G243" s="236"/>
      <c r="H243" s="239">
        <v>4.0499999999999998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5" t="s">
        <v>150</v>
      </c>
      <c r="AU243" s="245" t="s">
        <v>88</v>
      </c>
      <c r="AV243" s="14" t="s">
        <v>88</v>
      </c>
      <c r="AW243" s="14" t="s">
        <v>39</v>
      </c>
      <c r="AX243" s="14" t="s">
        <v>78</v>
      </c>
      <c r="AY243" s="245" t="s">
        <v>139</v>
      </c>
    </row>
    <row r="244" s="15" customFormat="1">
      <c r="A244" s="15"/>
      <c r="B244" s="246"/>
      <c r="C244" s="247"/>
      <c r="D244" s="226" t="s">
        <v>150</v>
      </c>
      <c r="E244" s="248" t="s">
        <v>32</v>
      </c>
      <c r="F244" s="249" t="s">
        <v>153</v>
      </c>
      <c r="G244" s="247"/>
      <c r="H244" s="250">
        <v>4.0499999999999998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6" t="s">
        <v>150</v>
      </c>
      <c r="AU244" s="256" t="s">
        <v>88</v>
      </c>
      <c r="AV244" s="15" t="s">
        <v>146</v>
      </c>
      <c r="AW244" s="15" t="s">
        <v>39</v>
      </c>
      <c r="AX244" s="15" t="s">
        <v>86</v>
      </c>
      <c r="AY244" s="256" t="s">
        <v>139</v>
      </c>
    </row>
    <row r="245" s="2" customFormat="1" ht="66.75" customHeight="1">
      <c r="A245" s="40"/>
      <c r="B245" s="41"/>
      <c r="C245" s="206" t="s">
        <v>334</v>
      </c>
      <c r="D245" s="206" t="s">
        <v>141</v>
      </c>
      <c r="E245" s="207" t="s">
        <v>316</v>
      </c>
      <c r="F245" s="208" t="s">
        <v>317</v>
      </c>
      <c r="G245" s="209" t="s">
        <v>184</v>
      </c>
      <c r="H245" s="210">
        <v>1.8</v>
      </c>
      <c r="I245" s="211"/>
      <c r="J245" s="212">
        <f>ROUND(I245*H245,2)</f>
        <v>0</v>
      </c>
      <c r="K245" s="208" t="s">
        <v>145</v>
      </c>
      <c r="L245" s="46"/>
      <c r="M245" s="213" t="s">
        <v>32</v>
      </c>
      <c r="N245" s="214" t="s">
        <v>49</v>
      </c>
      <c r="O245" s="86"/>
      <c r="P245" s="215">
        <f>O245*H245</f>
        <v>0</v>
      </c>
      <c r="Q245" s="215">
        <v>2.8332299999999999</v>
      </c>
      <c r="R245" s="215">
        <f>Q245*H245</f>
        <v>5.0998140000000003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146</v>
      </c>
      <c r="AT245" s="217" t="s">
        <v>141</v>
      </c>
      <c r="AU245" s="217" t="s">
        <v>88</v>
      </c>
      <c r="AY245" s="18" t="s">
        <v>139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8" t="s">
        <v>86</v>
      </c>
      <c r="BK245" s="218">
        <f>ROUND(I245*H245,2)</f>
        <v>0</v>
      </c>
      <c r="BL245" s="18" t="s">
        <v>146</v>
      </c>
      <c r="BM245" s="217" t="s">
        <v>602</v>
      </c>
    </row>
    <row r="246" s="2" customFormat="1">
      <c r="A246" s="40"/>
      <c r="B246" s="41"/>
      <c r="C246" s="42"/>
      <c r="D246" s="219" t="s">
        <v>148</v>
      </c>
      <c r="E246" s="42"/>
      <c r="F246" s="220" t="s">
        <v>319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8" t="s">
        <v>148</v>
      </c>
      <c r="AU246" s="18" t="s">
        <v>88</v>
      </c>
    </row>
    <row r="247" s="13" customFormat="1">
      <c r="A247" s="13"/>
      <c r="B247" s="224"/>
      <c r="C247" s="225"/>
      <c r="D247" s="226" t="s">
        <v>150</v>
      </c>
      <c r="E247" s="227" t="s">
        <v>32</v>
      </c>
      <c r="F247" s="228" t="s">
        <v>320</v>
      </c>
      <c r="G247" s="225"/>
      <c r="H247" s="227" t="s">
        <v>32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150</v>
      </c>
      <c r="AU247" s="234" t="s">
        <v>88</v>
      </c>
      <c r="AV247" s="13" t="s">
        <v>86</v>
      </c>
      <c r="AW247" s="13" t="s">
        <v>39</v>
      </c>
      <c r="AX247" s="13" t="s">
        <v>78</v>
      </c>
      <c r="AY247" s="234" t="s">
        <v>139</v>
      </c>
    </row>
    <row r="248" s="14" customFormat="1">
      <c r="A248" s="14"/>
      <c r="B248" s="235"/>
      <c r="C248" s="236"/>
      <c r="D248" s="226" t="s">
        <v>150</v>
      </c>
      <c r="E248" s="237" t="s">
        <v>32</v>
      </c>
      <c r="F248" s="238" t="s">
        <v>468</v>
      </c>
      <c r="G248" s="236"/>
      <c r="H248" s="239">
        <v>1.8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5" t="s">
        <v>150</v>
      </c>
      <c r="AU248" s="245" t="s">
        <v>88</v>
      </c>
      <c r="AV248" s="14" t="s">
        <v>88</v>
      </c>
      <c r="AW248" s="14" t="s">
        <v>39</v>
      </c>
      <c r="AX248" s="14" t="s">
        <v>78</v>
      </c>
      <c r="AY248" s="245" t="s">
        <v>139</v>
      </c>
    </row>
    <row r="249" s="15" customFormat="1">
      <c r="A249" s="15"/>
      <c r="B249" s="246"/>
      <c r="C249" s="247"/>
      <c r="D249" s="226" t="s">
        <v>150</v>
      </c>
      <c r="E249" s="248" t="s">
        <v>32</v>
      </c>
      <c r="F249" s="249" t="s">
        <v>153</v>
      </c>
      <c r="G249" s="247"/>
      <c r="H249" s="250">
        <v>1.8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6" t="s">
        <v>150</v>
      </c>
      <c r="AU249" s="256" t="s">
        <v>88</v>
      </c>
      <c r="AV249" s="15" t="s">
        <v>146</v>
      </c>
      <c r="AW249" s="15" t="s">
        <v>39</v>
      </c>
      <c r="AX249" s="15" t="s">
        <v>86</v>
      </c>
      <c r="AY249" s="256" t="s">
        <v>139</v>
      </c>
    </row>
    <row r="250" s="2" customFormat="1" ht="76.35" customHeight="1">
      <c r="A250" s="40"/>
      <c r="B250" s="41"/>
      <c r="C250" s="206" t="s">
        <v>342</v>
      </c>
      <c r="D250" s="206" t="s">
        <v>141</v>
      </c>
      <c r="E250" s="207" t="s">
        <v>323</v>
      </c>
      <c r="F250" s="208" t="s">
        <v>324</v>
      </c>
      <c r="G250" s="209" t="s">
        <v>144</v>
      </c>
      <c r="H250" s="210">
        <v>12.94</v>
      </c>
      <c r="I250" s="211"/>
      <c r="J250" s="212">
        <f>ROUND(I250*H250,2)</f>
        <v>0</v>
      </c>
      <c r="K250" s="208" t="s">
        <v>145</v>
      </c>
      <c r="L250" s="46"/>
      <c r="M250" s="213" t="s">
        <v>32</v>
      </c>
      <c r="N250" s="214" t="s">
        <v>49</v>
      </c>
      <c r="O250" s="86"/>
      <c r="P250" s="215">
        <f>O250*H250</f>
        <v>0</v>
      </c>
      <c r="Q250" s="215">
        <v>0.00726</v>
      </c>
      <c r="R250" s="215">
        <f>Q250*H250</f>
        <v>0.093944399999999997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146</v>
      </c>
      <c r="AT250" s="217" t="s">
        <v>141</v>
      </c>
      <c r="AU250" s="217" t="s">
        <v>88</v>
      </c>
      <c r="AY250" s="18" t="s">
        <v>139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8" t="s">
        <v>86</v>
      </c>
      <c r="BK250" s="218">
        <f>ROUND(I250*H250,2)</f>
        <v>0</v>
      </c>
      <c r="BL250" s="18" t="s">
        <v>146</v>
      </c>
      <c r="BM250" s="217" t="s">
        <v>603</v>
      </c>
    </row>
    <row r="251" s="2" customFormat="1">
      <c r="A251" s="40"/>
      <c r="B251" s="41"/>
      <c r="C251" s="42"/>
      <c r="D251" s="219" t="s">
        <v>148</v>
      </c>
      <c r="E251" s="42"/>
      <c r="F251" s="220" t="s">
        <v>326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8" t="s">
        <v>148</v>
      </c>
      <c r="AU251" s="18" t="s">
        <v>88</v>
      </c>
    </row>
    <row r="252" s="13" customFormat="1">
      <c r="A252" s="13"/>
      <c r="B252" s="224"/>
      <c r="C252" s="225"/>
      <c r="D252" s="226" t="s">
        <v>150</v>
      </c>
      <c r="E252" s="227" t="s">
        <v>32</v>
      </c>
      <c r="F252" s="228" t="s">
        <v>327</v>
      </c>
      <c r="G252" s="225"/>
      <c r="H252" s="227" t="s">
        <v>32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150</v>
      </c>
      <c r="AU252" s="234" t="s">
        <v>88</v>
      </c>
      <c r="AV252" s="13" t="s">
        <v>86</v>
      </c>
      <c r="AW252" s="13" t="s">
        <v>39</v>
      </c>
      <c r="AX252" s="13" t="s">
        <v>78</v>
      </c>
      <c r="AY252" s="234" t="s">
        <v>139</v>
      </c>
    </row>
    <row r="253" s="14" customFormat="1">
      <c r="A253" s="14"/>
      <c r="B253" s="235"/>
      <c r="C253" s="236"/>
      <c r="D253" s="226" t="s">
        <v>150</v>
      </c>
      <c r="E253" s="237" t="s">
        <v>32</v>
      </c>
      <c r="F253" s="238" t="s">
        <v>328</v>
      </c>
      <c r="G253" s="236"/>
      <c r="H253" s="239">
        <v>12.94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5" t="s">
        <v>150</v>
      </c>
      <c r="AU253" s="245" t="s">
        <v>88</v>
      </c>
      <c r="AV253" s="14" t="s">
        <v>88</v>
      </c>
      <c r="AW253" s="14" t="s">
        <v>39</v>
      </c>
      <c r="AX253" s="14" t="s">
        <v>78</v>
      </c>
      <c r="AY253" s="245" t="s">
        <v>139</v>
      </c>
    </row>
    <row r="254" s="15" customFormat="1">
      <c r="A254" s="15"/>
      <c r="B254" s="246"/>
      <c r="C254" s="247"/>
      <c r="D254" s="226" t="s">
        <v>150</v>
      </c>
      <c r="E254" s="248" t="s">
        <v>32</v>
      </c>
      <c r="F254" s="249" t="s">
        <v>153</v>
      </c>
      <c r="G254" s="247"/>
      <c r="H254" s="250">
        <v>12.94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6" t="s">
        <v>150</v>
      </c>
      <c r="AU254" s="256" t="s">
        <v>88</v>
      </c>
      <c r="AV254" s="15" t="s">
        <v>146</v>
      </c>
      <c r="AW254" s="15" t="s">
        <v>39</v>
      </c>
      <c r="AX254" s="15" t="s">
        <v>86</v>
      </c>
      <c r="AY254" s="256" t="s">
        <v>139</v>
      </c>
    </row>
    <row r="255" s="2" customFormat="1" ht="76.35" customHeight="1">
      <c r="A255" s="40"/>
      <c r="B255" s="41"/>
      <c r="C255" s="206" t="s">
        <v>349</v>
      </c>
      <c r="D255" s="206" t="s">
        <v>141</v>
      </c>
      <c r="E255" s="207" t="s">
        <v>330</v>
      </c>
      <c r="F255" s="208" t="s">
        <v>331</v>
      </c>
      <c r="G255" s="209" t="s">
        <v>144</v>
      </c>
      <c r="H255" s="210">
        <v>12.94</v>
      </c>
      <c r="I255" s="211"/>
      <c r="J255" s="212">
        <f>ROUND(I255*H255,2)</f>
        <v>0</v>
      </c>
      <c r="K255" s="208" t="s">
        <v>145</v>
      </c>
      <c r="L255" s="46"/>
      <c r="M255" s="213" t="s">
        <v>32</v>
      </c>
      <c r="N255" s="214" t="s">
        <v>49</v>
      </c>
      <c r="O255" s="86"/>
      <c r="P255" s="215">
        <f>O255*H255</f>
        <v>0</v>
      </c>
      <c r="Q255" s="215">
        <v>0.00085999999999999998</v>
      </c>
      <c r="R255" s="215">
        <f>Q255*H255</f>
        <v>0.0111284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146</v>
      </c>
      <c r="AT255" s="217" t="s">
        <v>141</v>
      </c>
      <c r="AU255" s="217" t="s">
        <v>88</v>
      </c>
      <c r="AY255" s="18" t="s">
        <v>139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8" t="s">
        <v>86</v>
      </c>
      <c r="BK255" s="218">
        <f>ROUND(I255*H255,2)</f>
        <v>0</v>
      </c>
      <c r="BL255" s="18" t="s">
        <v>146</v>
      </c>
      <c r="BM255" s="217" t="s">
        <v>604</v>
      </c>
    </row>
    <row r="256" s="2" customFormat="1">
      <c r="A256" s="40"/>
      <c r="B256" s="41"/>
      <c r="C256" s="42"/>
      <c r="D256" s="219" t="s">
        <v>148</v>
      </c>
      <c r="E256" s="42"/>
      <c r="F256" s="220" t="s">
        <v>333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8" t="s">
        <v>148</v>
      </c>
      <c r="AU256" s="18" t="s">
        <v>88</v>
      </c>
    </row>
    <row r="257" s="13" customFormat="1">
      <c r="A257" s="13"/>
      <c r="B257" s="224"/>
      <c r="C257" s="225"/>
      <c r="D257" s="226" t="s">
        <v>150</v>
      </c>
      <c r="E257" s="227" t="s">
        <v>32</v>
      </c>
      <c r="F257" s="228" t="s">
        <v>327</v>
      </c>
      <c r="G257" s="225"/>
      <c r="H257" s="227" t="s">
        <v>32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150</v>
      </c>
      <c r="AU257" s="234" t="s">
        <v>88</v>
      </c>
      <c r="AV257" s="13" t="s">
        <v>86</v>
      </c>
      <c r="AW257" s="13" t="s">
        <v>39</v>
      </c>
      <c r="AX257" s="13" t="s">
        <v>78</v>
      </c>
      <c r="AY257" s="234" t="s">
        <v>139</v>
      </c>
    </row>
    <row r="258" s="14" customFormat="1">
      <c r="A258" s="14"/>
      <c r="B258" s="235"/>
      <c r="C258" s="236"/>
      <c r="D258" s="226" t="s">
        <v>150</v>
      </c>
      <c r="E258" s="237" t="s">
        <v>32</v>
      </c>
      <c r="F258" s="238" t="s">
        <v>328</v>
      </c>
      <c r="G258" s="236"/>
      <c r="H258" s="239">
        <v>12.94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150</v>
      </c>
      <c r="AU258" s="245" t="s">
        <v>88</v>
      </c>
      <c r="AV258" s="14" t="s">
        <v>88</v>
      </c>
      <c r="AW258" s="14" t="s">
        <v>39</v>
      </c>
      <c r="AX258" s="14" t="s">
        <v>78</v>
      </c>
      <c r="AY258" s="245" t="s">
        <v>139</v>
      </c>
    </row>
    <row r="259" s="15" customFormat="1">
      <c r="A259" s="15"/>
      <c r="B259" s="246"/>
      <c r="C259" s="247"/>
      <c r="D259" s="226" t="s">
        <v>150</v>
      </c>
      <c r="E259" s="248" t="s">
        <v>32</v>
      </c>
      <c r="F259" s="249" t="s">
        <v>153</v>
      </c>
      <c r="G259" s="247"/>
      <c r="H259" s="250">
        <v>12.94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6" t="s">
        <v>150</v>
      </c>
      <c r="AU259" s="256" t="s">
        <v>88</v>
      </c>
      <c r="AV259" s="15" t="s">
        <v>146</v>
      </c>
      <c r="AW259" s="15" t="s">
        <v>39</v>
      </c>
      <c r="AX259" s="15" t="s">
        <v>86</v>
      </c>
      <c r="AY259" s="256" t="s">
        <v>139</v>
      </c>
    </row>
    <row r="260" s="2" customFormat="1" ht="78" customHeight="1">
      <c r="A260" s="40"/>
      <c r="B260" s="41"/>
      <c r="C260" s="206" t="s">
        <v>355</v>
      </c>
      <c r="D260" s="206" t="s">
        <v>141</v>
      </c>
      <c r="E260" s="207" t="s">
        <v>335</v>
      </c>
      <c r="F260" s="208" t="s">
        <v>336</v>
      </c>
      <c r="G260" s="209" t="s">
        <v>337</v>
      </c>
      <c r="H260" s="210">
        <v>0.11600000000000001</v>
      </c>
      <c r="I260" s="211"/>
      <c r="J260" s="212">
        <f>ROUND(I260*H260,2)</f>
        <v>0</v>
      </c>
      <c r="K260" s="208" t="s">
        <v>145</v>
      </c>
      <c r="L260" s="46"/>
      <c r="M260" s="213" t="s">
        <v>32</v>
      </c>
      <c r="N260" s="214" t="s">
        <v>49</v>
      </c>
      <c r="O260" s="86"/>
      <c r="P260" s="215">
        <f>O260*H260</f>
        <v>0</v>
      </c>
      <c r="Q260" s="215">
        <v>1.0556000000000001</v>
      </c>
      <c r="R260" s="215">
        <f>Q260*H260</f>
        <v>0.12244960000000002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146</v>
      </c>
      <c r="AT260" s="217" t="s">
        <v>141</v>
      </c>
      <c r="AU260" s="217" t="s">
        <v>88</v>
      </c>
      <c r="AY260" s="18" t="s">
        <v>139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8" t="s">
        <v>86</v>
      </c>
      <c r="BK260" s="218">
        <f>ROUND(I260*H260,2)</f>
        <v>0</v>
      </c>
      <c r="BL260" s="18" t="s">
        <v>146</v>
      </c>
      <c r="BM260" s="217" t="s">
        <v>605</v>
      </c>
    </row>
    <row r="261" s="2" customFormat="1">
      <c r="A261" s="40"/>
      <c r="B261" s="41"/>
      <c r="C261" s="42"/>
      <c r="D261" s="219" t="s">
        <v>148</v>
      </c>
      <c r="E261" s="42"/>
      <c r="F261" s="220" t="s">
        <v>339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8" t="s">
        <v>148</v>
      </c>
      <c r="AU261" s="18" t="s">
        <v>88</v>
      </c>
    </row>
    <row r="262" s="13" customFormat="1">
      <c r="A262" s="13"/>
      <c r="B262" s="224"/>
      <c r="C262" s="225"/>
      <c r="D262" s="226" t="s">
        <v>150</v>
      </c>
      <c r="E262" s="227" t="s">
        <v>32</v>
      </c>
      <c r="F262" s="228" t="s">
        <v>340</v>
      </c>
      <c r="G262" s="225"/>
      <c r="H262" s="227" t="s">
        <v>32</v>
      </c>
      <c r="I262" s="229"/>
      <c r="J262" s="225"/>
      <c r="K262" s="225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150</v>
      </c>
      <c r="AU262" s="234" t="s">
        <v>88</v>
      </c>
      <c r="AV262" s="13" t="s">
        <v>86</v>
      </c>
      <c r="AW262" s="13" t="s">
        <v>39</v>
      </c>
      <c r="AX262" s="13" t="s">
        <v>78</v>
      </c>
      <c r="AY262" s="234" t="s">
        <v>139</v>
      </c>
    </row>
    <row r="263" s="14" customFormat="1">
      <c r="A263" s="14"/>
      <c r="B263" s="235"/>
      <c r="C263" s="236"/>
      <c r="D263" s="226" t="s">
        <v>150</v>
      </c>
      <c r="E263" s="237" t="s">
        <v>32</v>
      </c>
      <c r="F263" s="238" t="s">
        <v>341</v>
      </c>
      <c r="G263" s="236"/>
      <c r="H263" s="239">
        <v>0.11600000000000001</v>
      </c>
      <c r="I263" s="240"/>
      <c r="J263" s="236"/>
      <c r="K263" s="236"/>
      <c r="L263" s="241"/>
      <c r="M263" s="242"/>
      <c r="N263" s="243"/>
      <c r="O263" s="243"/>
      <c r="P263" s="243"/>
      <c r="Q263" s="243"/>
      <c r="R263" s="243"/>
      <c r="S263" s="243"/>
      <c r="T263" s="24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5" t="s">
        <v>150</v>
      </c>
      <c r="AU263" s="245" t="s">
        <v>88</v>
      </c>
      <c r="AV263" s="14" t="s">
        <v>88</v>
      </c>
      <c r="AW263" s="14" t="s">
        <v>39</v>
      </c>
      <c r="AX263" s="14" t="s">
        <v>78</v>
      </c>
      <c r="AY263" s="245" t="s">
        <v>139</v>
      </c>
    </row>
    <row r="264" s="15" customFormat="1">
      <c r="A264" s="15"/>
      <c r="B264" s="246"/>
      <c r="C264" s="247"/>
      <c r="D264" s="226" t="s">
        <v>150</v>
      </c>
      <c r="E264" s="248" t="s">
        <v>32</v>
      </c>
      <c r="F264" s="249" t="s">
        <v>153</v>
      </c>
      <c r="G264" s="247"/>
      <c r="H264" s="250">
        <v>0.11600000000000001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56" t="s">
        <v>150</v>
      </c>
      <c r="AU264" s="256" t="s">
        <v>88</v>
      </c>
      <c r="AV264" s="15" t="s">
        <v>146</v>
      </c>
      <c r="AW264" s="15" t="s">
        <v>39</v>
      </c>
      <c r="AX264" s="15" t="s">
        <v>86</v>
      </c>
      <c r="AY264" s="256" t="s">
        <v>139</v>
      </c>
    </row>
    <row r="265" s="2" customFormat="1" ht="49.05" customHeight="1">
      <c r="A265" s="40"/>
      <c r="B265" s="41"/>
      <c r="C265" s="206" t="s">
        <v>362</v>
      </c>
      <c r="D265" s="206" t="s">
        <v>141</v>
      </c>
      <c r="E265" s="207" t="s">
        <v>343</v>
      </c>
      <c r="F265" s="208" t="s">
        <v>344</v>
      </c>
      <c r="G265" s="209" t="s">
        <v>184</v>
      </c>
      <c r="H265" s="210">
        <v>2.052</v>
      </c>
      <c r="I265" s="211"/>
      <c r="J265" s="212">
        <f>ROUND(I265*H265,2)</f>
        <v>0</v>
      </c>
      <c r="K265" s="208" t="s">
        <v>145</v>
      </c>
      <c r="L265" s="46"/>
      <c r="M265" s="213" t="s">
        <v>32</v>
      </c>
      <c r="N265" s="214" t="s">
        <v>49</v>
      </c>
      <c r="O265" s="86"/>
      <c r="P265" s="215">
        <f>O265*H265</f>
        <v>0</v>
      </c>
      <c r="Q265" s="215">
        <v>3.02285</v>
      </c>
      <c r="R265" s="215">
        <f>Q265*H265</f>
        <v>6.2028882000000003</v>
      </c>
      <c r="S265" s="215">
        <v>0</v>
      </c>
      <c r="T265" s="21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146</v>
      </c>
      <c r="AT265" s="217" t="s">
        <v>141</v>
      </c>
      <c r="AU265" s="217" t="s">
        <v>88</v>
      </c>
      <c r="AY265" s="18" t="s">
        <v>139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8" t="s">
        <v>86</v>
      </c>
      <c r="BK265" s="218">
        <f>ROUND(I265*H265,2)</f>
        <v>0</v>
      </c>
      <c r="BL265" s="18" t="s">
        <v>146</v>
      </c>
      <c r="BM265" s="217" t="s">
        <v>606</v>
      </c>
    </row>
    <row r="266" s="2" customFormat="1">
      <c r="A266" s="40"/>
      <c r="B266" s="41"/>
      <c r="C266" s="42"/>
      <c r="D266" s="219" t="s">
        <v>148</v>
      </c>
      <c r="E266" s="42"/>
      <c r="F266" s="220" t="s">
        <v>346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8" t="s">
        <v>148</v>
      </c>
      <c r="AU266" s="18" t="s">
        <v>88</v>
      </c>
    </row>
    <row r="267" s="13" customFormat="1">
      <c r="A267" s="13"/>
      <c r="B267" s="224"/>
      <c r="C267" s="225"/>
      <c r="D267" s="226" t="s">
        <v>150</v>
      </c>
      <c r="E267" s="227" t="s">
        <v>32</v>
      </c>
      <c r="F267" s="228" t="s">
        <v>347</v>
      </c>
      <c r="G267" s="225"/>
      <c r="H267" s="227" t="s">
        <v>32</v>
      </c>
      <c r="I267" s="229"/>
      <c r="J267" s="225"/>
      <c r="K267" s="225"/>
      <c r="L267" s="230"/>
      <c r="M267" s="231"/>
      <c r="N267" s="232"/>
      <c r="O267" s="232"/>
      <c r="P267" s="232"/>
      <c r="Q267" s="232"/>
      <c r="R267" s="232"/>
      <c r="S267" s="232"/>
      <c r="T267" s="23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4" t="s">
        <v>150</v>
      </c>
      <c r="AU267" s="234" t="s">
        <v>88</v>
      </c>
      <c r="AV267" s="13" t="s">
        <v>86</v>
      </c>
      <c r="AW267" s="13" t="s">
        <v>39</v>
      </c>
      <c r="AX267" s="13" t="s">
        <v>78</v>
      </c>
      <c r="AY267" s="234" t="s">
        <v>139</v>
      </c>
    </row>
    <row r="268" s="14" customFormat="1">
      <c r="A268" s="14"/>
      <c r="B268" s="235"/>
      <c r="C268" s="236"/>
      <c r="D268" s="226" t="s">
        <v>150</v>
      </c>
      <c r="E268" s="237" t="s">
        <v>32</v>
      </c>
      <c r="F268" s="238" t="s">
        <v>348</v>
      </c>
      <c r="G268" s="236"/>
      <c r="H268" s="239">
        <v>2.052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5" t="s">
        <v>150</v>
      </c>
      <c r="AU268" s="245" t="s">
        <v>88</v>
      </c>
      <c r="AV268" s="14" t="s">
        <v>88</v>
      </c>
      <c r="AW268" s="14" t="s">
        <v>39</v>
      </c>
      <c r="AX268" s="14" t="s">
        <v>78</v>
      </c>
      <c r="AY268" s="245" t="s">
        <v>139</v>
      </c>
    </row>
    <row r="269" s="15" customFormat="1">
      <c r="A269" s="15"/>
      <c r="B269" s="246"/>
      <c r="C269" s="247"/>
      <c r="D269" s="226" t="s">
        <v>150</v>
      </c>
      <c r="E269" s="248" t="s">
        <v>32</v>
      </c>
      <c r="F269" s="249" t="s">
        <v>153</v>
      </c>
      <c r="G269" s="247"/>
      <c r="H269" s="250">
        <v>2.052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6" t="s">
        <v>150</v>
      </c>
      <c r="AU269" s="256" t="s">
        <v>88</v>
      </c>
      <c r="AV269" s="15" t="s">
        <v>146</v>
      </c>
      <c r="AW269" s="15" t="s">
        <v>39</v>
      </c>
      <c r="AX269" s="15" t="s">
        <v>86</v>
      </c>
      <c r="AY269" s="256" t="s">
        <v>139</v>
      </c>
    </row>
    <row r="270" s="2" customFormat="1" ht="49.05" customHeight="1">
      <c r="A270" s="40"/>
      <c r="B270" s="41"/>
      <c r="C270" s="206" t="s">
        <v>370</v>
      </c>
      <c r="D270" s="206" t="s">
        <v>141</v>
      </c>
      <c r="E270" s="207" t="s">
        <v>350</v>
      </c>
      <c r="F270" s="208" t="s">
        <v>351</v>
      </c>
      <c r="G270" s="209" t="s">
        <v>184</v>
      </c>
      <c r="H270" s="210">
        <v>2.052</v>
      </c>
      <c r="I270" s="211"/>
      <c r="J270" s="212">
        <f>ROUND(I270*H270,2)</f>
        <v>0</v>
      </c>
      <c r="K270" s="208" t="s">
        <v>145</v>
      </c>
      <c r="L270" s="46"/>
      <c r="M270" s="213" t="s">
        <v>32</v>
      </c>
      <c r="N270" s="214" t="s">
        <v>49</v>
      </c>
      <c r="O270" s="86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146</v>
      </c>
      <c r="AT270" s="217" t="s">
        <v>141</v>
      </c>
      <c r="AU270" s="217" t="s">
        <v>88</v>
      </c>
      <c r="AY270" s="18" t="s">
        <v>139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8" t="s">
        <v>86</v>
      </c>
      <c r="BK270" s="218">
        <f>ROUND(I270*H270,2)</f>
        <v>0</v>
      </c>
      <c r="BL270" s="18" t="s">
        <v>146</v>
      </c>
      <c r="BM270" s="217" t="s">
        <v>607</v>
      </c>
    </row>
    <row r="271" s="2" customFormat="1">
      <c r="A271" s="40"/>
      <c r="B271" s="41"/>
      <c r="C271" s="42"/>
      <c r="D271" s="219" t="s">
        <v>148</v>
      </c>
      <c r="E271" s="42"/>
      <c r="F271" s="220" t="s">
        <v>353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8" t="s">
        <v>148</v>
      </c>
      <c r="AU271" s="18" t="s">
        <v>88</v>
      </c>
    </row>
    <row r="272" s="13" customFormat="1">
      <c r="A272" s="13"/>
      <c r="B272" s="224"/>
      <c r="C272" s="225"/>
      <c r="D272" s="226" t="s">
        <v>150</v>
      </c>
      <c r="E272" s="227" t="s">
        <v>32</v>
      </c>
      <c r="F272" s="228" t="s">
        <v>347</v>
      </c>
      <c r="G272" s="225"/>
      <c r="H272" s="227" t="s">
        <v>32</v>
      </c>
      <c r="I272" s="229"/>
      <c r="J272" s="225"/>
      <c r="K272" s="225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150</v>
      </c>
      <c r="AU272" s="234" t="s">
        <v>88</v>
      </c>
      <c r="AV272" s="13" t="s">
        <v>86</v>
      </c>
      <c r="AW272" s="13" t="s">
        <v>39</v>
      </c>
      <c r="AX272" s="13" t="s">
        <v>78</v>
      </c>
      <c r="AY272" s="234" t="s">
        <v>139</v>
      </c>
    </row>
    <row r="273" s="14" customFormat="1">
      <c r="A273" s="14"/>
      <c r="B273" s="235"/>
      <c r="C273" s="236"/>
      <c r="D273" s="226" t="s">
        <v>150</v>
      </c>
      <c r="E273" s="237" t="s">
        <v>32</v>
      </c>
      <c r="F273" s="238" t="s">
        <v>348</v>
      </c>
      <c r="G273" s="236"/>
      <c r="H273" s="239">
        <v>2.052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5" t="s">
        <v>150</v>
      </c>
      <c r="AU273" s="245" t="s">
        <v>88</v>
      </c>
      <c r="AV273" s="14" t="s">
        <v>88</v>
      </c>
      <c r="AW273" s="14" t="s">
        <v>39</v>
      </c>
      <c r="AX273" s="14" t="s">
        <v>78</v>
      </c>
      <c r="AY273" s="245" t="s">
        <v>139</v>
      </c>
    </row>
    <row r="274" s="15" customFormat="1">
      <c r="A274" s="15"/>
      <c r="B274" s="246"/>
      <c r="C274" s="247"/>
      <c r="D274" s="226" t="s">
        <v>150</v>
      </c>
      <c r="E274" s="248" t="s">
        <v>32</v>
      </c>
      <c r="F274" s="249" t="s">
        <v>153</v>
      </c>
      <c r="G274" s="247"/>
      <c r="H274" s="250">
        <v>2.052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6" t="s">
        <v>150</v>
      </c>
      <c r="AU274" s="256" t="s">
        <v>88</v>
      </c>
      <c r="AV274" s="15" t="s">
        <v>146</v>
      </c>
      <c r="AW274" s="15" t="s">
        <v>39</v>
      </c>
      <c r="AX274" s="15" t="s">
        <v>86</v>
      </c>
      <c r="AY274" s="256" t="s">
        <v>139</v>
      </c>
    </row>
    <row r="275" s="12" customFormat="1" ht="22.8" customHeight="1">
      <c r="A275" s="12"/>
      <c r="B275" s="190"/>
      <c r="C275" s="191"/>
      <c r="D275" s="192" t="s">
        <v>77</v>
      </c>
      <c r="E275" s="204" t="s">
        <v>146</v>
      </c>
      <c r="F275" s="204" t="s">
        <v>354</v>
      </c>
      <c r="G275" s="191"/>
      <c r="H275" s="191"/>
      <c r="I275" s="194"/>
      <c r="J275" s="205">
        <f>BK275</f>
        <v>0</v>
      </c>
      <c r="K275" s="191"/>
      <c r="L275" s="196"/>
      <c r="M275" s="197"/>
      <c r="N275" s="198"/>
      <c r="O275" s="198"/>
      <c r="P275" s="199">
        <f>SUM(P276:P285)</f>
        <v>0</v>
      </c>
      <c r="Q275" s="198"/>
      <c r="R275" s="199">
        <f>SUM(R276:R285)</f>
        <v>6.0730295999999999</v>
      </c>
      <c r="S275" s="198"/>
      <c r="T275" s="200">
        <f>SUM(T276:T285)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1" t="s">
        <v>86</v>
      </c>
      <c r="AT275" s="202" t="s">
        <v>77</v>
      </c>
      <c r="AU275" s="202" t="s">
        <v>86</v>
      </c>
      <c r="AY275" s="201" t="s">
        <v>139</v>
      </c>
      <c r="BK275" s="203">
        <f>SUM(BK276:BK285)</f>
        <v>0</v>
      </c>
    </row>
    <row r="276" s="2" customFormat="1" ht="37.8" customHeight="1">
      <c r="A276" s="40"/>
      <c r="B276" s="41"/>
      <c r="C276" s="206" t="s">
        <v>380</v>
      </c>
      <c r="D276" s="206" t="s">
        <v>141</v>
      </c>
      <c r="E276" s="207" t="s">
        <v>356</v>
      </c>
      <c r="F276" s="208" t="s">
        <v>357</v>
      </c>
      <c r="G276" s="209" t="s">
        <v>184</v>
      </c>
      <c r="H276" s="210">
        <v>2.4950000000000001</v>
      </c>
      <c r="I276" s="211"/>
      <c r="J276" s="212">
        <f>ROUND(I276*H276,2)</f>
        <v>0</v>
      </c>
      <c r="K276" s="208" t="s">
        <v>145</v>
      </c>
      <c r="L276" s="46"/>
      <c r="M276" s="213" t="s">
        <v>32</v>
      </c>
      <c r="N276" s="214" t="s">
        <v>49</v>
      </c>
      <c r="O276" s="86"/>
      <c r="P276" s="215">
        <f>O276*H276</f>
        <v>0</v>
      </c>
      <c r="Q276" s="215">
        <v>2.4340799999999998</v>
      </c>
      <c r="R276" s="215">
        <f>Q276*H276</f>
        <v>6.0730295999999999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146</v>
      </c>
      <c r="AT276" s="217" t="s">
        <v>141</v>
      </c>
      <c r="AU276" s="217" t="s">
        <v>88</v>
      </c>
      <c r="AY276" s="18" t="s">
        <v>139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8" t="s">
        <v>86</v>
      </c>
      <c r="BK276" s="218">
        <f>ROUND(I276*H276,2)</f>
        <v>0</v>
      </c>
      <c r="BL276" s="18" t="s">
        <v>146</v>
      </c>
      <c r="BM276" s="217" t="s">
        <v>608</v>
      </c>
    </row>
    <row r="277" s="2" customFormat="1">
      <c r="A277" s="40"/>
      <c r="B277" s="41"/>
      <c r="C277" s="42"/>
      <c r="D277" s="219" t="s">
        <v>148</v>
      </c>
      <c r="E277" s="42"/>
      <c r="F277" s="220" t="s">
        <v>359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8" t="s">
        <v>148</v>
      </c>
      <c r="AU277" s="18" t="s">
        <v>88</v>
      </c>
    </row>
    <row r="278" s="13" customFormat="1">
      <c r="A278" s="13"/>
      <c r="B278" s="224"/>
      <c r="C278" s="225"/>
      <c r="D278" s="226" t="s">
        <v>150</v>
      </c>
      <c r="E278" s="227" t="s">
        <v>32</v>
      </c>
      <c r="F278" s="228" t="s">
        <v>360</v>
      </c>
      <c r="G278" s="225"/>
      <c r="H278" s="227" t="s">
        <v>32</v>
      </c>
      <c r="I278" s="229"/>
      <c r="J278" s="225"/>
      <c r="K278" s="225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150</v>
      </c>
      <c r="AU278" s="234" t="s">
        <v>88</v>
      </c>
      <c r="AV278" s="13" t="s">
        <v>86</v>
      </c>
      <c r="AW278" s="13" t="s">
        <v>39</v>
      </c>
      <c r="AX278" s="13" t="s">
        <v>78</v>
      </c>
      <c r="AY278" s="234" t="s">
        <v>139</v>
      </c>
    </row>
    <row r="279" s="14" customFormat="1">
      <c r="A279" s="14"/>
      <c r="B279" s="235"/>
      <c r="C279" s="236"/>
      <c r="D279" s="226" t="s">
        <v>150</v>
      </c>
      <c r="E279" s="237" t="s">
        <v>32</v>
      </c>
      <c r="F279" s="238" t="s">
        <v>361</v>
      </c>
      <c r="G279" s="236"/>
      <c r="H279" s="239">
        <v>2.4950000000000001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5" t="s">
        <v>150</v>
      </c>
      <c r="AU279" s="245" t="s">
        <v>88</v>
      </c>
      <c r="AV279" s="14" t="s">
        <v>88</v>
      </c>
      <c r="AW279" s="14" t="s">
        <v>39</v>
      </c>
      <c r="AX279" s="14" t="s">
        <v>78</v>
      </c>
      <c r="AY279" s="245" t="s">
        <v>139</v>
      </c>
    </row>
    <row r="280" s="15" customFormat="1">
      <c r="A280" s="15"/>
      <c r="B280" s="246"/>
      <c r="C280" s="247"/>
      <c r="D280" s="226" t="s">
        <v>150</v>
      </c>
      <c r="E280" s="248" t="s">
        <v>32</v>
      </c>
      <c r="F280" s="249" t="s">
        <v>153</v>
      </c>
      <c r="G280" s="247"/>
      <c r="H280" s="250">
        <v>2.4950000000000001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56" t="s">
        <v>150</v>
      </c>
      <c r="AU280" s="256" t="s">
        <v>88</v>
      </c>
      <c r="AV280" s="15" t="s">
        <v>146</v>
      </c>
      <c r="AW280" s="15" t="s">
        <v>39</v>
      </c>
      <c r="AX280" s="15" t="s">
        <v>86</v>
      </c>
      <c r="AY280" s="256" t="s">
        <v>139</v>
      </c>
    </row>
    <row r="281" s="2" customFormat="1" ht="55.5" customHeight="1">
      <c r="A281" s="40"/>
      <c r="B281" s="41"/>
      <c r="C281" s="206" t="s">
        <v>471</v>
      </c>
      <c r="D281" s="206" t="s">
        <v>141</v>
      </c>
      <c r="E281" s="207" t="s">
        <v>363</v>
      </c>
      <c r="F281" s="208" t="s">
        <v>364</v>
      </c>
      <c r="G281" s="209" t="s">
        <v>144</v>
      </c>
      <c r="H281" s="210">
        <v>16.199999999999999</v>
      </c>
      <c r="I281" s="211"/>
      <c r="J281" s="212">
        <f>ROUND(I281*H281,2)</f>
        <v>0</v>
      </c>
      <c r="K281" s="208" t="s">
        <v>145</v>
      </c>
      <c r="L281" s="46"/>
      <c r="M281" s="213" t="s">
        <v>32</v>
      </c>
      <c r="N281" s="214" t="s">
        <v>49</v>
      </c>
      <c r="O281" s="86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146</v>
      </c>
      <c r="AT281" s="217" t="s">
        <v>141</v>
      </c>
      <c r="AU281" s="217" t="s">
        <v>88</v>
      </c>
      <c r="AY281" s="18" t="s">
        <v>139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8" t="s">
        <v>86</v>
      </c>
      <c r="BK281" s="218">
        <f>ROUND(I281*H281,2)</f>
        <v>0</v>
      </c>
      <c r="BL281" s="18" t="s">
        <v>146</v>
      </c>
      <c r="BM281" s="217" t="s">
        <v>609</v>
      </c>
    </row>
    <row r="282" s="2" customFormat="1">
      <c r="A282" s="40"/>
      <c r="B282" s="41"/>
      <c r="C282" s="42"/>
      <c r="D282" s="219" t="s">
        <v>148</v>
      </c>
      <c r="E282" s="42"/>
      <c r="F282" s="220" t="s">
        <v>366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8" t="s">
        <v>148</v>
      </c>
      <c r="AU282" s="18" t="s">
        <v>88</v>
      </c>
    </row>
    <row r="283" s="13" customFormat="1">
      <c r="A283" s="13"/>
      <c r="B283" s="224"/>
      <c r="C283" s="225"/>
      <c r="D283" s="226" t="s">
        <v>150</v>
      </c>
      <c r="E283" s="227" t="s">
        <v>32</v>
      </c>
      <c r="F283" s="228" t="s">
        <v>367</v>
      </c>
      <c r="G283" s="225"/>
      <c r="H283" s="227" t="s">
        <v>32</v>
      </c>
      <c r="I283" s="229"/>
      <c r="J283" s="225"/>
      <c r="K283" s="225"/>
      <c r="L283" s="230"/>
      <c r="M283" s="231"/>
      <c r="N283" s="232"/>
      <c r="O283" s="232"/>
      <c r="P283" s="232"/>
      <c r="Q283" s="232"/>
      <c r="R283" s="232"/>
      <c r="S283" s="232"/>
      <c r="T283" s="23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4" t="s">
        <v>150</v>
      </c>
      <c r="AU283" s="234" t="s">
        <v>88</v>
      </c>
      <c r="AV283" s="13" t="s">
        <v>86</v>
      </c>
      <c r="AW283" s="13" t="s">
        <v>39</v>
      </c>
      <c r="AX283" s="13" t="s">
        <v>78</v>
      </c>
      <c r="AY283" s="234" t="s">
        <v>139</v>
      </c>
    </row>
    <row r="284" s="14" customFormat="1">
      <c r="A284" s="14"/>
      <c r="B284" s="235"/>
      <c r="C284" s="236"/>
      <c r="D284" s="226" t="s">
        <v>150</v>
      </c>
      <c r="E284" s="237" t="s">
        <v>32</v>
      </c>
      <c r="F284" s="238" t="s">
        <v>610</v>
      </c>
      <c r="G284" s="236"/>
      <c r="H284" s="239">
        <v>16.199999999999999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5" t="s">
        <v>150</v>
      </c>
      <c r="AU284" s="245" t="s">
        <v>88</v>
      </c>
      <c r="AV284" s="14" t="s">
        <v>88</v>
      </c>
      <c r="AW284" s="14" t="s">
        <v>39</v>
      </c>
      <c r="AX284" s="14" t="s">
        <v>78</v>
      </c>
      <c r="AY284" s="245" t="s">
        <v>139</v>
      </c>
    </row>
    <row r="285" s="15" customFormat="1">
      <c r="A285" s="15"/>
      <c r="B285" s="246"/>
      <c r="C285" s="247"/>
      <c r="D285" s="226" t="s">
        <v>150</v>
      </c>
      <c r="E285" s="248" t="s">
        <v>32</v>
      </c>
      <c r="F285" s="249" t="s">
        <v>153</v>
      </c>
      <c r="G285" s="247"/>
      <c r="H285" s="250">
        <v>16.199999999999999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6" t="s">
        <v>150</v>
      </c>
      <c r="AU285" s="256" t="s">
        <v>88</v>
      </c>
      <c r="AV285" s="15" t="s">
        <v>146</v>
      </c>
      <c r="AW285" s="15" t="s">
        <v>39</v>
      </c>
      <c r="AX285" s="15" t="s">
        <v>86</v>
      </c>
      <c r="AY285" s="256" t="s">
        <v>139</v>
      </c>
    </row>
    <row r="286" s="12" customFormat="1" ht="22.8" customHeight="1">
      <c r="A286" s="12"/>
      <c r="B286" s="190"/>
      <c r="C286" s="191"/>
      <c r="D286" s="192" t="s">
        <v>77</v>
      </c>
      <c r="E286" s="204" t="s">
        <v>175</v>
      </c>
      <c r="F286" s="204" t="s">
        <v>369</v>
      </c>
      <c r="G286" s="191"/>
      <c r="H286" s="191"/>
      <c r="I286" s="194"/>
      <c r="J286" s="205">
        <f>BK286</f>
        <v>0</v>
      </c>
      <c r="K286" s="191"/>
      <c r="L286" s="196"/>
      <c r="M286" s="197"/>
      <c r="N286" s="198"/>
      <c r="O286" s="198"/>
      <c r="P286" s="199">
        <f>SUM(P287:P292)</f>
        <v>0</v>
      </c>
      <c r="Q286" s="198"/>
      <c r="R286" s="199">
        <f>SUM(R287:R292)</f>
        <v>0.25898656000000003</v>
      </c>
      <c r="S286" s="198"/>
      <c r="T286" s="200">
        <f>SUM(T287:T292)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1" t="s">
        <v>86</v>
      </c>
      <c r="AT286" s="202" t="s">
        <v>77</v>
      </c>
      <c r="AU286" s="202" t="s">
        <v>86</v>
      </c>
      <c r="AY286" s="201" t="s">
        <v>139</v>
      </c>
      <c r="BK286" s="203">
        <f>SUM(BK287:BK292)</f>
        <v>0</v>
      </c>
    </row>
    <row r="287" s="2" customFormat="1" ht="55.5" customHeight="1">
      <c r="A287" s="40"/>
      <c r="B287" s="41"/>
      <c r="C287" s="206" t="s">
        <v>473</v>
      </c>
      <c r="D287" s="206" t="s">
        <v>141</v>
      </c>
      <c r="E287" s="207" t="s">
        <v>371</v>
      </c>
      <c r="F287" s="208" t="s">
        <v>372</v>
      </c>
      <c r="G287" s="209" t="s">
        <v>144</v>
      </c>
      <c r="H287" s="210">
        <v>11.144</v>
      </c>
      <c r="I287" s="211"/>
      <c r="J287" s="212">
        <f>ROUND(I287*H287,2)</f>
        <v>0</v>
      </c>
      <c r="K287" s="208" t="s">
        <v>145</v>
      </c>
      <c r="L287" s="46"/>
      <c r="M287" s="213" t="s">
        <v>32</v>
      </c>
      <c r="N287" s="214" t="s">
        <v>49</v>
      </c>
      <c r="O287" s="86"/>
      <c r="P287" s="215">
        <f>O287*H287</f>
        <v>0</v>
      </c>
      <c r="Q287" s="215">
        <v>0.02324</v>
      </c>
      <c r="R287" s="215">
        <f>Q287*H287</f>
        <v>0.25898656000000003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146</v>
      </c>
      <c r="AT287" s="217" t="s">
        <v>141</v>
      </c>
      <c r="AU287" s="217" t="s">
        <v>88</v>
      </c>
      <c r="AY287" s="18" t="s">
        <v>139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8" t="s">
        <v>86</v>
      </c>
      <c r="BK287" s="218">
        <f>ROUND(I287*H287,2)</f>
        <v>0</v>
      </c>
      <c r="BL287" s="18" t="s">
        <v>146</v>
      </c>
      <c r="BM287" s="217" t="s">
        <v>611</v>
      </c>
    </row>
    <row r="288" s="2" customFormat="1">
      <c r="A288" s="40"/>
      <c r="B288" s="41"/>
      <c r="C288" s="42"/>
      <c r="D288" s="219" t="s">
        <v>148</v>
      </c>
      <c r="E288" s="42"/>
      <c r="F288" s="220" t="s">
        <v>374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8" t="s">
        <v>148</v>
      </c>
      <c r="AU288" s="18" t="s">
        <v>88</v>
      </c>
    </row>
    <row r="289" s="13" customFormat="1">
      <c r="A289" s="13"/>
      <c r="B289" s="224"/>
      <c r="C289" s="225"/>
      <c r="D289" s="226" t="s">
        <v>150</v>
      </c>
      <c r="E289" s="227" t="s">
        <v>32</v>
      </c>
      <c r="F289" s="228" t="s">
        <v>375</v>
      </c>
      <c r="G289" s="225"/>
      <c r="H289" s="227" t="s">
        <v>32</v>
      </c>
      <c r="I289" s="229"/>
      <c r="J289" s="225"/>
      <c r="K289" s="225"/>
      <c r="L289" s="230"/>
      <c r="M289" s="231"/>
      <c r="N289" s="232"/>
      <c r="O289" s="232"/>
      <c r="P289" s="232"/>
      <c r="Q289" s="232"/>
      <c r="R289" s="232"/>
      <c r="S289" s="232"/>
      <c r="T289" s="23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4" t="s">
        <v>150</v>
      </c>
      <c r="AU289" s="234" t="s">
        <v>88</v>
      </c>
      <c r="AV289" s="13" t="s">
        <v>86</v>
      </c>
      <c r="AW289" s="13" t="s">
        <v>39</v>
      </c>
      <c r="AX289" s="13" t="s">
        <v>78</v>
      </c>
      <c r="AY289" s="234" t="s">
        <v>139</v>
      </c>
    </row>
    <row r="290" s="14" customFormat="1">
      <c r="A290" s="14"/>
      <c r="B290" s="235"/>
      <c r="C290" s="236"/>
      <c r="D290" s="226" t="s">
        <v>150</v>
      </c>
      <c r="E290" s="237" t="s">
        <v>32</v>
      </c>
      <c r="F290" s="238" t="s">
        <v>376</v>
      </c>
      <c r="G290" s="236"/>
      <c r="H290" s="239">
        <v>8.0299999999999994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5" t="s">
        <v>150</v>
      </c>
      <c r="AU290" s="245" t="s">
        <v>88</v>
      </c>
      <c r="AV290" s="14" t="s">
        <v>88</v>
      </c>
      <c r="AW290" s="14" t="s">
        <v>39</v>
      </c>
      <c r="AX290" s="14" t="s">
        <v>78</v>
      </c>
      <c r="AY290" s="245" t="s">
        <v>139</v>
      </c>
    </row>
    <row r="291" s="14" customFormat="1">
      <c r="A291" s="14"/>
      <c r="B291" s="235"/>
      <c r="C291" s="236"/>
      <c r="D291" s="226" t="s">
        <v>150</v>
      </c>
      <c r="E291" s="237" t="s">
        <v>32</v>
      </c>
      <c r="F291" s="238" t="s">
        <v>377</v>
      </c>
      <c r="G291" s="236"/>
      <c r="H291" s="239">
        <v>3.1139999999999999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5" t="s">
        <v>150</v>
      </c>
      <c r="AU291" s="245" t="s">
        <v>88</v>
      </c>
      <c r="AV291" s="14" t="s">
        <v>88</v>
      </c>
      <c r="AW291" s="14" t="s">
        <v>39</v>
      </c>
      <c r="AX291" s="14" t="s">
        <v>78</v>
      </c>
      <c r="AY291" s="245" t="s">
        <v>139</v>
      </c>
    </row>
    <row r="292" s="15" customFormat="1">
      <c r="A292" s="15"/>
      <c r="B292" s="246"/>
      <c r="C292" s="247"/>
      <c r="D292" s="226" t="s">
        <v>150</v>
      </c>
      <c r="E292" s="248" t="s">
        <v>32</v>
      </c>
      <c r="F292" s="249" t="s">
        <v>153</v>
      </c>
      <c r="G292" s="247"/>
      <c r="H292" s="250">
        <v>11.143999999999998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56" t="s">
        <v>150</v>
      </c>
      <c r="AU292" s="256" t="s">
        <v>88</v>
      </c>
      <c r="AV292" s="15" t="s">
        <v>146</v>
      </c>
      <c r="AW292" s="15" t="s">
        <v>39</v>
      </c>
      <c r="AX292" s="15" t="s">
        <v>86</v>
      </c>
      <c r="AY292" s="256" t="s">
        <v>139</v>
      </c>
    </row>
    <row r="293" s="12" customFormat="1" ht="22.8" customHeight="1">
      <c r="A293" s="12"/>
      <c r="B293" s="190"/>
      <c r="C293" s="191"/>
      <c r="D293" s="192" t="s">
        <v>77</v>
      </c>
      <c r="E293" s="204" t="s">
        <v>378</v>
      </c>
      <c r="F293" s="204" t="s">
        <v>379</v>
      </c>
      <c r="G293" s="191"/>
      <c r="H293" s="191"/>
      <c r="I293" s="194"/>
      <c r="J293" s="205">
        <f>BK293</f>
        <v>0</v>
      </c>
      <c r="K293" s="191"/>
      <c r="L293" s="196"/>
      <c r="M293" s="197"/>
      <c r="N293" s="198"/>
      <c r="O293" s="198"/>
      <c r="P293" s="199">
        <f>SUM(P294:P295)</f>
        <v>0</v>
      </c>
      <c r="Q293" s="198"/>
      <c r="R293" s="199">
        <f>SUM(R294:R295)</f>
        <v>0</v>
      </c>
      <c r="S293" s="198"/>
      <c r="T293" s="200">
        <f>SUM(T294:T295)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1" t="s">
        <v>86</v>
      </c>
      <c r="AT293" s="202" t="s">
        <v>77</v>
      </c>
      <c r="AU293" s="202" t="s">
        <v>86</v>
      </c>
      <c r="AY293" s="201" t="s">
        <v>139</v>
      </c>
      <c r="BK293" s="203">
        <f>SUM(BK294:BK295)</f>
        <v>0</v>
      </c>
    </row>
    <row r="294" s="2" customFormat="1" ht="37.8" customHeight="1">
      <c r="A294" s="40"/>
      <c r="B294" s="41"/>
      <c r="C294" s="206" t="s">
        <v>475</v>
      </c>
      <c r="D294" s="206" t="s">
        <v>141</v>
      </c>
      <c r="E294" s="207" t="s">
        <v>381</v>
      </c>
      <c r="F294" s="208" t="s">
        <v>382</v>
      </c>
      <c r="G294" s="209" t="s">
        <v>337</v>
      </c>
      <c r="H294" s="210">
        <v>29.187999999999999</v>
      </c>
      <c r="I294" s="211"/>
      <c r="J294" s="212">
        <f>ROUND(I294*H294,2)</f>
        <v>0</v>
      </c>
      <c r="K294" s="208" t="s">
        <v>145</v>
      </c>
      <c r="L294" s="46"/>
      <c r="M294" s="213" t="s">
        <v>32</v>
      </c>
      <c r="N294" s="214" t="s">
        <v>49</v>
      </c>
      <c r="O294" s="86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146</v>
      </c>
      <c r="AT294" s="217" t="s">
        <v>141</v>
      </c>
      <c r="AU294" s="217" t="s">
        <v>88</v>
      </c>
      <c r="AY294" s="18" t="s">
        <v>139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8" t="s">
        <v>86</v>
      </c>
      <c r="BK294" s="218">
        <f>ROUND(I294*H294,2)</f>
        <v>0</v>
      </c>
      <c r="BL294" s="18" t="s">
        <v>146</v>
      </c>
      <c r="BM294" s="217" t="s">
        <v>612</v>
      </c>
    </row>
    <row r="295" s="2" customFormat="1">
      <c r="A295" s="40"/>
      <c r="B295" s="41"/>
      <c r="C295" s="42"/>
      <c r="D295" s="219" t="s">
        <v>148</v>
      </c>
      <c r="E295" s="42"/>
      <c r="F295" s="220" t="s">
        <v>384</v>
      </c>
      <c r="G295" s="42"/>
      <c r="H295" s="42"/>
      <c r="I295" s="221"/>
      <c r="J295" s="42"/>
      <c r="K295" s="42"/>
      <c r="L295" s="46"/>
      <c r="M295" s="268"/>
      <c r="N295" s="269"/>
      <c r="O295" s="270"/>
      <c r="P295" s="270"/>
      <c r="Q295" s="270"/>
      <c r="R295" s="270"/>
      <c r="S295" s="270"/>
      <c r="T295" s="271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8" t="s">
        <v>148</v>
      </c>
      <c r="AU295" s="18" t="s">
        <v>88</v>
      </c>
    </row>
    <row r="296" s="2" customFormat="1" ht="6.96" customHeight="1">
      <c r="A296" s="40"/>
      <c r="B296" s="61"/>
      <c r="C296" s="62"/>
      <c r="D296" s="62"/>
      <c r="E296" s="62"/>
      <c r="F296" s="62"/>
      <c r="G296" s="62"/>
      <c r="H296" s="62"/>
      <c r="I296" s="62"/>
      <c r="J296" s="62"/>
      <c r="K296" s="62"/>
      <c r="L296" s="46"/>
      <c r="M296" s="40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</row>
  </sheetData>
  <sheetProtection sheet="1" autoFilter="0" formatColumns="0" formatRows="0" objects="1" scenarios="1" spinCount="100000" saltValue="4vMvKpfufElsUw6B2AEBeuPryMdWSVzE2u6wjojC2wPD6zMHLxwjInYQrasl0fO7yCNkjRY4c6nTxPtT4WkxBg==" hashValue="yDJypLqoRZkz7OF9Y8xhr8SJLdlvHgu18l59QaNcq3RcTDKHm9TCh0mvxtAv6VBpSGpTGCmQ53w8emslj2xWCw==" algorithmName="SHA-512" password="D3A3"/>
  <autoFilter ref="C85:K29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2_02/111151101"/>
    <hyperlink ref="F95" r:id="rId2" display="https://podminky.urs.cz/item/CS_URS_2022_02/111251201"/>
    <hyperlink ref="F100" r:id="rId3" display="https://podminky.urs.cz/item/CS_URS_2022_02/112101101"/>
    <hyperlink ref="F105" r:id="rId4" display="https://podminky.urs.cz/item/CS_URS_2022_02/112251101"/>
    <hyperlink ref="F110" r:id="rId5" display="https://podminky.urs.cz/item/CS_URS_2022_02/111211241"/>
    <hyperlink ref="F115" r:id="rId6" display="https://podminky.urs.cz/item/CS_URS_2022_02/121151103"/>
    <hyperlink ref="F120" r:id="rId7" display="https://podminky.urs.cz/item/CS_URS_2022_02/124153100"/>
    <hyperlink ref="F125" r:id="rId8" display="https://podminky.urs.cz/item/CS_URS_2022_02/124153109"/>
    <hyperlink ref="F130" r:id="rId9" display="https://podminky.urs.cz/item/CS_URS_2022_02/124353100"/>
    <hyperlink ref="F135" r:id="rId10" display="https://podminky.urs.cz/item/CS_URS_2022_02/162201401"/>
    <hyperlink ref="F140" r:id="rId11" display="https://podminky.urs.cz/item/CS_URS_2022_02/162251102"/>
    <hyperlink ref="F151" r:id="rId12" display="https://podminky.urs.cz/item/CS_URS_2022_02/162251121"/>
    <hyperlink ref="F156" r:id="rId13" display="https://podminky.urs.cz/item/CS_URS_2022_02/162751117"/>
    <hyperlink ref="F162" r:id="rId14" display="https://podminky.urs.cz/item/CS_URS_2022_02/162751119"/>
    <hyperlink ref="F168" r:id="rId15" display="https://podminky.urs.cz/item/CS_URS_2022_02/171201221"/>
    <hyperlink ref="F174" r:id="rId16" display="https://podminky.urs.cz/item/CS_URS_2022_02/171251201"/>
    <hyperlink ref="F181" r:id="rId17" display="https://podminky.urs.cz/item/CS_URS_2022_02/167151101"/>
    <hyperlink ref="F192" r:id="rId18" display="https://podminky.urs.cz/item/CS_URS_2022_02/181951112"/>
    <hyperlink ref="F197" r:id="rId19" display="https://podminky.urs.cz/item/CS_URS_2022_02/182351023"/>
    <hyperlink ref="F202" r:id="rId20" display="https://podminky.urs.cz/item/CS_URS_2022_02/181411122"/>
    <hyperlink ref="F221" r:id="rId21" display="https://podminky.urs.cz/item/CS_URS_2022_02/275315223"/>
    <hyperlink ref="F226" r:id="rId22" display="https://podminky.urs.cz/item/CS_URS_2022_02/275315412"/>
    <hyperlink ref="F233" r:id="rId23" display="https://podminky.urs.cz/item/CS_URS_2022_02/275351111"/>
    <hyperlink ref="F241" r:id="rId24" display="https://podminky.urs.cz/item/CS_URS_2022_02/321311115"/>
    <hyperlink ref="F246" r:id="rId25" display="https://podminky.urs.cz/item/CS_URS_2022_02/321321115"/>
    <hyperlink ref="F251" r:id="rId26" display="https://podminky.urs.cz/item/CS_URS_2022_02/321351010"/>
    <hyperlink ref="F256" r:id="rId27" display="https://podminky.urs.cz/item/CS_URS_2022_02/321352010"/>
    <hyperlink ref="F261" r:id="rId28" display="https://podminky.urs.cz/item/CS_URS_2022_02/321366112"/>
    <hyperlink ref="F266" r:id="rId29" display="https://podminky.urs.cz/item/CS_URS_2022_02/326215222"/>
    <hyperlink ref="F271" r:id="rId30" display="https://podminky.urs.cz/item/CS_URS_2022_02/326215911"/>
    <hyperlink ref="F277" r:id="rId31" display="https://podminky.urs.cz/item/CS_URS_2022_02/462512370"/>
    <hyperlink ref="F282" r:id="rId32" display="https://podminky.urs.cz/item/CS_URS_2022_02/465513328"/>
    <hyperlink ref="F288" r:id="rId33" display="https://podminky.urs.cz/item/CS_URS_2022_02/628634112"/>
    <hyperlink ref="F295" r:id="rId34" display="https://podminky.urs.cz/item/CS_URS_2022_02/99831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88</v>
      </c>
    </row>
    <row r="4" s="1" customFormat="1" ht="24.96" customHeight="1">
      <c r="B4" s="21"/>
      <c r="D4" s="132" t="s">
        <v>110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Stabilizace strže, k.ú. Košín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111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613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7. 9. 2022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41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32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ROUND((SUM(BE86:BE315)),  2)</f>
        <v>0</v>
      </c>
      <c r="G33" s="40"/>
      <c r="H33" s="40"/>
      <c r="I33" s="150">
        <v>0.20999999999999999</v>
      </c>
      <c r="J33" s="149">
        <f>ROUND(((SUM(BE86:BE315))*I33),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ROUND((SUM(BF86:BF315)),  2)</f>
        <v>0</v>
      </c>
      <c r="G34" s="40"/>
      <c r="H34" s="40"/>
      <c r="I34" s="150">
        <v>0.14999999999999999</v>
      </c>
      <c r="J34" s="149">
        <f>ROUND(((SUM(BF86:BF315))*I34),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ROUND((SUM(BG86:BG315)),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ROUND((SUM(BH86:BH315)),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ROUND((SUM(BI86:BI315)),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113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Stabilizace strže, k.ú. Košín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111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05 - Spádový stupeň 5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Košín</v>
      </c>
      <c r="G52" s="42"/>
      <c r="H52" s="42"/>
      <c r="I52" s="33" t="s">
        <v>24</v>
      </c>
      <c r="J52" s="74" t="str">
        <f>IF(J12="","",J12)</f>
        <v>7. 9. 2022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Projekce rybníky</v>
      </c>
      <c r="G54" s="42"/>
      <c r="H54" s="42"/>
      <c r="I54" s="33" t="s">
        <v>37</v>
      </c>
      <c r="J54" s="38" t="str">
        <f>E21</f>
        <v>Bc. Michal Novotný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Ing. Michaela Přenosilová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114</v>
      </c>
      <c r="D57" s="164"/>
      <c r="E57" s="164"/>
      <c r="F57" s="164"/>
      <c r="G57" s="164"/>
      <c r="H57" s="164"/>
      <c r="I57" s="164"/>
      <c r="J57" s="165" t="s">
        <v>115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116</v>
      </c>
    </row>
    <row r="60" s="9" customFormat="1" ht="24.96" customHeight="1">
      <c r="A60" s="9"/>
      <c r="B60" s="167"/>
      <c r="C60" s="168"/>
      <c r="D60" s="169" t="s">
        <v>117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118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119</v>
      </c>
      <c r="E62" s="176"/>
      <c r="F62" s="176"/>
      <c r="G62" s="176"/>
      <c r="H62" s="176"/>
      <c r="I62" s="176"/>
      <c r="J62" s="177">
        <f>J239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120</v>
      </c>
      <c r="E63" s="176"/>
      <c r="F63" s="176"/>
      <c r="G63" s="176"/>
      <c r="H63" s="176"/>
      <c r="I63" s="176"/>
      <c r="J63" s="177">
        <f>J259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121</v>
      </c>
      <c r="E64" s="176"/>
      <c r="F64" s="176"/>
      <c r="G64" s="176"/>
      <c r="H64" s="176"/>
      <c r="I64" s="176"/>
      <c r="J64" s="177">
        <f>J295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122</v>
      </c>
      <c r="E65" s="176"/>
      <c r="F65" s="176"/>
      <c r="G65" s="176"/>
      <c r="H65" s="176"/>
      <c r="I65" s="176"/>
      <c r="J65" s="177">
        <f>J306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123</v>
      </c>
      <c r="E66" s="176"/>
      <c r="F66" s="176"/>
      <c r="G66" s="176"/>
      <c r="H66" s="176"/>
      <c r="I66" s="176"/>
      <c r="J66" s="177">
        <f>J313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4" t="s">
        <v>124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Stabilizace strže, k.ú. Košín</v>
      </c>
      <c r="F76" s="33"/>
      <c r="G76" s="33"/>
      <c r="H76" s="33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111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05 - Spádový stupeň 5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22</v>
      </c>
      <c r="D80" s="42"/>
      <c r="E80" s="42"/>
      <c r="F80" s="28" t="str">
        <f>F12</f>
        <v>Košín</v>
      </c>
      <c r="G80" s="42"/>
      <c r="H80" s="42"/>
      <c r="I80" s="33" t="s">
        <v>24</v>
      </c>
      <c r="J80" s="74" t="str">
        <f>IF(J12="","",J12)</f>
        <v>7. 9. 2022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3" t="s">
        <v>30</v>
      </c>
      <c r="D82" s="42"/>
      <c r="E82" s="42"/>
      <c r="F82" s="28" t="str">
        <f>E15</f>
        <v>Projekce rybníky</v>
      </c>
      <c r="G82" s="42"/>
      <c r="H82" s="42"/>
      <c r="I82" s="33" t="s">
        <v>37</v>
      </c>
      <c r="J82" s="38" t="str">
        <f>E21</f>
        <v>Bc. Michal Novotný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3" t="s">
        <v>35</v>
      </c>
      <c r="D83" s="42"/>
      <c r="E83" s="42"/>
      <c r="F83" s="28" t="str">
        <f>IF(E18="","",E18)</f>
        <v>Vyplň údaj</v>
      </c>
      <c r="G83" s="42"/>
      <c r="H83" s="42"/>
      <c r="I83" s="33" t="s">
        <v>40</v>
      </c>
      <c r="J83" s="38" t="str">
        <f>E24</f>
        <v>Ing. Michaela Přenosilová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125</v>
      </c>
      <c r="D85" s="182" t="s">
        <v>63</v>
      </c>
      <c r="E85" s="182" t="s">
        <v>59</v>
      </c>
      <c r="F85" s="182" t="s">
        <v>60</v>
      </c>
      <c r="G85" s="182" t="s">
        <v>126</v>
      </c>
      <c r="H85" s="182" t="s">
        <v>127</v>
      </c>
      <c r="I85" s="182" t="s">
        <v>128</v>
      </c>
      <c r="J85" s="182" t="s">
        <v>115</v>
      </c>
      <c r="K85" s="183" t="s">
        <v>129</v>
      </c>
      <c r="L85" s="184"/>
      <c r="M85" s="94" t="s">
        <v>32</v>
      </c>
      <c r="N85" s="95" t="s">
        <v>48</v>
      </c>
      <c r="O85" s="95" t="s">
        <v>130</v>
      </c>
      <c r="P85" s="95" t="s">
        <v>131</v>
      </c>
      <c r="Q85" s="95" t="s">
        <v>132</v>
      </c>
      <c r="R85" s="95" t="s">
        <v>133</v>
      </c>
      <c r="S85" s="95" t="s">
        <v>134</v>
      </c>
      <c r="T85" s="96" t="s">
        <v>135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136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32.742581609999995</v>
      </c>
      <c r="S86" s="98"/>
      <c r="T86" s="18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8" t="s">
        <v>77</v>
      </c>
      <c r="AU86" s="18" t="s">
        <v>116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77</v>
      </c>
      <c r="E87" s="193" t="s">
        <v>137</v>
      </c>
      <c r="F87" s="193" t="s">
        <v>138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P88+P239+P259+P295+P306+P313</f>
        <v>0</v>
      </c>
      <c r="Q87" s="198"/>
      <c r="R87" s="199">
        <f>R88+R239+R259+R295+R306+R313</f>
        <v>32.742581609999995</v>
      </c>
      <c r="S87" s="198"/>
      <c r="T87" s="200">
        <f>T88+T239+T259+T295+T306+T313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86</v>
      </c>
      <c r="AT87" s="202" t="s">
        <v>77</v>
      </c>
      <c r="AU87" s="202" t="s">
        <v>78</v>
      </c>
      <c r="AY87" s="201" t="s">
        <v>139</v>
      </c>
      <c r="BK87" s="203">
        <f>BK88+BK239+BK259+BK295+BK306+BK313</f>
        <v>0</v>
      </c>
    </row>
    <row r="88" s="12" customFormat="1" ht="22.8" customHeight="1">
      <c r="A88" s="12"/>
      <c r="B88" s="190"/>
      <c r="C88" s="191"/>
      <c r="D88" s="192" t="s">
        <v>77</v>
      </c>
      <c r="E88" s="204" t="s">
        <v>86</v>
      </c>
      <c r="F88" s="204" t="s">
        <v>140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SUM(P89:P238)</f>
        <v>0</v>
      </c>
      <c r="Q88" s="198"/>
      <c r="R88" s="199">
        <f>SUM(R89:R238)</f>
        <v>0.018791000000000002</v>
      </c>
      <c r="S88" s="198"/>
      <c r="T88" s="200">
        <f>SUM(T89:T238)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86</v>
      </c>
      <c r="AT88" s="202" t="s">
        <v>77</v>
      </c>
      <c r="AU88" s="202" t="s">
        <v>86</v>
      </c>
      <c r="AY88" s="201" t="s">
        <v>139</v>
      </c>
      <c r="BK88" s="203">
        <f>SUM(BK89:BK238)</f>
        <v>0</v>
      </c>
    </row>
    <row r="89" s="2" customFormat="1" ht="24.15" customHeight="1">
      <c r="A89" s="40"/>
      <c r="B89" s="41"/>
      <c r="C89" s="206" t="s">
        <v>86</v>
      </c>
      <c r="D89" s="206" t="s">
        <v>141</v>
      </c>
      <c r="E89" s="207" t="s">
        <v>142</v>
      </c>
      <c r="F89" s="208" t="s">
        <v>143</v>
      </c>
      <c r="G89" s="209" t="s">
        <v>144</v>
      </c>
      <c r="H89" s="210">
        <v>100.53</v>
      </c>
      <c r="I89" s="211"/>
      <c r="J89" s="212">
        <f>ROUND(I89*H89,2)</f>
        <v>0</v>
      </c>
      <c r="K89" s="208" t="s">
        <v>145</v>
      </c>
      <c r="L89" s="46"/>
      <c r="M89" s="213" t="s">
        <v>32</v>
      </c>
      <c r="N89" s="214" t="s">
        <v>49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146</v>
      </c>
      <c r="AT89" s="217" t="s">
        <v>141</v>
      </c>
      <c r="AU89" s="217" t="s">
        <v>88</v>
      </c>
      <c r="AY89" s="18" t="s">
        <v>139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86</v>
      </c>
      <c r="BK89" s="218">
        <f>ROUND(I89*H89,2)</f>
        <v>0</v>
      </c>
      <c r="BL89" s="18" t="s">
        <v>146</v>
      </c>
      <c r="BM89" s="217" t="s">
        <v>614</v>
      </c>
    </row>
    <row r="90" s="2" customFormat="1">
      <c r="A90" s="40"/>
      <c r="B90" s="41"/>
      <c r="C90" s="42"/>
      <c r="D90" s="219" t="s">
        <v>148</v>
      </c>
      <c r="E90" s="42"/>
      <c r="F90" s="220" t="s">
        <v>149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148</v>
      </c>
      <c r="AU90" s="18" t="s">
        <v>88</v>
      </c>
    </row>
    <row r="91" s="13" customFormat="1">
      <c r="A91" s="13"/>
      <c r="B91" s="224"/>
      <c r="C91" s="225"/>
      <c r="D91" s="226" t="s">
        <v>150</v>
      </c>
      <c r="E91" s="227" t="s">
        <v>32</v>
      </c>
      <c r="F91" s="228" t="s">
        <v>615</v>
      </c>
      <c r="G91" s="225"/>
      <c r="H91" s="227" t="s">
        <v>32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150</v>
      </c>
      <c r="AU91" s="234" t="s">
        <v>88</v>
      </c>
      <c r="AV91" s="13" t="s">
        <v>86</v>
      </c>
      <c r="AW91" s="13" t="s">
        <v>39</v>
      </c>
      <c r="AX91" s="13" t="s">
        <v>78</v>
      </c>
      <c r="AY91" s="234" t="s">
        <v>139</v>
      </c>
    </row>
    <row r="92" s="14" customFormat="1">
      <c r="A92" s="14"/>
      <c r="B92" s="235"/>
      <c r="C92" s="236"/>
      <c r="D92" s="226" t="s">
        <v>150</v>
      </c>
      <c r="E92" s="237" t="s">
        <v>32</v>
      </c>
      <c r="F92" s="238" t="s">
        <v>616</v>
      </c>
      <c r="G92" s="236"/>
      <c r="H92" s="239">
        <v>100.53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150</v>
      </c>
      <c r="AU92" s="245" t="s">
        <v>88</v>
      </c>
      <c r="AV92" s="14" t="s">
        <v>88</v>
      </c>
      <c r="AW92" s="14" t="s">
        <v>39</v>
      </c>
      <c r="AX92" s="14" t="s">
        <v>78</v>
      </c>
      <c r="AY92" s="245" t="s">
        <v>139</v>
      </c>
    </row>
    <row r="93" s="15" customFormat="1">
      <c r="A93" s="15"/>
      <c r="B93" s="246"/>
      <c r="C93" s="247"/>
      <c r="D93" s="226" t="s">
        <v>150</v>
      </c>
      <c r="E93" s="248" t="s">
        <v>32</v>
      </c>
      <c r="F93" s="249" t="s">
        <v>153</v>
      </c>
      <c r="G93" s="247"/>
      <c r="H93" s="250">
        <v>100.53</v>
      </c>
      <c r="I93" s="251"/>
      <c r="J93" s="247"/>
      <c r="K93" s="247"/>
      <c r="L93" s="252"/>
      <c r="M93" s="253"/>
      <c r="N93" s="254"/>
      <c r="O93" s="254"/>
      <c r="P93" s="254"/>
      <c r="Q93" s="254"/>
      <c r="R93" s="254"/>
      <c r="S93" s="254"/>
      <c r="T93" s="25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6" t="s">
        <v>150</v>
      </c>
      <c r="AU93" s="256" t="s">
        <v>88</v>
      </c>
      <c r="AV93" s="15" t="s">
        <v>146</v>
      </c>
      <c r="AW93" s="15" t="s">
        <v>39</v>
      </c>
      <c r="AX93" s="15" t="s">
        <v>86</v>
      </c>
      <c r="AY93" s="256" t="s">
        <v>139</v>
      </c>
    </row>
    <row r="94" s="2" customFormat="1" ht="49.05" customHeight="1">
      <c r="A94" s="40"/>
      <c r="B94" s="41"/>
      <c r="C94" s="206" t="s">
        <v>88</v>
      </c>
      <c r="D94" s="206" t="s">
        <v>141</v>
      </c>
      <c r="E94" s="207" t="s">
        <v>154</v>
      </c>
      <c r="F94" s="208" t="s">
        <v>155</v>
      </c>
      <c r="G94" s="209" t="s">
        <v>144</v>
      </c>
      <c r="H94" s="210">
        <v>100.53</v>
      </c>
      <c r="I94" s="211"/>
      <c r="J94" s="212">
        <f>ROUND(I94*H94,2)</f>
        <v>0</v>
      </c>
      <c r="K94" s="208" t="s">
        <v>145</v>
      </c>
      <c r="L94" s="46"/>
      <c r="M94" s="213" t="s">
        <v>32</v>
      </c>
      <c r="N94" s="214" t="s">
        <v>49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146</v>
      </c>
      <c r="AT94" s="217" t="s">
        <v>141</v>
      </c>
      <c r="AU94" s="217" t="s">
        <v>88</v>
      </c>
      <c r="AY94" s="18" t="s">
        <v>139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86</v>
      </c>
      <c r="BK94" s="218">
        <f>ROUND(I94*H94,2)</f>
        <v>0</v>
      </c>
      <c r="BL94" s="18" t="s">
        <v>146</v>
      </c>
      <c r="BM94" s="217" t="s">
        <v>617</v>
      </c>
    </row>
    <row r="95" s="2" customFormat="1">
      <c r="A95" s="40"/>
      <c r="B95" s="41"/>
      <c r="C95" s="42"/>
      <c r="D95" s="219" t="s">
        <v>148</v>
      </c>
      <c r="E95" s="42"/>
      <c r="F95" s="220" t="s">
        <v>157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148</v>
      </c>
      <c r="AU95" s="18" t="s">
        <v>88</v>
      </c>
    </row>
    <row r="96" s="13" customFormat="1">
      <c r="A96" s="13"/>
      <c r="B96" s="224"/>
      <c r="C96" s="225"/>
      <c r="D96" s="226" t="s">
        <v>150</v>
      </c>
      <c r="E96" s="227" t="s">
        <v>32</v>
      </c>
      <c r="F96" s="228" t="s">
        <v>615</v>
      </c>
      <c r="G96" s="225"/>
      <c r="H96" s="227" t="s">
        <v>32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150</v>
      </c>
      <c r="AU96" s="234" t="s">
        <v>88</v>
      </c>
      <c r="AV96" s="13" t="s">
        <v>86</v>
      </c>
      <c r="AW96" s="13" t="s">
        <v>39</v>
      </c>
      <c r="AX96" s="13" t="s">
        <v>78</v>
      </c>
      <c r="AY96" s="234" t="s">
        <v>139</v>
      </c>
    </row>
    <row r="97" s="14" customFormat="1">
      <c r="A97" s="14"/>
      <c r="B97" s="235"/>
      <c r="C97" s="236"/>
      <c r="D97" s="226" t="s">
        <v>150</v>
      </c>
      <c r="E97" s="237" t="s">
        <v>32</v>
      </c>
      <c r="F97" s="238" t="s">
        <v>616</v>
      </c>
      <c r="G97" s="236"/>
      <c r="H97" s="239">
        <v>100.53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150</v>
      </c>
      <c r="AU97" s="245" t="s">
        <v>88</v>
      </c>
      <c r="AV97" s="14" t="s">
        <v>88</v>
      </c>
      <c r="AW97" s="14" t="s">
        <v>39</v>
      </c>
      <c r="AX97" s="14" t="s">
        <v>78</v>
      </c>
      <c r="AY97" s="245" t="s">
        <v>139</v>
      </c>
    </row>
    <row r="98" s="15" customFormat="1">
      <c r="A98" s="15"/>
      <c r="B98" s="246"/>
      <c r="C98" s="247"/>
      <c r="D98" s="226" t="s">
        <v>150</v>
      </c>
      <c r="E98" s="248" t="s">
        <v>32</v>
      </c>
      <c r="F98" s="249" t="s">
        <v>153</v>
      </c>
      <c r="G98" s="247"/>
      <c r="H98" s="250">
        <v>100.53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6" t="s">
        <v>150</v>
      </c>
      <c r="AU98" s="256" t="s">
        <v>88</v>
      </c>
      <c r="AV98" s="15" t="s">
        <v>146</v>
      </c>
      <c r="AW98" s="15" t="s">
        <v>39</v>
      </c>
      <c r="AX98" s="15" t="s">
        <v>86</v>
      </c>
      <c r="AY98" s="256" t="s">
        <v>139</v>
      </c>
    </row>
    <row r="99" s="2" customFormat="1" ht="33" customHeight="1">
      <c r="A99" s="40"/>
      <c r="B99" s="41"/>
      <c r="C99" s="206" t="s">
        <v>158</v>
      </c>
      <c r="D99" s="206" t="s">
        <v>141</v>
      </c>
      <c r="E99" s="207" t="s">
        <v>159</v>
      </c>
      <c r="F99" s="208" t="s">
        <v>160</v>
      </c>
      <c r="G99" s="209" t="s">
        <v>161</v>
      </c>
      <c r="H99" s="210">
        <v>2</v>
      </c>
      <c r="I99" s="211"/>
      <c r="J99" s="212">
        <f>ROUND(I99*H99,2)</f>
        <v>0</v>
      </c>
      <c r="K99" s="208" t="s">
        <v>145</v>
      </c>
      <c r="L99" s="46"/>
      <c r="M99" s="213" t="s">
        <v>32</v>
      </c>
      <c r="N99" s="214" t="s">
        <v>49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146</v>
      </c>
      <c r="AT99" s="217" t="s">
        <v>141</v>
      </c>
      <c r="AU99" s="217" t="s">
        <v>88</v>
      </c>
      <c r="AY99" s="18" t="s">
        <v>139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86</v>
      </c>
      <c r="BK99" s="218">
        <f>ROUND(I99*H99,2)</f>
        <v>0</v>
      </c>
      <c r="BL99" s="18" t="s">
        <v>146</v>
      </c>
      <c r="BM99" s="217" t="s">
        <v>618</v>
      </c>
    </row>
    <row r="100" s="2" customFormat="1">
      <c r="A100" s="40"/>
      <c r="B100" s="41"/>
      <c r="C100" s="42"/>
      <c r="D100" s="219" t="s">
        <v>148</v>
      </c>
      <c r="E100" s="42"/>
      <c r="F100" s="220" t="s">
        <v>163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148</v>
      </c>
      <c r="AU100" s="18" t="s">
        <v>88</v>
      </c>
    </row>
    <row r="101" s="13" customFormat="1">
      <c r="A101" s="13"/>
      <c r="B101" s="224"/>
      <c r="C101" s="225"/>
      <c r="D101" s="226" t="s">
        <v>150</v>
      </c>
      <c r="E101" s="227" t="s">
        <v>32</v>
      </c>
      <c r="F101" s="228" t="s">
        <v>619</v>
      </c>
      <c r="G101" s="225"/>
      <c r="H101" s="227" t="s">
        <v>32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150</v>
      </c>
      <c r="AU101" s="234" t="s">
        <v>88</v>
      </c>
      <c r="AV101" s="13" t="s">
        <v>86</v>
      </c>
      <c r="AW101" s="13" t="s">
        <v>39</v>
      </c>
      <c r="AX101" s="13" t="s">
        <v>78</v>
      </c>
      <c r="AY101" s="234" t="s">
        <v>139</v>
      </c>
    </row>
    <row r="102" s="14" customFormat="1">
      <c r="A102" s="14"/>
      <c r="B102" s="235"/>
      <c r="C102" s="236"/>
      <c r="D102" s="226" t="s">
        <v>150</v>
      </c>
      <c r="E102" s="237" t="s">
        <v>32</v>
      </c>
      <c r="F102" s="238" t="s">
        <v>88</v>
      </c>
      <c r="G102" s="236"/>
      <c r="H102" s="239">
        <v>2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150</v>
      </c>
      <c r="AU102" s="245" t="s">
        <v>88</v>
      </c>
      <c r="AV102" s="14" t="s">
        <v>88</v>
      </c>
      <c r="AW102" s="14" t="s">
        <v>39</v>
      </c>
      <c r="AX102" s="14" t="s">
        <v>78</v>
      </c>
      <c r="AY102" s="245" t="s">
        <v>139</v>
      </c>
    </row>
    <row r="103" s="15" customFormat="1">
      <c r="A103" s="15"/>
      <c r="B103" s="246"/>
      <c r="C103" s="247"/>
      <c r="D103" s="226" t="s">
        <v>150</v>
      </c>
      <c r="E103" s="248" t="s">
        <v>32</v>
      </c>
      <c r="F103" s="249" t="s">
        <v>153</v>
      </c>
      <c r="G103" s="247"/>
      <c r="H103" s="250">
        <v>2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6" t="s">
        <v>150</v>
      </c>
      <c r="AU103" s="256" t="s">
        <v>88</v>
      </c>
      <c r="AV103" s="15" t="s">
        <v>146</v>
      </c>
      <c r="AW103" s="15" t="s">
        <v>39</v>
      </c>
      <c r="AX103" s="15" t="s">
        <v>86</v>
      </c>
      <c r="AY103" s="256" t="s">
        <v>139</v>
      </c>
    </row>
    <row r="104" s="2" customFormat="1" ht="33" customHeight="1">
      <c r="A104" s="40"/>
      <c r="B104" s="41"/>
      <c r="C104" s="206" t="s">
        <v>146</v>
      </c>
      <c r="D104" s="206" t="s">
        <v>141</v>
      </c>
      <c r="E104" s="207" t="s">
        <v>620</v>
      </c>
      <c r="F104" s="208" t="s">
        <v>621</v>
      </c>
      <c r="G104" s="209" t="s">
        <v>161</v>
      </c>
      <c r="H104" s="210">
        <v>2</v>
      </c>
      <c r="I104" s="211"/>
      <c r="J104" s="212">
        <f>ROUND(I104*H104,2)</f>
        <v>0</v>
      </c>
      <c r="K104" s="208" t="s">
        <v>145</v>
      </c>
      <c r="L104" s="46"/>
      <c r="M104" s="213" t="s">
        <v>32</v>
      </c>
      <c r="N104" s="214" t="s">
        <v>49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146</v>
      </c>
      <c r="AT104" s="217" t="s">
        <v>141</v>
      </c>
      <c r="AU104" s="217" t="s">
        <v>88</v>
      </c>
      <c r="AY104" s="18" t="s">
        <v>139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8" t="s">
        <v>86</v>
      </c>
      <c r="BK104" s="218">
        <f>ROUND(I104*H104,2)</f>
        <v>0</v>
      </c>
      <c r="BL104" s="18" t="s">
        <v>146</v>
      </c>
      <c r="BM104" s="217" t="s">
        <v>622</v>
      </c>
    </row>
    <row r="105" s="2" customFormat="1">
      <c r="A105" s="40"/>
      <c r="B105" s="41"/>
      <c r="C105" s="42"/>
      <c r="D105" s="219" t="s">
        <v>148</v>
      </c>
      <c r="E105" s="42"/>
      <c r="F105" s="220" t="s">
        <v>623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148</v>
      </c>
      <c r="AU105" s="18" t="s">
        <v>88</v>
      </c>
    </row>
    <row r="106" s="13" customFormat="1">
      <c r="A106" s="13"/>
      <c r="B106" s="224"/>
      <c r="C106" s="225"/>
      <c r="D106" s="226" t="s">
        <v>150</v>
      </c>
      <c r="E106" s="227" t="s">
        <v>32</v>
      </c>
      <c r="F106" s="228" t="s">
        <v>624</v>
      </c>
      <c r="G106" s="225"/>
      <c r="H106" s="227" t="s">
        <v>32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150</v>
      </c>
      <c r="AU106" s="234" t="s">
        <v>88</v>
      </c>
      <c r="AV106" s="13" t="s">
        <v>86</v>
      </c>
      <c r="AW106" s="13" t="s">
        <v>39</v>
      </c>
      <c r="AX106" s="13" t="s">
        <v>78</v>
      </c>
      <c r="AY106" s="234" t="s">
        <v>139</v>
      </c>
    </row>
    <row r="107" s="14" customFormat="1">
      <c r="A107" s="14"/>
      <c r="B107" s="235"/>
      <c r="C107" s="236"/>
      <c r="D107" s="226" t="s">
        <v>150</v>
      </c>
      <c r="E107" s="237" t="s">
        <v>32</v>
      </c>
      <c r="F107" s="238" t="s">
        <v>88</v>
      </c>
      <c r="G107" s="236"/>
      <c r="H107" s="239">
        <v>2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150</v>
      </c>
      <c r="AU107" s="245" t="s">
        <v>88</v>
      </c>
      <c r="AV107" s="14" t="s">
        <v>88</v>
      </c>
      <c r="AW107" s="14" t="s">
        <v>39</v>
      </c>
      <c r="AX107" s="14" t="s">
        <v>78</v>
      </c>
      <c r="AY107" s="245" t="s">
        <v>139</v>
      </c>
    </row>
    <row r="108" s="15" customFormat="1">
      <c r="A108" s="15"/>
      <c r="B108" s="246"/>
      <c r="C108" s="247"/>
      <c r="D108" s="226" t="s">
        <v>150</v>
      </c>
      <c r="E108" s="248" t="s">
        <v>32</v>
      </c>
      <c r="F108" s="249" t="s">
        <v>153</v>
      </c>
      <c r="G108" s="247"/>
      <c r="H108" s="250">
        <v>2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6" t="s">
        <v>150</v>
      </c>
      <c r="AU108" s="256" t="s">
        <v>88</v>
      </c>
      <c r="AV108" s="15" t="s">
        <v>146</v>
      </c>
      <c r="AW108" s="15" t="s">
        <v>39</v>
      </c>
      <c r="AX108" s="15" t="s">
        <v>86</v>
      </c>
      <c r="AY108" s="256" t="s">
        <v>139</v>
      </c>
    </row>
    <row r="109" s="2" customFormat="1" ht="24.15" customHeight="1">
      <c r="A109" s="40"/>
      <c r="B109" s="41"/>
      <c r="C109" s="206" t="s">
        <v>170</v>
      </c>
      <c r="D109" s="206" t="s">
        <v>141</v>
      </c>
      <c r="E109" s="207" t="s">
        <v>171</v>
      </c>
      <c r="F109" s="208" t="s">
        <v>172</v>
      </c>
      <c r="G109" s="209" t="s">
        <v>161</v>
      </c>
      <c r="H109" s="210">
        <v>2</v>
      </c>
      <c r="I109" s="211"/>
      <c r="J109" s="212">
        <f>ROUND(I109*H109,2)</f>
        <v>0</v>
      </c>
      <c r="K109" s="208" t="s">
        <v>145</v>
      </c>
      <c r="L109" s="46"/>
      <c r="M109" s="213" t="s">
        <v>32</v>
      </c>
      <c r="N109" s="214" t="s">
        <v>49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146</v>
      </c>
      <c r="AT109" s="217" t="s">
        <v>141</v>
      </c>
      <c r="AU109" s="217" t="s">
        <v>88</v>
      </c>
      <c r="AY109" s="18" t="s">
        <v>139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8" t="s">
        <v>86</v>
      </c>
      <c r="BK109" s="218">
        <f>ROUND(I109*H109,2)</f>
        <v>0</v>
      </c>
      <c r="BL109" s="18" t="s">
        <v>146</v>
      </c>
      <c r="BM109" s="217" t="s">
        <v>625</v>
      </c>
    </row>
    <row r="110" s="2" customFormat="1">
      <c r="A110" s="40"/>
      <c r="B110" s="41"/>
      <c r="C110" s="42"/>
      <c r="D110" s="219" t="s">
        <v>148</v>
      </c>
      <c r="E110" s="42"/>
      <c r="F110" s="220" t="s">
        <v>174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148</v>
      </c>
      <c r="AU110" s="18" t="s">
        <v>88</v>
      </c>
    </row>
    <row r="111" s="13" customFormat="1">
      <c r="A111" s="13"/>
      <c r="B111" s="224"/>
      <c r="C111" s="225"/>
      <c r="D111" s="226" t="s">
        <v>150</v>
      </c>
      <c r="E111" s="227" t="s">
        <v>32</v>
      </c>
      <c r="F111" s="228" t="s">
        <v>619</v>
      </c>
      <c r="G111" s="225"/>
      <c r="H111" s="227" t="s">
        <v>32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150</v>
      </c>
      <c r="AU111" s="234" t="s">
        <v>88</v>
      </c>
      <c r="AV111" s="13" t="s">
        <v>86</v>
      </c>
      <c r="AW111" s="13" t="s">
        <v>39</v>
      </c>
      <c r="AX111" s="13" t="s">
        <v>78</v>
      </c>
      <c r="AY111" s="234" t="s">
        <v>139</v>
      </c>
    </row>
    <row r="112" s="14" customFormat="1">
      <c r="A112" s="14"/>
      <c r="B112" s="235"/>
      <c r="C112" s="236"/>
      <c r="D112" s="226" t="s">
        <v>150</v>
      </c>
      <c r="E112" s="237" t="s">
        <v>32</v>
      </c>
      <c r="F112" s="238" t="s">
        <v>88</v>
      </c>
      <c r="G112" s="236"/>
      <c r="H112" s="239">
        <v>2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150</v>
      </c>
      <c r="AU112" s="245" t="s">
        <v>88</v>
      </c>
      <c r="AV112" s="14" t="s">
        <v>88</v>
      </c>
      <c r="AW112" s="14" t="s">
        <v>39</v>
      </c>
      <c r="AX112" s="14" t="s">
        <v>78</v>
      </c>
      <c r="AY112" s="245" t="s">
        <v>139</v>
      </c>
    </row>
    <row r="113" s="15" customFormat="1">
      <c r="A113" s="15"/>
      <c r="B113" s="246"/>
      <c r="C113" s="247"/>
      <c r="D113" s="226" t="s">
        <v>150</v>
      </c>
      <c r="E113" s="248" t="s">
        <v>32</v>
      </c>
      <c r="F113" s="249" t="s">
        <v>153</v>
      </c>
      <c r="G113" s="247"/>
      <c r="H113" s="250">
        <v>2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6" t="s">
        <v>150</v>
      </c>
      <c r="AU113" s="256" t="s">
        <v>88</v>
      </c>
      <c r="AV113" s="15" t="s">
        <v>146</v>
      </c>
      <c r="AW113" s="15" t="s">
        <v>39</v>
      </c>
      <c r="AX113" s="15" t="s">
        <v>86</v>
      </c>
      <c r="AY113" s="256" t="s">
        <v>139</v>
      </c>
    </row>
    <row r="114" s="2" customFormat="1" ht="24.15" customHeight="1">
      <c r="A114" s="40"/>
      <c r="B114" s="41"/>
      <c r="C114" s="206" t="s">
        <v>175</v>
      </c>
      <c r="D114" s="206" t="s">
        <v>141</v>
      </c>
      <c r="E114" s="207" t="s">
        <v>626</v>
      </c>
      <c r="F114" s="208" t="s">
        <v>627</v>
      </c>
      <c r="G114" s="209" t="s">
        <v>161</v>
      </c>
      <c r="H114" s="210">
        <v>2</v>
      </c>
      <c r="I114" s="211"/>
      <c r="J114" s="212">
        <f>ROUND(I114*H114,2)</f>
        <v>0</v>
      </c>
      <c r="K114" s="208" t="s">
        <v>145</v>
      </c>
      <c r="L114" s="46"/>
      <c r="M114" s="213" t="s">
        <v>32</v>
      </c>
      <c r="N114" s="214" t="s">
        <v>49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146</v>
      </c>
      <c r="AT114" s="217" t="s">
        <v>141</v>
      </c>
      <c r="AU114" s="217" t="s">
        <v>88</v>
      </c>
      <c r="AY114" s="18" t="s">
        <v>139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86</v>
      </c>
      <c r="BK114" s="218">
        <f>ROUND(I114*H114,2)</f>
        <v>0</v>
      </c>
      <c r="BL114" s="18" t="s">
        <v>146</v>
      </c>
      <c r="BM114" s="217" t="s">
        <v>628</v>
      </c>
    </row>
    <row r="115" s="2" customFormat="1">
      <c r="A115" s="40"/>
      <c r="B115" s="41"/>
      <c r="C115" s="42"/>
      <c r="D115" s="219" t="s">
        <v>148</v>
      </c>
      <c r="E115" s="42"/>
      <c r="F115" s="220" t="s">
        <v>629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148</v>
      </c>
      <c r="AU115" s="18" t="s">
        <v>88</v>
      </c>
    </row>
    <row r="116" s="13" customFormat="1">
      <c r="A116" s="13"/>
      <c r="B116" s="224"/>
      <c r="C116" s="225"/>
      <c r="D116" s="226" t="s">
        <v>150</v>
      </c>
      <c r="E116" s="227" t="s">
        <v>32</v>
      </c>
      <c r="F116" s="228" t="s">
        <v>624</v>
      </c>
      <c r="G116" s="225"/>
      <c r="H116" s="227" t="s">
        <v>32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150</v>
      </c>
      <c r="AU116" s="234" t="s">
        <v>88</v>
      </c>
      <c r="AV116" s="13" t="s">
        <v>86</v>
      </c>
      <c r="AW116" s="13" t="s">
        <v>39</v>
      </c>
      <c r="AX116" s="13" t="s">
        <v>78</v>
      </c>
      <c r="AY116" s="234" t="s">
        <v>139</v>
      </c>
    </row>
    <row r="117" s="14" customFormat="1">
      <c r="A117" s="14"/>
      <c r="B117" s="235"/>
      <c r="C117" s="236"/>
      <c r="D117" s="226" t="s">
        <v>150</v>
      </c>
      <c r="E117" s="237" t="s">
        <v>32</v>
      </c>
      <c r="F117" s="238" t="s">
        <v>88</v>
      </c>
      <c r="G117" s="236"/>
      <c r="H117" s="239">
        <v>2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150</v>
      </c>
      <c r="AU117" s="245" t="s">
        <v>88</v>
      </c>
      <c r="AV117" s="14" t="s">
        <v>88</v>
      </c>
      <c r="AW117" s="14" t="s">
        <v>39</v>
      </c>
      <c r="AX117" s="14" t="s">
        <v>78</v>
      </c>
      <c r="AY117" s="245" t="s">
        <v>139</v>
      </c>
    </row>
    <row r="118" s="15" customFormat="1">
      <c r="A118" s="15"/>
      <c r="B118" s="246"/>
      <c r="C118" s="247"/>
      <c r="D118" s="226" t="s">
        <v>150</v>
      </c>
      <c r="E118" s="248" t="s">
        <v>32</v>
      </c>
      <c r="F118" s="249" t="s">
        <v>153</v>
      </c>
      <c r="G118" s="247"/>
      <c r="H118" s="250">
        <v>2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6" t="s">
        <v>150</v>
      </c>
      <c r="AU118" s="256" t="s">
        <v>88</v>
      </c>
      <c r="AV118" s="15" t="s">
        <v>146</v>
      </c>
      <c r="AW118" s="15" t="s">
        <v>39</v>
      </c>
      <c r="AX118" s="15" t="s">
        <v>86</v>
      </c>
      <c r="AY118" s="256" t="s">
        <v>139</v>
      </c>
    </row>
    <row r="119" s="2" customFormat="1" ht="37.8" customHeight="1">
      <c r="A119" s="40"/>
      <c r="B119" s="41"/>
      <c r="C119" s="206" t="s">
        <v>181</v>
      </c>
      <c r="D119" s="206" t="s">
        <v>141</v>
      </c>
      <c r="E119" s="207" t="s">
        <v>165</v>
      </c>
      <c r="F119" s="208" t="s">
        <v>166</v>
      </c>
      <c r="G119" s="209" t="s">
        <v>161</v>
      </c>
      <c r="H119" s="210">
        <v>2</v>
      </c>
      <c r="I119" s="211"/>
      <c r="J119" s="212">
        <f>ROUND(I119*H119,2)</f>
        <v>0</v>
      </c>
      <c r="K119" s="208" t="s">
        <v>145</v>
      </c>
      <c r="L119" s="46"/>
      <c r="M119" s="213" t="s">
        <v>32</v>
      </c>
      <c r="N119" s="214" t="s">
        <v>49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146</v>
      </c>
      <c r="AT119" s="217" t="s">
        <v>141</v>
      </c>
      <c r="AU119" s="217" t="s">
        <v>88</v>
      </c>
      <c r="AY119" s="18" t="s">
        <v>139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8" t="s">
        <v>86</v>
      </c>
      <c r="BK119" s="218">
        <f>ROUND(I119*H119,2)</f>
        <v>0</v>
      </c>
      <c r="BL119" s="18" t="s">
        <v>146</v>
      </c>
      <c r="BM119" s="217" t="s">
        <v>630</v>
      </c>
    </row>
    <row r="120" s="2" customFormat="1">
      <c r="A120" s="40"/>
      <c r="B120" s="41"/>
      <c r="C120" s="42"/>
      <c r="D120" s="219" t="s">
        <v>148</v>
      </c>
      <c r="E120" s="42"/>
      <c r="F120" s="220" t="s">
        <v>168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148</v>
      </c>
      <c r="AU120" s="18" t="s">
        <v>88</v>
      </c>
    </row>
    <row r="121" s="13" customFormat="1">
      <c r="A121" s="13"/>
      <c r="B121" s="224"/>
      <c r="C121" s="225"/>
      <c r="D121" s="226" t="s">
        <v>150</v>
      </c>
      <c r="E121" s="227" t="s">
        <v>32</v>
      </c>
      <c r="F121" s="228" t="s">
        <v>619</v>
      </c>
      <c r="G121" s="225"/>
      <c r="H121" s="227" t="s">
        <v>32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150</v>
      </c>
      <c r="AU121" s="234" t="s">
        <v>88</v>
      </c>
      <c r="AV121" s="13" t="s">
        <v>86</v>
      </c>
      <c r="AW121" s="13" t="s">
        <v>39</v>
      </c>
      <c r="AX121" s="13" t="s">
        <v>78</v>
      </c>
      <c r="AY121" s="234" t="s">
        <v>139</v>
      </c>
    </row>
    <row r="122" s="14" customFormat="1">
      <c r="A122" s="14"/>
      <c r="B122" s="235"/>
      <c r="C122" s="236"/>
      <c r="D122" s="226" t="s">
        <v>150</v>
      </c>
      <c r="E122" s="237" t="s">
        <v>32</v>
      </c>
      <c r="F122" s="238" t="s">
        <v>88</v>
      </c>
      <c r="G122" s="236"/>
      <c r="H122" s="239">
        <v>2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150</v>
      </c>
      <c r="AU122" s="245" t="s">
        <v>88</v>
      </c>
      <c r="AV122" s="14" t="s">
        <v>88</v>
      </c>
      <c r="AW122" s="14" t="s">
        <v>39</v>
      </c>
      <c r="AX122" s="14" t="s">
        <v>78</v>
      </c>
      <c r="AY122" s="245" t="s">
        <v>139</v>
      </c>
    </row>
    <row r="123" s="15" customFormat="1">
      <c r="A123" s="15"/>
      <c r="B123" s="246"/>
      <c r="C123" s="247"/>
      <c r="D123" s="226" t="s">
        <v>150</v>
      </c>
      <c r="E123" s="248" t="s">
        <v>32</v>
      </c>
      <c r="F123" s="249" t="s">
        <v>153</v>
      </c>
      <c r="G123" s="247"/>
      <c r="H123" s="250">
        <v>2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6" t="s">
        <v>150</v>
      </c>
      <c r="AU123" s="256" t="s">
        <v>88</v>
      </c>
      <c r="AV123" s="15" t="s">
        <v>146</v>
      </c>
      <c r="AW123" s="15" t="s">
        <v>39</v>
      </c>
      <c r="AX123" s="15" t="s">
        <v>86</v>
      </c>
      <c r="AY123" s="256" t="s">
        <v>139</v>
      </c>
    </row>
    <row r="124" s="2" customFormat="1" ht="44.25" customHeight="1">
      <c r="A124" s="40"/>
      <c r="B124" s="41"/>
      <c r="C124" s="206" t="s">
        <v>189</v>
      </c>
      <c r="D124" s="206" t="s">
        <v>141</v>
      </c>
      <c r="E124" s="207" t="s">
        <v>399</v>
      </c>
      <c r="F124" s="208" t="s">
        <v>400</v>
      </c>
      <c r="G124" s="209" t="s">
        <v>161</v>
      </c>
      <c r="H124" s="210">
        <v>2</v>
      </c>
      <c r="I124" s="211"/>
      <c r="J124" s="212">
        <f>ROUND(I124*H124,2)</f>
        <v>0</v>
      </c>
      <c r="K124" s="208" t="s">
        <v>145</v>
      </c>
      <c r="L124" s="46"/>
      <c r="M124" s="213" t="s">
        <v>32</v>
      </c>
      <c r="N124" s="214" t="s">
        <v>49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146</v>
      </c>
      <c r="AT124" s="217" t="s">
        <v>141</v>
      </c>
      <c r="AU124" s="217" t="s">
        <v>88</v>
      </c>
      <c r="AY124" s="18" t="s">
        <v>139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8" t="s">
        <v>86</v>
      </c>
      <c r="BK124" s="218">
        <f>ROUND(I124*H124,2)</f>
        <v>0</v>
      </c>
      <c r="BL124" s="18" t="s">
        <v>146</v>
      </c>
      <c r="BM124" s="217" t="s">
        <v>631</v>
      </c>
    </row>
    <row r="125" s="2" customFormat="1">
      <c r="A125" s="40"/>
      <c r="B125" s="41"/>
      <c r="C125" s="42"/>
      <c r="D125" s="219" t="s">
        <v>148</v>
      </c>
      <c r="E125" s="42"/>
      <c r="F125" s="220" t="s">
        <v>402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148</v>
      </c>
      <c r="AU125" s="18" t="s">
        <v>88</v>
      </c>
    </row>
    <row r="126" s="13" customFormat="1">
      <c r="A126" s="13"/>
      <c r="B126" s="224"/>
      <c r="C126" s="225"/>
      <c r="D126" s="226" t="s">
        <v>150</v>
      </c>
      <c r="E126" s="227" t="s">
        <v>32</v>
      </c>
      <c r="F126" s="228" t="s">
        <v>624</v>
      </c>
      <c r="G126" s="225"/>
      <c r="H126" s="227" t="s">
        <v>32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150</v>
      </c>
      <c r="AU126" s="234" t="s">
        <v>88</v>
      </c>
      <c r="AV126" s="13" t="s">
        <v>86</v>
      </c>
      <c r="AW126" s="13" t="s">
        <v>39</v>
      </c>
      <c r="AX126" s="13" t="s">
        <v>78</v>
      </c>
      <c r="AY126" s="234" t="s">
        <v>139</v>
      </c>
    </row>
    <row r="127" s="14" customFormat="1">
      <c r="A127" s="14"/>
      <c r="B127" s="235"/>
      <c r="C127" s="236"/>
      <c r="D127" s="226" t="s">
        <v>150</v>
      </c>
      <c r="E127" s="237" t="s">
        <v>32</v>
      </c>
      <c r="F127" s="238" t="s">
        <v>88</v>
      </c>
      <c r="G127" s="236"/>
      <c r="H127" s="239">
        <v>2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150</v>
      </c>
      <c r="AU127" s="245" t="s">
        <v>88</v>
      </c>
      <c r="AV127" s="14" t="s">
        <v>88</v>
      </c>
      <c r="AW127" s="14" t="s">
        <v>39</v>
      </c>
      <c r="AX127" s="14" t="s">
        <v>78</v>
      </c>
      <c r="AY127" s="245" t="s">
        <v>139</v>
      </c>
    </row>
    <row r="128" s="15" customFormat="1">
      <c r="A128" s="15"/>
      <c r="B128" s="246"/>
      <c r="C128" s="247"/>
      <c r="D128" s="226" t="s">
        <v>150</v>
      </c>
      <c r="E128" s="248" t="s">
        <v>32</v>
      </c>
      <c r="F128" s="249" t="s">
        <v>153</v>
      </c>
      <c r="G128" s="247"/>
      <c r="H128" s="250">
        <v>2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150</v>
      </c>
      <c r="AU128" s="256" t="s">
        <v>88</v>
      </c>
      <c r="AV128" s="15" t="s">
        <v>146</v>
      </c>
      <c r="AW128" s="15" t="s">
        <v>39</v>
      </c>
      <c r="AX128" s="15" t="s">
        <v>86</v>
      </c>
      <c r="AY128" s="256" t="s">
        <v>139</v>
      </c>
    </row>
    <row r="129" s="2" customFormat="1" ht="24.15" customHeight="1">
      <c r="A129" s="40"/>
      <c r="B129" s="41"/>
      <c r="C129" s="206" t="s">
        <v>194</v>
      </c>
      <c r="D129" s="206" t="s">
        <v>141</v>
      </c>
      <c r="E129" s="207" t="s">
        <v>176</v>
      </c>
      <c r="F129" s="208" t="s">
        <v>177</v>
      </c>
      <c r="G129" s="209" t="s">
        <v>144</v>
      </c>
      <c r="H129" s="210">
        <v>100.53</v>
      </c>
      <c r="I129" s="211"/>
      <c r="J129" s="212">
        <f>ROUND(I129*H129,2)</f>
        <v>0</v>
      </c>
      <c r="K129" s="208" t="s">
        <v>145</v>
      </c>
      <c r="L129" s="46"/>
      <c r="M129" s="213" t="s">
        <v>32</v>
      </c>
      <c r="N129" s="214" t="s">
        <v>49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146</v>
      </c>
      <c r="AT129" s="217" t="s">
        <v>141</v>
      </c>
      <c r="AU129" s="217" t="s">
        <v>88</v>
      </c>
      <c r="AY129" s="18" t="s">
        <v>139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8" t="s">
        <v>86</v>
      </c>
      <c r="BK129" s="218">
        <f>ROUND(I129*H129,2)</f>
        <v>0</v>
      </c>
      <c r="BL129" s="18" t="s">
        <v>146</v>
      </c>
      <c r="BM129" s="217" t="s">
        <v>632</v>
      </c>
    </row>
    <row r="130" s="2" customFormat="1">
      <c r="A130" s="40"/>
      <c r="B130" s="41"/>
      <c r="C130" s="42"/>
      <c r="D130" s="219" t="s">
        <v>148</v>
      </c>
      <c r="E130" s="42"/>
      <c r="F130" s="220" t="s">
        <v>179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148</v>
      </c>
      <c r="AU130" s="18" t="s">
        <v>88</v>
      </c>
    </row>
    <row r="131" s="13" customFormat="1">
      <c r="A131" s="13"/>
      <c r="B131" s="224"/>
      <c r="C131" s="225"/>
      <c r="D131" s="226" t="s">
        <v>150</v>
      </c>
      <c r="E131" s="227" t="s">
        <v>32</v>
      </c>
      <c r="F131" s="228" t="s">
        <v>180</v>
      </c>
      <c r="G131" s="225"/>
      <c r="H131" s="227" t="s">
        <v>32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150</v>
      </c>
      <c r="AU131" s="234" t="s">
        <v>88</v>
      </c>
      <c r="AV131" s="13" t="s">
        <v>86</v>
      </c>
      <c r="AW131" s="13" t="s">
        <v>39</v>
      </c>
      <c r="AX131" s="13" t="s">
        <v>78</v>
      </c>
      <c r="AY131" s="234" t="s">
        <v>139</v>
      </c>
    </row>
    <row r="132" s="14" customFormat="1">
      <c r="A132" s="14"/>
      <c r="B132" s="235"/>
      <c r="C132" s="236"/>
      <c r="D132" s="226" t="s">
        <v>150</v>
      </c>
      <c r="E132" s="237" t="s">
        <v>32</v>
      </c>
      <c r="F132" s="238" t="s">
        <v>616</v>
      </c>
      <c r="G132" s="236"/>
      <c r="H132" s="239">
        <v>100.53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150</v>
      </c>
      <c r="AU132" s="245" t="s">
        <v>88</v>
      </c>
      <c r="AV132" s="14" t="s">
        <v>88</v>
      </c>
      <c r="AW132" s="14" t="s">
        <v>39</v>
      </c>
      <c r="AX132" s="14" t="s">
        <v>78</v>
      </c>
      <c r="AY132" s="245" t="s">
        <v>139</v>
      </c>
    </row>
    <row r="133" s="15" customFormat="1">
      <c r="A133" s="15"/>
      <c r="B133" s="246"/>
      <c r="C133" s="247"/>
      <c r="D133" s="226" t="s">
        <v>150</v>
      </c>
      <c r="E133" s="248" t="s">
        <v>32</v>
      </c>
      <c r="F133" s="249" t="s">
        <v>153</v>
      </c>
      <c r="G133" s="247"/>
      <c r="H133" s="250">
        <v>100.53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6" t="s">
        <v>150</v>
      </c>
      <c r="AU133" s="256" t="s">
        <v>88</v>
      </c>
      <c r="AV133" s="15" t="s">
        <v>146</v>
      </c>
      <c r="AW133" s="15" t="s">
        <v>39</v>
      </c>
      <c r="AX133" s="15" t="s">
        <v>86</v>
      </c>
      <c r="AY133" s="256" t="s">
        <v>139</v>
      </c>
    </row>
    <row r="134" s="2" customFormat="1" ht="33" customHeight="1">
      <c r="A134" s="40"/>
      <c r="B134" s="41"/>
      <c r="C134" s="206" t="s">
        <v>201</v>
      </c>
      <c r="D134" s="206" t="s">
        <v>141</v>
      </c>
      <c r="E134" s="207" t="s">
        <v>633</v>
      </c>
      <c r="F134" s="208" t="s">
        <v>634</v>
      </c>
      <c r="G134" s="209" t="s">
        <v>184</v>
      </c>
      <c r="H134" s="210">
        <v>111.63</v>
      </c>
      <c r="I134" s="211"/>
      <c r="J134" s="212">
        <f>ROUND(I134*H134,2)</f>
        <v>0</v>
      </c>
      <c r="K134" s="208" t="s">
        <v>145</v>
      </c>
      <c r="L134" s="46"/>
      <c r="M134" s="213" t="s">
        <v>32</v>
      </c>
      <c r="N134" s="214" t="s">
        <v>49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146</v>
      </c>
      <c r="AT134" s="217" t="s">
        <v>141</v>
      </c>
      <c r="AU134" s="217" t="s">
        <v>88</v>
      </c>
      <c r="AY134" s="18" t="s">
        <v>139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86</v>
      </c>
      <c r="BK134" s="218">
        <f>ROUND(I134*H134,2)</f>
        <v>0</v>
      </c>
      <c r="BL134" s="18" t="s">
        <v>146</v>
      </c>
      <c r="BM134" s="217" t="s">
        <v>635</v>
      </c>
    </row>
    <row r="135" s="2" customFormat="1">
      <c r="A135" s="40"/>
      <c r="B135" s="41"/>
      <c r="C135" s="42"/>
      <c r="D135" s="219" t="s">
        <v>148</v>
      </c>
      <c r="E135" s="42"/>
      <c r="F135" s="220" t="s">
        <v>636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148</v>
      </c>
      <c r="AU135" s="18" t="s">
        <v>88</v>
      </c>
    </row>
    <row r="136" s="13" customFormat="1">
      <c r="A136" s="13"/>
      <c r="B136" s="224"/>
      <c r="C136" s="225"/>
      <c r="D136" s="226" t="s">
        <v>150</v>
      </c>
      <c r="E136" s="227" t="s">
        <v>32</v>
      </c>
      <c r="F136" s="228" t="s">
        <v>637</v>
      </c>
      <c r="G136" s="225"/>
      <c r="H136" s="227" t="s">
        <v>32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150</v>
      </c>
      <c r="AU136" s="234" t="s">
        <v>88</v>
      </c>
      <c r="AV136" s="13" t="s">
        <v>86</v>
      </c>
      <c r="AW136" s="13" t="s">
        <v>39</v>
      </c>
      <c r="AX136" s="13" t="s">
        <v>78</v>
      </c>
      <c r="AY136" s="234" t="s">
        <v>139</v>
      </c>
    </row>
    <row r="137" s="14" customFormat="1">
      <c r="A137" s="14"/>
      <c r="B137" s="235"/>
      <c r="C137" s="236"/>
      <c r="D137" s="226" t="s">
        <v>150</v>
      </c>
      <c r="E137" s="237" t="s">
        <v>32</v>
      </c>
      <c r="F137" s="238" t="s">
        <v>638</v>
      </c>
      <c r="G137" s="236"/>
      <c r="H137" s="239">
        <v>111.63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150</v>
      </c>
      <c r="AU137" s="245" t="s">
        <v>88</v>
      </c>
      <c r="AV137" s="14" t="s">
        <v>88</v>
      </c>
      <c r="AW137" s="14" t="s">
        <v>39</v>
      </c>
      <c r="AX137" s="14" t="s">
        <v>78</v>
      </c>
      <c r="AY137" s="245" t="s">
        <v>139</v>
      </c>
    </row>
    <row r="138" s="15" customFormat="1">
      <c r="A138" s="15"/>
      <c r="B138" s="246"/>
      <c r="C138" s="247"/>
      <c r="D138" s="226" t="s">
        <v>150</v>
      </c>
      <c r="E138" s="248" t="s">
        <v>32</v>
      </c>
      <c r="F138" s="249" t="s">
        <v>153</v>
      </c>
      <c r="G138" s="247"/>
      <c r="H138" s="250">
        <v>111.63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6" t="s">
        <v>150</v>
      </c>
      <c r="AU138" s="256" t="s">
        <v>88</v>
      </c>
      <c r="AV138" s="15" t="s">
        <v>146</v>
      </c>
      <c r="AW138" s="15" t="s">
        <v>39</v>
      </c>
      <c r="AX138" s="15" t="s">
        <v>86</v>
      </c>
      <c r="AY138" s="256" t="s">
        <v>139</v>
      </c>
    </row>
    <row r="139" s="2" customFormat="1" ht="44.25" customHeight="1">
      <c r="A139" s="40"/>
      <c r="B139" s="41"/>
      <c r="C139" s="206" t="s">
        <v>206</v>
      </c>
      <c r="D139" s="206" t="s">
        <v>141</v>
      </c>
      <c r="E139" s="207" t="s">
        <v>190</v>
      </c>
      <c r="F139" s="208" t="s">
        <v>191</v>
      </c>
      <c r="G139" s="209" t="s">
        <v>184</v>
      </c>
      <c r="H139" s="210">
        <v>111.63</v>
      </c>
      <c r="I139" s="211"/>
      <c r="J139" s="212">
        <f>ROUND(I139*H139,2)</f>
        <v>0</v>
      </c>
      <c r="K139" s="208" t="s">
        <v>145</v>
      </c>
      <c r="L139" s="46"/>
      <c r="M139" s="213" t="s">
        <v>32</v>
      </c>
      <c r="N139" s="214" t="s">
        <v>49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146</v>
      </c>
      <c r="AT139" s="217" t="s">
        <v>141</v>
      </c>
      <c r="AU139" s="217" t="s">
        <v>88</v>
      </c>
      <c r="AY139" s="18" t="s">
        <v>139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8" t="s">
        <v>86</v>
      </c>
      <c r="BK139" s="218">
        <f>ROUND(I139*H139,2)</f>
        <v>0</v>
      </c>
      <c r="BL139" s="18" t="s">
        <v>146</v>
      </c>
      <c r="BM139" s="217" t="s">
        <v>639</v>
      </c>
    </row>
    <row r="140" s="2" customFormat="1">
      <c r="A140" s="40"/>
      <c r="B140" s="41"/>
      <c r="C140" s="42"/>
      <c r="D140" s="219" t="s">
        <v>148</v>
      </c>
      <c r="E140" s="42"/>
      <c r="F140" s="220" t="s">
        <v>193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148</v>
      </c>
      <c r="AU140" s="18" t="s">
        <v>88</v>
      </c>
    </row>
    <row r="141" s="13" customFormat="1">
      <c r="A141" s="13"/>
      <c r="B141" s="224"/>
      <c r="C141" s="225"/>
      <c r="D141" s="226" t="s">
        <v>150</v>
      </c>
      <c r="E141" s="227" t="s">
        <v>32</v>
      </c>
      <c r="F141" s="228" t="s">
        <v>637</v>
      </c>
      <c r="G141" s="225"/>
      <c r="H141" s="227" t="s">
        <v>32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150</v>
      </c>
      <c r="AU141" s="234" t="s">
        <v>88</v>
      </c>
      <c r="AV141" s="13" t="s">
        <v>86</v>
      </c>
      <c r="AW141" s="13" t="s">
        <v>39</v>
      </c>
      <c r="AX141" s="13" t="s">
        <v>78</v>
      </c>
      <c r="AY141" s="234" t="s">
        <v>139</v>
      </c>
    </row>
    <row r="142" s="14" customFormat="1">
      <c r="A142" s="14"/>
      <c r="B142" s="235"/>
      <c r="C142" s="236"/>
      <c r="D142" s="226" t="s">
        <v>150</v>
      </c>
      <c r="E142" s="237" t="s">
        <v>32</v>
      </c>
      <c r="F142" s="238" t="s">
        <v>638</v>
      </c>
      <c r="G142" s="236"/>
      <c r="H142" s="239">
        <v>111.63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150</v>
      </c>
      <c r="AU142" s="245" t="s">
        <v>88</v>
      </c>
      <c r="AV142" s="14" t="s">
        <v>88</v>
      </c>
      <c r="AW142" s="14" t="s">
        <v>39</v>
      </c>
      <c r="AX142" s="14" t="s">
        <v>78</v>
      </c>
      <c r="AY142" s="245" t="s">
        <v>139</v>
      </c>
    </row>
    <row r="143" s="15" customFormat="1">
      <c r="A143" s="15"/>
      <c r="B143" s="246"/>
      <c r="C143" s="247"/>
      <c r="D143" s="226" t="s">
        <v>150</v>
      </c>
      <c r="E143" s="248" t="s">
        <v>32</v>
      </c>
      <c r="F143" s="249" t="s">
        <v>153</v>
      </c>
      <c r="G143" s="247"/>
      <c r="H143" s="250">
        <v>111.63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6" t="s">
        <v>150</v>
      </c>
      <c r="AU143" s="256" t="s">
        <v>88</v>
      </c>
      <c r="AV143" s="15" t="s">
        <v>146</v>
      </c>
      <c r="AW143" s="15" t="s">
        <v>39</v>
      </c>
      <c r="AX143" s="15" t="s">
        <v>86</v>
      </c>
      <c r="AY143" s="256" t="s">
        <v>139</v>
      </c>
    </row>
    <row r="144" s="2" customFormat="1" ht="24.15" customHeight="1">
      <c r="A144" s="40"/>
      <c r="B144" s="41"/>
      <c r="C144" s="206" t="s">
        <v>218</v>
      </c>
      <c r="D144" s="206" t="s">
        <v>141</v>
      </c>
      <c r="E144" s="207" t="s">
        <v>195</v>
      </c>
      <c r="F144" s="208" t="s">
        <v>196</v>
      </c>
      <c r="G144" s="209" t="s">
        <v>184</v>
      </c>
      <c r="H144" s="210">
        <v>27.908000000000001</v>
      </c>
      <c r="I144" s="211"/>
      <c r="J144" s="212">
        <f>ROUND(I144*H144,2)</f>
        <v>0</v>
      </c>
      <c r="K144" s="208" t="s">
        <v>145</v>
      </c>
      <c r="L144" s="46"/>
      <c r="M144" s="213" t="s">
        <v>32</v>
      </c>
      <c r="N144" s="214" t="s">
        <v>49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146</v>
      </c>
      <c r="AT144" s="217" t="s">
        <v>141</v>
      </c>
      <c r="AU144" s="217" t="s">
        <v>88</v>
      </c>
      <c r="AY144" s="18" t="s">
        <v>139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8" t="s">
        <v>86</v>
      </c>
      <c r="BK144" s="218">
        <f>ROUND(I144*H144,2)</f>
        <v>0</v>
      </c>
      <c r="BL144" s="18" t="s">
        <v>146</v>
      </c>
      <c r="BM144" s="217" t="s">
        <v>640</v>
      </c>
    </row>
    <row r="145" s="2" customFormat="1">
      <c r="A145" s="40"/>
      <c r="B145" s="41"/>
      <c r="C145" s="42"/>
      <c r="D145" s="219" t="s">
        <v>148</v>
      </c>
      <c r="E145" s="42"/>
      <c r="F145" s="220" t="s">
        <v>198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8" t="s">
        <v>148</v>
      </c>
      <c r="AU145" s="18" t="s">
        <v>88</v>
      </c>
    </row>
    <row r="146" s="13" customFormat="1">
      <c r="A146" s="13"/>
      <c r="B146" s="224"/>
      <c r="C146" s="225"/>
      <c r="D146" s="226" t="s">
        <v>150</v>
      </c>
      <c r="E146" s="227" t="s">
        <v>32</v>
      </c>
      <c r="F146" s="228" t="s">
        <v>641</v>
      </c>
      <c r="G146" s="225"/>
      <c r="H146" s="227" t="s">
        <v>32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150</v>
      </c>
      <c r="AU146" s="234" t="s">
        <v>88</v>
      </c>
      <c r="AV146" s="13" t="s">
        <v>86</v>
      </c>
      <c r="AW146" s="13" t="s">
        <v>39</v>
      </c>
      <c r="AX146" s="13" t="s">
        <v>78</v>
      </c>
      <c r="AY146" s="234" t="s">
        <v>139</v>
      </c>
    </row>
    <row r="147" s="14" customFormat="1">
      <c r="A147" s="14"/>
      <c r="B147" s="235"/>
      <c r="C147" s="236"/>
      <c r="D147" s="226" t="s">
        <v>150</v>
      </c>
      <c r="E147" s="237" t="s">
        <v>32</v>
      </c>
      <c r="F147" s="238" t="s">
        <v>642</v>
      </c>
      <c r="G147" s="236"/>
      <c r="H147" s="239">
        <v>27.908000000000001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150</v>
      </c>
      <c r="AU147" s="245" t="s">
        <v>88</v>
      </c>
      <c r="AV147" s="14" t="s">
        <v>88</v>
      </c>
      <c r="AW147" s="14" t="s">
        <v>39</v>
      </c>
      <c r="AX147" s="14" t="s">
        <v>78</v>
      </c>
      <c r="AY147" s="245" t="s">
        <v>139</v>
      </c>
    </row>
    <row r="148" s="15" customFormat="1">
      <c r="A148" s="15"/>
      <c r="B148" s="246"/>
      <c r="C148" s="247"/>
      <c r="D148" s="226" t="s">
        <v>150</v>
      </c>
      <c r="E148" s="248" t="s">
        <v>32</v>
      </c>
      <c r="F148" s="249" t="s">
        <v>153</v>
      </c>
      <c r="G148" s="247"/>
      <c r="H148" s="250">
        <v>27.908000000000001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6" t="s">
        <v>150</v>
      </c>
      <c r="AU148" s="256" t="s">
        <v>88</v>
      </c>
      <c r="AV148" s="15" t="s">
        <v>146</v>
      </c>
      <c r="AW148" s="15" t="s">
        <v>39</v>
      </c>
      <c r="AX148" s="15" t="s">
        <v>86</v>
      </c>
      <c r="AY148" s="256" t="s">
        <v>139</v>
      </c>
    </row>
    <row r="149" s="2" customFormat="1" ht="49.05" customHeight="1">
      <c r="A149" s="40"/>
      <c r="B149" s="41"/>
      <c r="C149" s="206" t="s">
        <v>224</v>
      </c>
      <c r="D149" s="206" t="s">
        <v>141</v>
      </c>
      <c r="E149" s="207" t="s">
        <v>202</v>
      </c>
      <c r="F149" s="208" t="s">
        <v>203</v>
      </c>
      <c r="G149" s="209" t="s">
        <v>161</v>
      </c>
      <c r="H149" s="210">
        <v>2</v>
      </c>
      <c r="I149" s="211"/>
      <c r="J149" s="212">
        <f>ROUND(I149*H149,2)</f>
        <v>0</v>
      </c>
      <c r="K149" s="208" t="s">
        <v>145</v>
      </c>
      <c r="L149" s="46"/>
      <c r="M149" s="213" t="s">
        <v>32</v>
      </c>
      <c r="N149" s="214" t="s">
        <v>49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146</v>
      </c>
      <c r="AT149" s="217" t="s">
        <v>141</v>
      </c>
      <c r="AU149" s="217" t="s">
        <v>88</v>
      </c>
      <c r="AY149" s="18" t="s">
        <v>139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8" t="s">
        <v>86</v>
      </c>
      <c r="BK149" s="218">
        <f>ROUND(I149*H149,2)</f>
        <v>0</v>
      </c>
      <c r="BL149" s="18" t="s">
        <v>146</v>
      </c>
      <c r="BM149" s="217" t="s">
        <v>643</v>
      </c>
    </row>
    <row r="150" s="2" customFormat="1">
      <c r="A150" s="40"/>
      <c r="B150" s="41"/>
      <c r="C150" s="42"/>
      <c r="D150" s="219" t="s">
        <v>148</v>
      </c>
      <c r="E150" s="42"/>
      <c r="F150" s="220" t="s">
        <v>205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148</v>
      </c>
      <c r="AU150" s="18" t="s">
        <v>88</v>
      </c>
    </row>
    <row r="151" s="13" customFormat="1">
      <c r="A151" s="13"/>
      <c r="B151" s="224"/>
      <c r="C151" s="225"/>
      <c r="D151" s="226" t="s">
        <v>150</v>
      </c>
      <c r="E151" s="227" t="s">
        <v>32</v>
      </c>
      <c r="F151" s="228" t="s">
        <v>619</v>
      </c>
      <c r="G151" s="225"/>
      <c r="H151" s="227" t="s">
        <v>32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150</v>
      </c>
      <c r="AU151" s="234" t="s">
        <v>88</v>
      </c>
      <c r="AV151" s="13" t="s">
        <v>86</v>
      </c>
      <c r="AW151" s="13" t="s">
        <v>39</v>
      </c>
      <c r="AX151" s="13" t="s">
        <v>78</v>
      </c>
      <c r="AY151" s="234" t="s">
        <v>139</v>
      </c>
    </row>
    <row r="152" s="14" customFormat="1">
      <c r="A152" s="14"/>
      <c r="B152" s="235"/>
      <c r="C152" s="236"/>
      <c r="D152" s="226" t="s">
        <v>150</v>
      </c>
      <c r="E152" s="237" t="s">
        <v>32</v>
      </c>
      <c r="F152" s="238" t="s">
        <v>88</v>
      </c>
      <c r="G152" s="236"/>
      <c r="H152" s="239">
        <v>2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150</v>
      </c>
      <c r="AU152" s="245" t="s">
        <v>88</v>
      </c>
      <c r="AV152" s="14" t="s">
        <v>88</v>
      </c>
      <c r="AW152" s="14" t="s">
        <v>39</v>
      </c>
      <c r="AX152" s="14" t="s">
        <v>78</v>
      </c>
      <c r="AY152" s="245" t="s">
        <v>139</v>
      </c>
    </row>
    <row r="153" s="15" customFormat="1">
      <c r="A153" s="15"/>
      <c r="B153" s="246"/>
      <c r="C153" s="247"/>
      <c r="D153" s="226" t="s">
        <v>150</v>
      </c>
      <c r="E153" s="248" t="s">
        <v>32</v>
      </c>
      <c r="F153" s="249" t="s">
        <v>153</v>
      </c>
      <c r="G153" s="247"/>
      <c r="H153" s="250">
        <v>2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6" t="s">
        <v>150</v>
      </c>
      <c r="AU153" s="256" t="s">
        <v>88</v>
      </c>
      <c r="AV153" s="15" t="s">
        <v>146</v>
      </c>
      <c r="AW153" s="15" t="s">
        <v>39</v>
      </c>
      <c r="AX153" s="15" t="s">
        <v>86</v>
      </c>
      <c r="AY153" s="256" t="s">
        <v>139</v>
      </c>
    </row>
    <row r="154" s="2" customFormat="1" ht="49.05" customHeight="1">
      <c r="A154" s="40"/>
      <c r="B154" s="41"/>
      <c r="C154" s="206" t="s">
        <v>229</v>
      </c>
      <c r="D154" s="206" t="s">
        <v>141</v>
      </c>
      <c r="E154" s="207" t="s">
        <v>644</v>
      </c>
      <c r="F154" s="208" t="s">
        <v>645</v>
      </c>
      <c r="G154" s="209" t="s">
        <v>161</v>
      </c>
      <c r="H154" s="210">
        <v>2</v>
      </c>
      <c r="I154" s="211"/>
      <c r="J154" s="212">
        <f>ROUND(I154*H154,2)</f>
        <v>0</v>
      </c>
      <c r="K154" s="208" t="s">
        <v>145</v>
      </c>
      <c r="L154" s="46"/>
      <c r="M154" s="213" t="s">
        <v>32</v>
      </c>
      <c r="N154" s="214" t="s">
        <v>49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146</v>
      </c>
      <c r="AT154" s="217" t="s">
        <v>141</v>
      </c>
      <c r="AU154" s="217" t="s">
        <v>88</v>
      </c>
      <c r="AY154" s="18" t="s">
        <v>139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8" t="s">
        <v>86</v>
      </c>
      <c r="BK154" s="218">
        <f>ROUND(I154*H154,2)</f>
        <v>0</v>
      </c>
      <c r="BL154" s="18" t="s">
        <v>146</v>
      </c>
      <c r="BM154" s="217" t="s">
        <v>646</v>
      </c>
    </row>
    <row r="155" s="2" customFormat="1">
      <c r="A155" s="40"/>
      <c r="B155" s="41"/>
      <c r="C155" s="42"/>
      <c r="D155" s="219" t="s">
        <v>148</v>
      </c>
      <c r="E155" s="42"/>
      <c r="F155" s="220" t="s">
        <v>647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8" t="s">
        <v>148</v>
      </c>
      <c r="AU155" s="18" t="s">
        <v>88</v>
      </c>
    </row>
    <row r="156" s="13" customFormat="1">
      <c r="A156" s="13"/>
      <c r="B156" s="224"/>
      <c r="C156" s="225"/>
      <c r="D156" s="226" t="s">
        <v>150</v>
      </c>
      <c r="E156" s="227" t="s">
        <v>32</v>
      </c>
      <c r="F156" s="228" t="s">
        <v>624</v>
      </c>
      <c r="G156" s="225"/>
      <c r="H156" s="227" t="s">
        <v>32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150</v>
      </c>
      <c r="AU156" s="234" t="s">
        <v>88</v>
      </c>
      <c r="AV156" s="13" t="s">
        <v>86</v>
      </c>
      <c r="AW156" s="13" t="s">
        <v>39</v>
      </c>
      <c r="AX156" s="13" t="s">
        <v>78</v>
      </c>
      <c r="AY156" s="234" t="s">
        <v>139</v>
      </c>
    </row>
    <row r="157" s="14" customFormat="1">
      <c r="A157" s="14"/>
      <c r="B157" s="235"/>
      <c r="C157" s="236"/>
      <c r="D157" s="226" t="s">
        <v>150</v>
      </c>
      <c r="E157" s="237" t="s">
        <v>32</v>
      </c>
      <c r="F157" s="238" t="s">
        <v>88</v>
      </c>
      <c r="G157" s="236"/>
      <c r="H157" s="239">
        <v>2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150</v>
      </c>
      <c r="AU157" s="245" t="s">
        <v>88</v>
      </c>
      <c r="AV157" s="14" t="s">
        <v>88</v>
      </c>
      <c r="AW157" s="14" t="s">
        <v>39</v>
      </c>
      <c r="AX157" s="14" t="s">
        <v>78</v>
      </c>
      <c r="AY157" s="245" t="s">
        <v>139</v>
      </c>
    </row>
    <row r="158" s="15" customFormat="1">
      <c r="A158" s="15"/>
      <c r="B158" s="246"/>
      <c r="C158" s="247"/>
      <c r="D158" s="226" t="s">
        <v>150</v>
      </c>
      <c r="E158" s="248" t="s">
        <v>32</v>
      </c>
      <c r="F158" s="249" t="s">
        <v>153</v>
      </c>
      <c r="G158" s="247"/>
      <c r="H158" s="250">
        <v>2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6" t="s">
        <v>150</v>
      </c>
      <c r="AU158" s="256" t="s">
        <v>88</v>
      </c>
      <c r="AV158" s="15" t="s">
        <v>146</v>
      </c>
      <c r="AW158" s="15" t="s">
        <v>39</v>
      </c>
      <c r="AX158" s="15" t="s">
        <v>86</v>
      </c>
      <c r="AY158" s="256" t="s">
        <v>139</v>
      </c>
    </row>
    <row r="159" s="2" customFormat="1" ht="62.7" customHeight="1">
      <c r="A159" s="40"/>
      <c r="B159" s="41"/>
      <c r="C159" s="206" t="s">
        <v>8</v>
      </c>
      <c r="D159" s="206" t="s">
        <v>141</v>
      </c>
      <c r="E159" s="207" t="s">
        <v>207</v>
      </c>
      <c r="F159" s="208" t="s">
        <v>208</v>
      </c>
      <c r="G159" s="209" t="s">
        <v>184</v>
      </c>
      <c r="H159" s="210">
        <v>149.75999999999999</v>
      </c>
      <c r="I159" s="211"/>
      <c r="J159" s="212">
        <f>ROUND(I159*H159,2)</f>
        <v>0</v>
      </c>
      <c r="K159" s="208" t="s">
        <v>145</v>
      </c>
      <c r="L159" s="46"/>
      <c r="M159" s="213" t="s">
        <v>32</v>
      </c>
      <c r="N159" s="214" t="s">
        <v>49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146</v>
      </c>
      <c r="AT159" s="217" t="s">
        <v>141</v>
      </c>
      <c r="AU159" s="217" t="s">
        <v>88</v>
      </c>
      <c r="AY159" s="18" t="s">
        <v>139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8" t="s">
        <v>86</v>
      </c>
      <c r="BK159" s="218">
        <f>ROUND(I159*H159,2)</f>
        <v>0</v>
      </c>
      <c r="BL159" s="18" t="s">
        <v>146</v>
      </c>
      <c r="BM159" s="217" t="s">
        <v>648</v>
      </c>
    </row>
    <row r="160" s="2" customFormat="1">
      <c r="A160" s="40"/>
      <c r="B160" s="41"/>
      <c r="C160" s="42"/>
      <c r="D160" s="219" t="s">
        <v>148</v>
      </c>
      <c r="E160" s="42"/>
      <c r="F160" s="220" t="s">
        <v>210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148</v>
      </c>
      <c r="AU160" s="18" t="s">
        <v>88</v>
      </c>
    </row>
    <row r="161" s="13" customFormat="1">
      <c r="A161" s="13"/>
      <c r="B161" s="224"/>
      <c r="C161" s="225"/>
      <c r="D161" s="226" t="s">
        <v>150</v>
      </c>
      <c r="E161" s="227" t="s">
        <v>32</v>
      </c>
      <c r="F161" s="228" t="s">
        <v>649</v>
      </c>
      <c r="G161" s="225"/>
      <c r="H161" s="227" t="s">
        <v>32</v>
      </c>
      <c r="I161" s="229"/>
      <c r="J161" s="225"/>
      <c r="K161" s="225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150</v>
      </c>
      <c r="AU161" s="234" t="s">
        <v>88</v>
      </c>
      <c r="AV161" s="13" t="s">
        <v>86</v>
      </c>
      <c r="AW161" s="13" t="s">
        <v>39</v>
      </c>
      <c r="AX161" s="13" t="s">
        <v>78</v>
      </c>
      <c r="AY161" s="234" t="s">
        <v>139</v>
      </c>
    </row>
    <row r="162" s="14" customFormat="1">
      <c r="A162" s="14"/>
      <c r="B162" s="235"/>
      <c r="C162" s="236"/>
      <c r="D162" s="226" t="s">
        <v>150</v>
      </c>
      <c r="E162" s="237" t="s">
        <v>32</v>
      </c>
      <c r="F162" s="238" t="s">
        <v>638</v>
      </c>
      <c r="G162" s="236"/>
      <c r="H162" s="239">
        <v>111.63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150</v>
      </c>
      <c r="AU162" s="245" t="s">
        <v>88</v>
      </c>
      <c r="AV162" s="14" t="s">
        <v>88</v>
      </c>
      <c r="AW162" s="14" t="s">
        <v>39</v>
      </c>
      <c r="AX162" s="14" t="s">
        <v>78</v>
      </c>
      <c r="AY162" s="245" t="s">
        <v>139</v>
      </c>
    </row>
    <row r="163" s="13" customFormat="1">
      <c r="A163" s="13"/>
      <c r="B163" s="224"/>
      <c r="C163" s="225"/>
      <c r="D163" s="226" t="s">
        <v>150</v>
      </c>
      <c r="E163" s="227" t="s">
        <v>32</v>
      </c>
      <c r="F163" s="228" t="s">
        <v>212</v>
      </c>
      <c r="G163" s="225"/>
      <c r="H163" s="227" t="s">
        <v>32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150</v>
      </c>
      <c r="AU163" s="234" t="s">
        <v>88</v>
      </c>
      <c r="AV163" s="13" t="s">
        <v>86</v>
      </c>
      <c r="AW163" s="13" t="s">
        <v>39</v>
      </c>
      <c r="AX163" s="13" t="s">
        <v>78</v>
      </c>
      <c r="AY163" s="234" t="s">
        <v>139</v>
      </c>
    </row>
    <row r="164" s="14" customFormat="1">
      <c r="A164" s="14"/>
      <c r="B164" s="235"/>
      <c r="C164" s="236"/>
      <c r="D164" s="226" t="s">
        <v>150</v>
      </c>
      <c r="E164" s="237" t="s">
        <v>32</v>
      </c>
      <c r="F164" s="238" t="s">
        <v>650</v>
      </c>
      <c r="G164" s="236"/>
      <c r="H164" s="239">
        <v>15.08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150</v>
      </c>
      <c r="AU164" s="245" t="s">
        <v>88</v>
      </c>
      <c r="AV164" s="14" t="s">
        <v>88</v>
      </c>
      <c r="AW164" s="14" t="s">
        <v>39</v>
      </c>
      <c r="AX164" s="14" t="s">
        <v>78</v>
      </c>
      <c r="AY164" s="245" t="s">
        <v>139</v>
      </c>
    </row>
    <row r="165" s="13" customFormat="1">
      <c r="A165" s="13"/>
      <c r="B165" s="224"/>
      <c r="C165" s="225"/>
      <c r="D165" s="226" t="s">
        <v>150</v>
      </c>
      <c r="E165" s="227" t="s">
        <v>32</v>
      </c>
      <c r="F165" s="228" t="s">
        <v>214</v>
      </c>
      <c r="G165" s="225"/>
      <c r="H165" s="227" t="s">
        <v>32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150</v>
      </c>
      <c r="AU165" s="234" t="s">
        <v>88</v>
      </c>
      <c r="AV165" s="13" t="s">
        <v>86</v>
      </c>
      <c r="AW165" s="13" t="s">
        <v>39</v>
      </c>
      <c r="AX165" s="13" t="s">
        <v>78</v>
      </c>
      <c r="AY165" s="234" t="s">
        <v>139</v>
      </c>
    </row>
    <row r="166" s="14" customFormat="1">
      <c r="A166" s="14"/>
      <c r="B166" s="235"/>
      <c r="C166" s="236"/>
      <c r="D166" s="226" t="s">
        <v>150</v>
      </c>
      <c r="E166" s="237" t="s">
        <v>32</v>
      </c>
      <c r="F166" s="238" t="s">
        <v>651</v>
      </c>
      <c r="G166" s="236"/>
      <c r="H166" s="239">
        <v>10.140000000000001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5" t="s">
        <v>150</v>
      </c>
      <c r="AU166" s="245" t="s">
        <v>88</v>
      </c>
      <c r="AV166" s="14" t="s">
        <v>88</v>
      </c>
      <c r="AW166" s="14" t="s">
        <v>39</v>
      </c>
      <c r="AX166" s="14" t="s">
        <v>78</v>
      </c>
      <c r="AY166" s="245" t="s">
        <v>139</v>
      </c>
    </row>
    <row r="167" s="13" customFormat="1">
      <c r="A167" s="13"/>
      <c r="B167" s="224"/>
      <c r="C167" s="225"/>
      <c r="D167" s="226" t="s">
        <v>150</v>
      </c>
      <c r="E167" s="227" t="s">
        <v>32</v>
      </c>
      <c r="F167" s="228" t="s">
        <v>216</v>
      </c>
      <c r="G167" s="225"/>
      <c r="H167" s="227" t="s">
        <v>32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150</v>
      </c>
      <c r="AU167" s="234" t="s">
        <v>88</v>
      </c>
      <c r="AV167" s="13" t="s">
        <v>86</v>
      </c>
      <c r="AW167" s="13" t="s">
        <v>39</v>
      </c>
      <c r="AX167" s="13" t="s">
        <v>78</v>
      </c>
      <c r="AY167" s="234" t="s">
        <v>139</v>
      </c>
    </row>
    <row r="168" s="14" customFormat="1">
      <c r="A168" s="14"/>
      <c r="B168" s="235"/>
      <c r="C168" s="236"/>
      <c r="D168" s="226" t="s">
        <v>150</v>
      </c>
      <c r="E168" s="237" t="s">
        <v>32</v>
      </c>
      <c r="F168" s="238" t="s">
        <v>652</v>
      </c>
      <c r="G168" s="236"/>
      <c r="H168" s="239">
        <v>12.91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150</v>
      </c>
      <c r="AU168" s="245" t="s">
        <v>88</v>
      </c>
      <c r="AV168" s="14" t="s">
        <v>88</v>
      </c>
      <c r="AW168" s="14" t="s">
        <v>39</v>
      </c>
      <c r="AX168" s="14" t="s">
        <v>78</v>
      </c>
      <c r="AY168" s="245" t="s">
        <v>139</v>
      </c>
    </row>
    <row r="169" s="15" customFormat="1">
      <c r="A169" s="15"/>
      <c r="B169" s="246"/>
      <c r="C169" s="247"/>
      <c r="D169" s="226" t="s">
        <v>150</v>
      </c>
      <c r="E169" s="248" t="s">
        <v>32</v>
      </c>
      <c r="F169" s="249" t="s">
        <v>153</v>
      </c>
      <c r="G169" s="247"/>
      <c r="H169" s="250">
        <v>149.75999999999999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6" t="s">
        <v>150</v>
      </c>
      <c r="AU169" s="256" t="s">
        <v>88</v>
      </c>
      <c r="AV169" s="15" t="s">
        <v>146</v>
      </c>
      <c r="AW169" s="15" t="s">
        <v>39</v>
      </c>
      <c r="AX169" s="15" t="s">
        <v>86</v>
      </c>
      <c r="AY169" s="256" t="s">
        <v>139</v>
      </c>
    </row>
    <row r="170" s="2" customFormat="1" ht="55.5" customHeight="1">
      <c r="A170" s="40"/>
      <c r="B170" s="41"/>
      <c r="C170" s="206" t="s">
        <v>242</v>
      </c>
      <c r="D170" s="206" t="s">
        <v>141</v>
      </c>
      <c r="E170" s="207" t="s">
        <v>219</v>
      </c>
      <c r="F170" s="208" t="s">
        <v>220</v>
      </c>
      <c r="G170" s="209" t="s">
        <v>184</v>
      </c>
      <c r="H170" s="210">
        <v>27.908000000000001</v>
      </c>
      <c r="I170" s="211"/>
      <c r="J170" s="212">
        <f>ROUND(I170*H170,2)</f>
        <v>0</v>
      </c>
      <c r="K170" s="208" t="s">
        <v>145</v>
      </c>
      <c r="L170" s="46"/>
      <c r="M170" s="213" t="s">
        <v>32</v>
      </c>
      <c r="N170" s="214" t="s">
        <v>49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146</v>
      </c>
      <c r="AT170" s="217" t="s">
        <v>141</v>
      </c>
      <c r="AU170" s="217" t="s">
        <v>88</v>
      </c>
      <c r="AY170" s="18" t="s">
        <v>139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8" t="s">
        <v>86</v>
      </c>
      <c r="BK170" s="218">
        <f>ROUND(I170*H170,2)</f>
        <v>0</v>
      </c>
      <c r="BL170" s="18" t="s">
        <v>146</v>
      </c>
      <c r="BM170" s="217" t="s">
        <v>653</v>
      </c>
    </row>
    <row r="171" s="2" customFormat="1">
      <c r="A171" s="40"/>
      <c r="B171" s="41"/>
      <c r="C171" s="42"/>
      <c r="D171" s="219" t="s">
        <v>148</v>
      </c>
      <c r="E171" s="42"/>
      <c r="F171" s="220" t="s">
        <v>222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8" t="s">
        <v>148</v>
      </c>
      <c r="AU171" s="18" t="s">
        <v>88</v>
      </c>
    </row>
    <row r="172" s="13" customFormat="1">
      <c r="A172" s="13"/>
      <c r="B172" s="224"/>
      <c r="C172" s="225"/>
      <c r="D172" s="226" t="s">
        <v>150</v>
      </c>
      <c r="E172" s="227" t="s">
        <v>32</v>
      </c>
      <c r="F172" s="228" t="s">
        <v>654</v>
      </c>
      <c r="G172" s="225"/>
      <c r="H172" s="227" t="s">
        <v>32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150</v>
      </c>
      <c r="AU172" s="234" t="s">
        <v>88</v>
      </c>
      <c r="AV172" s="13" t="s">
        <v>86</v>
      </c>
      <c r="AW172" s="13" t="s">
        <v>39</v>
      </c>
      <c r="AX172" s="13" t="s">
        <v>78</v>
      </c>
      <c r="AY172" s="234" t="s">
        <v>139</v>
      </c>
    </row>
    <row r="173" s="14" customFormat="1">
      <c r="A173" s="14"/>
      <c r="B173" s="235"/>
      <c r="C173" s="236"/>
      <c r="D173" s="226" t="s">
        <v>150</v>
      </c>
      <c r="E173" s="237" t="s">
        <v>32</v>
      </c>
      <c r="F173" s="238" t="s">
        <v>642</v>
      </c>
      <c r="G173" s="236"/>
      <c r="H173" s="239">
        <v>27.908000000000001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150</v>
      </c>
      <c r="AU173" s="245" t="s">
        <v>88</v>
      </c>
      <c r="AV173" s="14" t="s">
        <v>88</v>
      </c>
      <c r="AW173" s="14" t="s">
        <v>39</v>
      </c>
      <c r="AX173" s="14" t="s">
        <v>78</v>
      </c>
      <c r="AY173" s="245" t="s">
        <v>139</v>
      </c>
    </row>
    <row r="174" s="15" customFormat="1">
      <c r="A174" s="15"/>
      <c r="B174" s="246"/>
      <c r="C174" s="247"/>
      <c r="D174" s="226" t="s">
        <v>150</v>
      </c>
      <c r="E174" s="248" t="s">
        <v>32</v>
      </c>
      <c r="F174" s="249" t="s">
        <v>153</v>
      </c>
      <c r="G174" s="247"/>
      <c r="H174" s="250">
        <v>27.908000000000001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6" t="s">
        <v>150</v>
      </c>
      <c r="AU174" s="256" t="s">
        <v>88</v>
      </c>
      <c r="AV174" s="15" t="s">
        <v>146</v>
      </c>
      <c r="AW174" s="15" t="s">
        <v>39</v>
      </c>
      <c r="AX174" s="15" t="s">
        <v>86</v>
      </c>
      <c r="AY174" s="256" t="s">
        <v>139</v>
      </c>
    </row>
    <row r="175" s="2" customFormat="1" ht="62.7" customHeight="1">
      <c r="A175" s="40"/>
      <c r="B175" s="41"/>
      <c r="C175" s="206" t="s">
        <v>247</v>
      </c>
      <c r="D175" s="206" t="s">
        <v>141</v>
      </c>
      <c r="E175" s="207" t="s">
        <v>428</v>
      </c>
      <c r="F175" s="208" t="s">
        <v>429</v>
      </c>
      <c r="G175" s="209" t="s">
        <v>184</v>
      </c>
      <c r="H175" s="210">
        <v>103.66</v>
      </c>
      <c r="I175" s="211"/>
      <c r="J175" s="212">
        <f>ROUND(I175*H175,2)</f>
        <v>0</v>
      </c>
      <c r="K175" s="208" t="s">
        <v>145</v>
      </c>
      <c r="L175" s="46"/>
      <c r="M175" s="213" t="s">
        <v>32</v>
      </c>
      <c r="N175" s="214" t="s">
        <v>49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146</v>
      </c>
      <c r="AT175" s="217" t="s">
        <v>141</v>
      </c>
      <c r="AU175" s="217" t="s">
        <v>88</v>
      </c>
      <c r="AY175" s="18" t="s">
        <v>139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8" t="s">
        <v>86</v>
      </c>
      <c r="BK175" s="218">
        <f>ROUND(I175*H175,2)</f>
        <v>0</v>
      </c>
      <c r="BL175" s="18" t="s">
        <v>146</v>
      </c>
      <c r="BM175" s="217" t="s">
        <v>655</v>
      </c>
    </row>
    <row r="176" s="2" customFormat="1">
      <c r="A176" s="40"/>
      <c r="B176" s="41"/>
      <c r="C176" s="42"/>
      <c r="D176" s="219" t="s">
        <v>148</v>
      </c>
      <c r="E176" s="42"/>
      <c r="F176" s="220" t="s">
        <v>431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8" t="s">
        <v>148</v>
      </c>
      <c r="AU176" s="18" t="s">
        <v>88</v>
      </c>
    </row>
    <row r="177" s="13" customFormat="1">
      <c r="A177" s="13"/>
      <c r="B177" s="224"/>
      <c r="C177" s="225"/>
      <c r="D177" s="226" t="s">
        <v>150</v>
      </c>
      <c r="E177" s="227" t="s">
        <v>32</v>
      </c>
      <c r="F177" s="228" t="s">
        <v>432</v>
      </c>
      <c r="G177" s="225"/>
      <c r="H177" s="227" t="s">
        <v>32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150</v>
      </c>
      <c r="AU177" s="234" t="s">
        <v>88</v>
      </c>
      <c r="AV177" s="13" t="s">
        <v>86</v>
      </c>
      <c r="AW177" s="13" t="s">
        <v>39</v>
      </c>
      <c r="AX177" s="13" t="s">
        <v>78</v>
      </c>
      <c r="AY177" s="234" t="s">
        <v>139</v>
      </c>
    </row>
    <row r="178" s="14" customFormat="1">
      <c r="A178" s="14"/>
      <c r="B178" s="235"/>
      <c r="C178" s="236"/>
      <c r="D178" s="226" t="s">
        <v>150</v>
      </c>
      <c r="E178" s="237" t="s">
        <v>32</v>
      </c>
      <c r="F178" s="238" t="s">
        <v>656</v>
      </c>
      <c r="G178" s="236"/>
      <c r="H178" s="239">
        <v>101.49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150</v>
      </c>
      <c r="AU178" s="245" t="s">
        <v>88</v>
      </c>
      <c r="AV178" s="14" t="s">
        <v>88</v>
      </c>
      <c r="AW178" s="14" t="s">
        <v>39</v>
      </c>
      <c r="AX178" s="14" t="s">
        <v>78</v>
      </c>
      <c r="AY178" s="245" t="s">
        <v>139</v>
      </c>
    </row>
    <row r="179" s="14" customFormat="1">
      <c r="A179" s="14"/>
      <c r="B179" s="235"/>
      <c r="C179" s="236"/>
      <c r="D179" s="226" t="s">
        <v>150</v>
      </c>
      <c r="E179" s="237" t="s">
        <v>32</v>
      </c>
      <c r="F179" s="238" t="s">
        <v>657</v>
      </c>
      <c r="G179" s="236"/>
      <c r="H179" s="239">
        <v>2.1699999999999999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150</v>
      </c>
      <c r="AU179" s="245" t="s">
        <v>88</v>
      </c>
      <c r="AV179" s="14" t="s">
        <v>88</v>
      </c>
      <c r="AW179" s="14" t="s">
        <v>39</v>
      </c>
      <c r="AX179" s="14" t="s">
        <v>78</v>
      </c>
      <c r="AY179" s="245" t="s">
        <v>139</v>
      </c>
    </row>
    <row r="180" s="15" customFormat="1">
      <c r="A180" s="15"/>
      <c r="B180" s="246"/>
      <c r="C180" s="247"/>
      <c r="D180" s="226" t="s">
        <v>150</v>
      </c>
      <c r="E180" s="248" t="s">
        <v>32</v>
      </c>
      <c r="F180" s="249" t="s">
        <v>153</v>
      </c>
      <c r="G180" s="247"/>
      <c r="H180" s="250">
        <v>103.66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6" t="s">
        <v>150</v>
      </c>
      <c r="AU180" s="256" t="s">
        <v>88</v>
      </c>
      <c r="AV180" s="15" t="s">
        <v>146</v>
      </c>
      <c r="AW180" s="15" t="s">
        <v>39</v>
      </c>
      <c r="AX180" s="15" t="s">
        <v>86</v>
      </c>
      <c r="AY180" s="256" t="s">
        <v>139</v>
      </c>
    </row>
    <row r="181" s="2" customFormat="1" ht="66.75" customHeight="1">
      <c r="A181" s="40"/>
      <c r="B181" s="41"/>
      <c r="C181" s="206" t="s">
        <v>254</v>
      </c>
      <c r="D181" s="206" t="s">
        <v>141</v>
      </c>
      <c r="E181" s="207" t="s">
        <v>435</v>
      </c>
      <c r="F181" s="208" t="s">
        <v>436</v>
      </c>
      <c r="G181" s="209" t="s">
        <v>184</v>
      </c>
      <c r="H181" s="210">
        <v>1036.5999999999999</v>
      </c>
      <c r="I181" s="211"/>
      <c r="J181" s="212">
        <f>ROUND(I181*H181,2)</f>
        <v>0</v>
      </c>
      <c r="K181" s="208" t="s">
        <v>145</v>
      </c>
      <c r="L181" s="46"/>
      <c r="M181" s="213" t="s">
        <v>32</v>
      </c>
      <c r="N181" s="214" t="s">
        <v>49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146</v>
      </c>
      <c r="AT181" s="217" t="s">
        <v>141</v>
      </c>
      <c r="AU181" s="217" t="s">
        <v>88</v>
      </c>
      <c r="AY181" s="18" t="s">
        <v>139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8" t="s">
        <v>86</v>
      </c>
      <c r="BK181" s="218">
        <f>ROUND(I181*H181,2)</f>
        <v>0</v>
      </c>
      <c r="BL181" s="18" t="s">
        <v>146</v>
      </c>
      <c r="BM181" s="217" t="s">
        <v>658</v>
      </c>
    </row>
    <row r="182" s="2" customFormat="1">
      <c r="A182" s="40"/>
      <c r="B182" s="41"/>
      <c r="C182" s="42"/>
      <c r="D182" s="219" t="s">
        <v>148</v>
      </c>
      <c r="E182" s="42"/>
      <c r="F182" s="220" t="s">
        <v>438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8" t="s">
        <v>148</v>
      </c>
      <c r="AU182" s="18" t="s">
        <v>88</v>
      </c>
    </row>
    <row r="183" s="13" customFormat="1">
      <c r="A183" s="13"/>
      <c r="B183" s="224"/>
      <c r="C183" s="225"/>
      <c r="D183" s="226" t="s">
        <v>150</v>
      </c>
      <c r="E183" s="227" t="s">
        <v>32</v>
      </c>
      <c r="F183" s="228" t="s">
        <v>432</v>
      </c>
      <c r="G183" s="225"/>
      <c r="H183" s="227" t="s">
        <v>32</v>
      </c>
      <c r="I183" s="229"/>
      <c r="J183" s="225"/>
      <c r="K183" s="225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150</v>
      </c>
      <c r="AU183" s="234" t="s">
        <v>88</v>
      </c>
      <c r="AV183" s="13" t="s">
        <v>86</v>
      </c>
      <c r="AW183" s="13" t="s">
        <v>39</v>
      </c>
      <c r="AX183" s="13" t="s">
        <v>78</v>
      </c>
      <c r="AY183" s="234" t="s">
        <v>139</v>
      </c>
    </row>
    <row r="184" s="14" customFormat="1">
      <c r="A184" s="14"/>
      <c r="B184" s="235"/>
      <c r="C184" s="236"/>
      <c r="D184" s="226" t="s">
        <v>150</v>
      </c>
      <c r="E184" s="237" t="s">
        <v>32</v>
      </c>
      <c r="F184" s="238" t="s">
        <v>659</v>
      </c>
      <c r="G184" s="236"/>
      <c r="H184" s="239">
        <v>1014.9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150</v>
      </c>
      <c r="AU184" s="245" t="s">
        <v>88</v>
      </c>
      <c r="AV184" s="14" t="s">
        <v>88</v>
      </c>
      <c r="AW184" s="14" t="s">
        <v>39</v>
      </c>
      <c r="AX184" s="14" t="s">
        <v>78</v>
      </c>
      <c r="AY184" s="245" t="s">
        <v>139</v>
      </c>
    </row>
    <row r="185" s="14" customFormat="1">
      <c r="A185" s="14"/>
      <c r="B185" s="235"/>
      <c r="C185" s="236"/>
      <c r="D185" s="226" t="s">
        <v>150</v>
      </c>
      <c r="E185" s="237" t="s">
        <v>32</v>
      </c>
      <c r="F185" s="238" t="s">
        <v>660</v>
      </c>
      <c r="G185" s="236"/>
      <c r="H185" s="239">
        <v>21.699999999999999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150</v>
      </c>
      <c r="AU185" s="245" t="s">
        <v>88</v>
      </c>
      <c r="AV185" s="14" t="s">
        <v>88</v>
      </c>
      <c r="AW185" s="14" t="s">
        <v>39</v>
      </c>
      <c r="AX185" s="14" t="s">
        <v>78</v>
      </c>
      <c r="AY185" s="245" t="s">
        <v>139</v>
      </c>
    </row>
    <row r="186" s="15" customFormat="1">
      <c r="A186" s="15"/>
      <c r="B186" s="246"/>
      <c r="C186" s="247"/>
      <c r="D186" s="226" t="s">
        <v>150</v>
      </c>
      <c r="E186" s="248" t="s">
        <v>32</v>
      </c>
      <c r="F186" s="249" t="s">
        <v>153</v>
      </c>
      <c r="G186" s="247"/>
      <c r="H186" s="250">
        <v>1036.5999999999999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6" t="s">
        <v>150</v>
      </c>
      <c r="AU186" s="256" t="s">
        <v>88</v>
      </c>
      <c r="AV186" s="15" t="s">
        <v>146</v>
      </c>
      <c r="AW186" s="15" t="s">
        <v>39</v>
      </c>
      <c r="AX186" s="15" t="s">
        <v>86</v>
      </c>
      <c r="AY186" s="256" t="s">
        <v>139</v>
      </c>
    </row>
    <row r="187" s="2" customFormat="1" ht="44.25" customHeight="1">
      <c r="A187" s="40"/>
      <c r="B187" s="41"/>
      <c r="C187" s="206" t="s">
        <v>260</v>
      </c>
      <c r="D187" s="206" t="s">
        <v>141</v>
      </c>
      <c r="E187" s="207" t="s">
        <v>442</v>
      </c>
      <c r="F187" s="208" t="s">
        <v>443</v>
      </c>
      <c r="G187" s="209" t="s">
        <v>337</v>
      </c>
      <c r="H187" s="210">
        <v>103.66</v>
      </c>
      <c r="I187" s="211"/>
      <c r="J187" s="212">
        <f>ROUND(I187*H187,2)</f>
        <v>0</v>
      </c>
      <c r="K187" s="208" t="s">
        <v>145</v>
      </c>
      <c r="L187" s="46"/>
      <c r="M187" s="213" t="s">
        <v>32</v>
      </c>
      <c r="N187" s="214" t="s">
        <v>49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146</v>
      </c>
      <c r="AT187" s="217" t="s">
        <v>141</v>
      </c>
      <c r="AU187" s="217" t="s">
        <v>88</v>
      </c>
      <c r="AY187" s="18" t="s">
        <v>139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8" t="s">
        <v>86</v>
      </c>
      <c r="BK187" s="218">
        <f>ROUND(I187*H187,2)</f>
        <v>0</v>
      </c>
      <c r="BL187" s="18" t="s">
        <v>146</v>
      </c>
      <c r="BM187" s="217" t="s">
        <v>661</v>
      </c>
    </row>
    <row r="188" s="2" customFormat="1">
      <c r="A188" s="40"/>
      <c r="B188" s="41"/>
      <c r="C188" s="42"/>
      <c r="D188" s="219" t="s">
        <v>148</v>
      </c>
      <c r="E188" s="42"/>
      <c r="F188" s="220" t="s">
        <v>445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8" t="s">
        <v>148</v>
      </c>
      <c r="AU188" s="18" t="s">
        <v>88</v>
      </c>
    </row>
    <row r="189" s="13" customFormat="1">
      <c r="A189" s="13"/>
      <c r="B189" s="224"/>
      <c r="C189" s="225"/>
      <c r="D189" s="226" t="s">
        <v>150</v>
      </c>
      <c r="E189" s="227" t="s">
        <v>32</v>
      </c>
      <c r="F189" s="228" t="s">
        <v>446</v>
      </c>
      <c r="G189" s="225"/>
      <c r="H189" s="227" t="s">
        <v>32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150</v>
      </c>
      <c r="AU189" s="234" t="s">
        <v>88</v>
      </c>
      <c r="AV189" s="13" t="s">
        <v>86</v>
      </c>
      <c r="AW189" s="13" t="s">
        <v>39</v>
      </c>
      <c r="AX189" s="13" t="s">
        <v>78</v>
      </c>
      <c r="AY189" s="234" t="s">
        <v>139</v>
      </c>
    </row>
    <row r="190" s="14" customFormat="1">
      <c r="A190" s="14"/>
      <c r="B190" s="235"/>
      <c r="C190" s="236"/>
      <c r="D190" s="226" t="s">
        <v>150</v>
      </c>
      <c r="E190" s="237" t="s">
        <v>32</v>
      </c>
      <c r="F190" s="238" t="s">
        <v>656</v>
      </c>
      <c r="G190" s="236"/>
      <c r="H190" s="239">
        <v>101.49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5" t="s">
        <v>150</v>
      </c>
      <c r="AU190" s="245" t="s">
        <v>88</v>
      </c>
      <c r="AV190" s="14" t="s">
        <v>88</v>
      </c>
      <c r="AW190" s="14" t="s">
        <v>39</v>
      </c>
      <c r="AX190" s="14" t="s">
        <v>78</v>
      </c>
      <c r="AY190" s="245" t="s">
        <v>139</v>
      </c>
    </row>
    <row r="191" s="14" customFormat="1">
      <c r="A191" s="14"/>
      <c r="B191" s="235"/>
      <c r="C191" s="236"/>
      <c r="D191" s="226" t="s">
        <v>150</v>
      </c>
      <c r="E191" s="237" t="s">
        <v>32</v>
      </c>
      <c r="F191" s="238" t="s">
        <v>657</v>
      </c>
      <c r="G191" s="236"/>
      <c r="H191" s="239">
        <v>2.1699999999999999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5" t="s">
        <v>150</v>
      </c>
      <c r="AU191" s="245" t="s">
        <v>88</v>
      </c>
      <c r="AV191" s="14" t="s">
        <v>88</v>
      </c>
      <c r="AW191" s="14" t="s">
        <v>39</v>
      </c>
      <c r="AX191" s="14" t="s">
        <v>78</v>
      </c>
      <c r="AY191" s="245" t="s">
        <v>139</v>
      </c>
    </row>
    <row r="192" s="15" customFormat="1">
      <c r="A192" s="15"/>
      <c r="B192" s="246"/>
      <c r="C192" s="247"/>
      <c r="D192" s="226" t="s">
        <v>150</v>
      </c>
      <c r="E192" s="248" t="s">
        <v>32</v>
      </c>
      <c r="F192" s="249" t="s">
        <v>153</v>
      </c>
      <c r="G192" s="247"/>
      <c r="H192" s="250">
        <v>103.66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6" t="s">
        <v>150</v>
      </c>
      <c r="AU192" s="256" t="s">
        <v>88</v>
      </c>
      <c r="AV192" s="15" t="s">
        <v>146</v>
      </c>
      <c r="AW192" s="15" t="s">
        <v>39</v>
      </c>
      <c r="AX192" s="15" t="s">
        <v>86</v>
      </c>
      <c r="AY192" s="256" t="s">
        <v>139</v>
      </c>
    </row>
    <row r="193" s="2" customFormat="1" ht="37.8" customHeight="1">
      <c r="A193" s="40"/>
      <c r="B193" s="41"/>
      <c r="C193" s="206" t="s">
        <v>267</v>
      </c>
      <c r="D193" s="206" t="s">
        <v>141</v>
      </c>
      <c r="E193" s="207" t="s">
        <v>243</v>
      </c>
      <c r="F193" s="208" t="s">
        <v>244</v>
      </c>
      <c r="G193" s="209" t="s">
        <v>184</v>
      </c>
      <c r="H193" s="210">
        <v>126.70999999999999</v>
      </c>
      <c r="I193" s="211"/>
      <c r="J193" s="212">
        <f>ROUND(I193*H193,2)</f>
        <v>0</v>
      </c>
      <c r="K193" s="208" t="s">
        <v>145</v>
      </c>
      <c r="L193" s="46"/>
      <c r="M193" s="213" t="s">
        <v>32</v>
      </c>
      <c r="N193" s="214" t="s">
        <v>49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146</v>
      </c>
      <c r="AT193" s="217" t="s">
        <v>141</v>
      </c>
      <c r="AU193" s="217" t="s">
        <v>88</v>
      </c>
      <c r="AY193" s="18" t="s">
        <v>139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8" t="s">
        <v>86</v>
      </c>
      <c r="BK193" s="218">
        <f>ROUND(I193*H193,2)</f>
        <v>0</v>
      </c>
      <c r="BL193" s="18" t="s">
        <v>146</v>
      </c>
      <c r="BM193" s="217" t="s">
        <v>662</v>
      </c>
    </row>
    <row r="194" s="2" customFormat="1">
      <c r="A194" s="40"/>
      <c r="B194" s="41"/>
      <c r="C194" s="42"/>
      <c r="D194" s="219" t="s">
        <v>148</v>
      </c>
      <c r="E194" s="42"/>
      <c r="F194" s="220" t="s">
        <v>246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8" t="s">
        <v>148</v>
      </c>
      <c r="AU194" s="18" t="s">
        <v>88</v>
      </c>
    </row>
    <row r="195" s="13" customFormat="1">
      <c r="A195" s="13"/>
      <c r="B195" s="224"/>
      <c r="C195" s="225"/>
      <c r="D195" s="226" t="s">
        <v>150</v>
      </c>
      <c r="E195" s="227" t="s">
        <v>32</v>
      </c>
      <c r="F195" s="228" t="s">
        <v>506</v>
      </c>
      <c r="G195" s="225"/>
      <c r="H195" s="227" t="s">
        <v>32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150</v>
      </c>
      <c r="AU195" s="234" t="s">
        <v>88</v>
      </c>
      <c r="AV195" s="13" t="s">
        <v>86</v>
      </c>
      <c r="AW195" s="13" t="s">
        <v>39</v>
      </c>
      <c r="AX195" s="13" t="s">
        <v>78</v>
      </c>
      <c r="AY195" s="234" t="s">
        <v>139</v>
      </c>
    </row>
    <row r="196" s="14" customFormat="1">
      <c r="A196" s="14"/>
      <c r="B196" s="235"/>
      <c r="C196" s="236"/>
      <c r="D196" s="226" t="s">
        <v>150</v>
      </c>
      <c r="E196" s="237" t="s">
        <v>32</v>
      </c>
      <c r="F196" s="238" t="s">
        <v>638</v>
      </c>
      <c r="G196" s="236"/>
      <c r="H196" s="239">
        <v>111.63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150</v>
      </c>
      <c r="AU196" s="245" t="s">
        <v>88</v>
      </c>
      <c r="AV196" s="14" t="s">
        <v>88</v>
      </c>
      <c r="AW196" s="14" t="s">
        <v>39</v>
      </c>
      <c r="AX196" s="14" t="s">
        <v>78</v>
      </c>
      <c r="AY196" s="245" t="s">
        <v>139</v>
      </c>
    </row>
    <row r="197" s="13" customFormat="1">
      <c r="A197" s="13"/>
      <c r="B197" s="224"/>
      <c r="C197" s="225"/>
      <c r="D197" s="226" t="s">
        <v>150</v>
      </c>
      <c r="E197" s="227" t="s">
        <v>32</v>
      </c>
      <c r="F197" s="228" t="s">
        <v>212</v>
      </c>
      <c r="G197" s="225"/>
      <c r="H197" s="227" t="s">
        <v>32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150</v>
      </c>
      <c r="AU197" s="234" t="s">
        <v>88</v>
      </c>
      <c r="AV197" s="13" t="s">
        <v>86</v>
      </c>
      <c r="AW197" s="13" t="s">
        <v>39</v>
      </c>
      <c r="AX197" s="13" t="s">
        <v>78</v>
      </c>
      <c r="AY197" s="234" t="s">
        <v>139</v>
      </c>
    </row>
    <row r="198" s="14" customFormat="1">
      <c r="A198" s="14"/>
      <c r="B198" s="235"/>
      <c r="C198" s="236"/>
      <c r="D198" s="226" t="s">
        <v>150</v>
      </c>
      <c r="E198" s="237" t="s">
        <v>32</v>
      </c>
      <c r="F198" s="238" t="s">
        <v>650</v>
      </c>
      <c r="G198" s="236"/>
      <c r="H198" s="239">
        <v>15.08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5" t="s">
        <v>150</v>
      </c>
      <c r="AU198" s="245" t="s">
        <v>88</v>
      </c>
      <c r="AV198" s="14" t="s">
        <v>88</v>
      </c>
      <c r="AW198" s="14" t="s">
        <v>39</v>
      </c>
      <c r="AX198" s="14" t="s">
        <v>78</v>
      </c>
      <c r="AY198" s="245" t="s">
        <v>139</v>
      </c>
    </row>
    <row r="199" s="15" customFormat="1">
      <c r="A199" s="15"/>
      <c r="B199" s="246"/>
      <c r="C199" s="247"/>
      <c r="D199" s="226" t="s">
        <v>150</v>
      </c>
      <c r="E199" s="248" t="s">
        <v>32</v>
      </c>
      <c r="F199" s="249" t="s">
        <v>153</v>
      </c>
      <c r="G199" s="247"/>
      <c r="H199" s="250">
        <v>126.70999999999999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6" t="s">
        <v>150</v>
      </c>
      <c r="AU199" s="256" t="s">
        <v>88</v>
      </c>
      <c r="AV199" s="15" t="s">
        <v>146</v>
      </c>
      <c r="AW199" s="15" t="s">
        <v>39</v>
      </c>
      <c r="AX199" s="15" t="s">
        <v>86</v>
      </c>
      <c r="AY199" s="256" t="s">
        <v>139</v>
      </c>
    </row>
    <row r="200" s="2" customFormat="1" ht="44.25" customHeight="1">
      <c r="A200" s="40"/>
      <c r="B200" s="41"/>
      <c r="C200" s="206" t="s">
        <v>7</v>
      </c>
      <c r="D200" s="206" t="s">
        <v>141</v>
      </c>
      <c r="E200" s="207" t="s">
        <v>225</v>
      </c>
      <c r="F200" s="208" t="s">
        <v>226</v>
      </c>
      <c r="G200" s="209" t="s">
        <v>184</v>
      </c>
      <c r="H200" s="210">
        <v>23.050000000000001</v>
      </c>
      <c r="I200" s="211"/>
      <c r="J200" s="212">
        <f>ROUND(I200*H200,2)</f>
        <v>0</v>
      </c>
      <c r="K200" s="208" t="s">
        <v>145</v>
      </c>
      <c r="L200" s="46"/>
      <c r="M200" s="213" t="s">
        <v>32</v>
      </c>
      <c r="N200" s="214" t="s">
        <v>49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146</v>
      </c>
      <c r="AT200" s="217" t="s">
        <v>141</v>
      </c>
      <c r="AU200" s="217" t="s">
        <v>88</v>
      </c>
      <c r="AY200" s="18" t="s">
        <v>139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8" t="s">
        <v>86</v>
      </c>
      <c r="BK200" s="218">
        <f>ROUND(I200*H200,2)</f>
        <v>0</v>
      </c>
      <c r="BL200" s="18" t="s">
        <v>146</v>
      </c>
      <c r="BM200" s="217" t="s">
        <v>663</v>
      </c>
    </row>
    <row r="201" s="2" customFormat="1">
      <c r="A201" s="40"/>
      <c r="B201" s="41"/>
      <c r="C201" s="42"/>
      <c r="D201" s="219" t="s">
        <v>148</v>
      </c>
      <c r="E201" s="42"/>
      <c r="F201" s="220" t="s">
        <v>228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8" t="s">
        <v>148</v>
      </c>
      <c r="AU201" s="18" t="s">
        <v>88</v>
      </c>
    </row>
    <row r="202" s="13" customFormat="1">
      <c r="A202" s="13"/>
      <c r="B202" s="224"/>
      <c r="C202" s="225"/>
      <c r="D202" s="226" t="s">
        <v>150</v>
      </c>
      <c r="E202" s="227" t="s">
        <v>32</v>
      </c>
      <c r="F202" s="228" t="s">
        <v>214</v>
      </c>
      <c r="G202" s="225"/>
      <c r="H202" s="227" t="s">
        <v>32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150</v>
      </c>
      <c r="AU202" s="234" t="s">
        <v>88</v>
      </c>
      <c r="AV202" s="13" t="s">
        <v>86</v>
      </c>
      <c r="AW202" s="13" t="s">
        <v>39</v>
      </c>
      <c r="AX202" s="13" t="s">
        <v>78</v>
      </c>
      <c r="AY202" s="234" t="s">
        <v>139</v>
      </c>
    </row>
    <row r="203" s="14" customFormat="1">
      <c r="A203" s="14"/>
      <c r="B203" s="235"/>
      <c r="C203" s="236"/>
      <c r="D203" s="226" t="s">
        <v>150</v>
      </c>
      <c r="E203" s="237" t="s">
        <v>32</v>
      </c>
      <c r="F203" s="238" t="s">
        <v>651</v>
      </c>
      <c r="G203" s="236"/>
      <c r="H203" s="239">
        <v>10.140000000000001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150</v>
      </c>
      <c r="AU203" s="245" t="s">
        <v>88</v>
      </c>
      <c r="AV203" s="14" t="s">
        <v>88</v>
      </c>
      <c r="AW203" s="14" t="s">
        <v>39</v>
      </c>
      <c r="AX203" s="14" t="s">
        <v>78</v>
      </c>
      <c r="AY203" s="245" t="s">
        <v>139</v>
      </c>
    </row>
    <row r="204" s="13" customFormat="1">
      <c r="A204" s="13"/>
      <c r="B204" s="224"/>
      <c r="C204" s="225"/>
      <c r="D204" s="226" t="s">
        <v>150</v>
      </c>
      <c r="E204" s="227" t="s">
        <v>32</v>
      </c>
      <c r="F204" s="228" t="s">
        <v>216</v>
      </c>
      <c r="G204" s="225"/>
      <c r="H204" s="227" t="s">
        <v>32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150</v>
      </c>
      <c r="AU204" s="234" t="s">
        <v>88</v>
      </c>
      <c r="AV204" s="13" t="s">
        <v>86</v>
      </c>
      <c r="AW204" s="13" t="s">
        <v>39</v>
      </c>
      <c r="AX204" s="13" t="s">
        <v>78</v>
      </c>
      <c r="AY204" s="234" t="s">
        <v>139</v>
      </c>
    </row>
    <row r="205" s="14" customFormat="1">
      <c r="A205" s="14"/>
      <c r="B205" s="235"/>
      <c r="C205" s="236"/>
      <c r="D205" s="226" t="s">
        <v>150</v>
      </c>
      <c r="E205" s="237" t="s">
        <v>32</v>
      </c>
      <c r="F205" s="238" t="s">
        <v>652</v>
      </c>
      <c r="G205" s="236"/>
      <c r="H205" s="239">
        <v>12.91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150</v>
      </c>
      <c r="AU205" s="245" t="s">
        <v>88</v>
      </c>
      <c r="AV205" s="14" t="s">
        <v>88</v>
      </c>
      <c r="AW205" s="14" t="s">
        <v>39</v>
      </c>
      <c r="AX205" s="14" t="s">
        <v>78</v>
      </c>
      <c r="AY205" s="245" t="s">
        <v>139</v>
      </c>
    </row>
    <row r="206" s="15" customFormat="1">
      <c r="A206" s="15"/>
      <c r="B206" s="246"/>
      <c r="C206" s="247"/>
      <c r="D206" s="226" t="s">
        <v>150</v>
      </c>
      <c r="E206" s="248" t="s">
        <v>32</v>
      </c>
      <c r="F206" s="249" t="s">
        <v>153</v>
      </c>
      <c r="G206" s="247"/>
      <c r="H206" s="250">
        <v>23.050000000000001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6" t="s">
        <v>150</v>
      </c>
      <c r="AU206" s="256" t="s">
        <v>88</v>
      </c>
      <c r="AV206" s="15" t="s">
        <v>146</v>
      </c>
      <c r="AW206" s="15" t="s">
        <v>39</v>
      </c>
      <c r="AX206" s="15" t="s">
        <v>86</v>
      </c>
      <c r="AY206" s="256" t="s">
        <v>139</v>
      </c>
    </row>
    <row r="207" s="2" customFormat="1" ht="33" customHeight="1">
      <c r="A207" s="40"/>
      <c r="B207" s="41"/>
      <c r="C207" s="206" t="s">
        <v>282</v>
      </c>
      <c r="D207" s="206" t="s">
        <v>141</v>
      </c>
      <c r="E207" s="207" t="s">
        <v>230</v>
      </c>
      <c r="F207" s="208" t="s">
        <v>231</v>
      </c>
      <c r="G207" s="209" t="s">
        <v>144</v>
      </c>
      <c r="H207" s="210">
        <v>16.18</v>
      </c>
      <c r="I207" s="211"/>
      <c r="J207" s="212">
        <f>ROUND(I207*H207,2)</f>
        <v>0</v>
      </c>
      <c r="K207" s="208" t="s">
        <v>232</v>
      </c>
      <c r="L207" s="46"/>
      <c r="M207" s="213" t="s">
        <v>32</v>
      </c>
      <c r="N207" s="214" t="s">
        <v>49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146</v>
      </c>
      <c r="AT207" s="217" t="s">
        <v>141</v>
      </c>
      <c r="AU207" s="217" t="s">
        <v>88</v>
      </c>
      <c r="AY207" s="18" t="s">
        <v>139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8" t="s">
        <v>86</v>
      </c>
      <c r="BK207" s="218">
        <f>ROUND(I207*H207,2)</f>
        <v>0</v>
      </c>
      <c r="BL207" s="18" t="s">
        <v>146</v>
      </c>
      <c r="BM207" s="217" t="s">
        <v>664</v>
      </c>
    </row>
    <row r="208" s="13" customFormat="1">
      <c r="A208" s="13"/>
      <c r="B208" s="224"/>
      <c r="C208" s="225"/>
      <c r="D208" s="226" t="s">
        <v>150</v>
      </c>
      <c r="E208" s="227" t="s">
        <v>32</v>
      </c>
      <c r="F208" s="228" t="s">
        <v>234</v>
      </c>
      <c r="G208" s="225"/>
      <c r="H208" s="227" t="s">
        <v>32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150</v>
      </c>
      <c r="AU208" s="234" t="s">
        <v>88</v>
      </c>
      <c r="AV208" s="13" t="s">
        <v>86</v>
      </c>
      <c r="AW208" s="13" t="s">
        <v>39</v>
      </c>
      <c r="AX208" s="13" t="s">
        <v>78</v>
      </c>
      <c r="AY208" s="234" t="s">
        <v>139</v>
      </c>
    </row>
    <row r="209" s="14" customFormat="1">
      <c r="A209" s="14"/>
      <c r="B209" s="235"/>
      <c r="C209" s="236"/>
      <c r="D209" s="226" t="s">
        <v>150</v>
      </c>
      <c r="E209" s="237" t="s">
        <v>32</v>
      </c>
      <c r="F209" s="238" t="s">
        <v>665</v>
      </c>
      <c r="G209" s="236"/>
      <c r="H209" s="239">
        <v>16.18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5" t="s">
        <v>150</v>
      </c>
      <c r="AU209" s="245" t="s">
        <v>88</v>
      </c>
      <c r="AV209" s="14" t="s">
        <v>88</v>
      </c>
      <c r="AW209" s="14" t="s">
        <v>39</v>
      </c>
      <c r="AX209" s="14" t="s">
        <v>78</v>
      </c>
      <c r="AY209" s="245" t="s">
        <v>139</v>
      </c>
    </row>
    <row r="210" s="15" customFormat="1">
      <c r="A210" s="15"/>
      <c r="B210" s="246"/>
      <c r="C210" s="247"/>
      <c r="D210" s="226" t="s">
        <v>150</v>
      </c>
      <c r="E210" s="248" t="s">
        <v>32</v>
      </c>
      <c r="F210" s="249" t="s">
        <v>153</v>
      </c>
      <c r="G210" s="247"/>
      <c r="H210" s="250">
        <v>16.18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6" t="s">
        <v>150</v>
      </c>
      <c r="AU210" s="256" t="s">
        <v>88</v>
      </c>
      <c r="AV210" s="15" t="s">
        <v>146</v>
      </c>
      <c r="AW210" s="15" t="s">
        <v>39</v>
      </c>
      <c r="AX210" s="15" t="s">
        <v>86</v>
      </c>
      <c r="AY210" s="256" t="s">
        <v>139</v>
      </c>
    </row>
    <row r="211" s="2" customFormat="1" ht="33" customHeight="1">
      <c r="A211" s="40"/>
      <c r="B211" s="41"/>
      <c r="C211" s="206" t="s">
        <v>289</v>
      </c>
      <c r="D211" s="206" t="s">
        <v>141</v>
      </c>
      <c r="E211" s="207" t="s">
        <v>236</v>
      </c>
      <c r="F211" s="208" t="s">
        <v>237</v>
      </c>
      <c r="G211" s="209" t="s">
        <v>144</v>
      </c>
      <c r="H211" s="210">
        <v>15.25</v>
      </c>
      <c r="I211" s="211"/>
      <c r="J211" s="212">
        <f>ROUND(I211*H211,2)</f>
        <v>0</v>
      </c>
      <c r="K211" s="208" t="s">
        <v>145</v>
      </c>
      <c r="L211" s="46"/>
      <c r="M211" s="213" t="s">
        <v>32</v>
      </c>
      <c r="N211" s="214" t="s">
        <v>49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146</v>
      </c>
      <c r="AT211" s="217" t="s">
        <v>141</v>
      </c>
      <c r="AU211" s="217" t="s">
        <v>88</v>
      </c>
      <c r="AY211" s="18" t="s">
        <v>139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8" t="s">
        <v>86</v>
      </c>
      <c r="BK211" s="218">
        <f>ROUND(I211*H211,2)</f>
        <v>0</v>
      </c>
      <c r="BL211" s="18" t="s">
        <v>146</v>
      </c>
      <c r="BM211" s="217" t="s">
        <v>666</v>
      </c>
    </row>
    <row r="212" s="2" customFormat="1">
      <c r="A212" s="40"/>
      <c r="B212" s="41"/>
      <c r="C212" s="42"/>
      <c r="D212" s="219" t="s">
        <v>148</v>
      </c>
      <c r="E212" s="42"/>
      <c r="F212" s="220" t="s">
        <v>239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8" t="s">
        <v>148</v>
      </c>
      <c r="AU212" s="18" t="s">
        <v>88</v>
      </c>
    </row>
    <row r="213" s="13" customFormat="1">
      <c r="A213" s="13"/>
      <c r="B213" s="224"/>
      <c r="C213" s="225"/>
      <c r="D213" s="226" t="s">
        <v>150</v>
      </c>
      <c r="E213" s="227" t="s">
        <v>32</v>
      </c>
      <c r="F213" s="228" t="s">
        <v>240</v>
      </c>
      <c r="G213" s="225"/>
      <c r="H213" s="227" t="s">
        <v>32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150</v>
      </c>
      <c r="AU213" s="234" t="s">
        <v>88</v>
      </c>
      <c r="AV213" s="13" t="s">
        <v>86</v>
      </c>
      <c r="AW213" s="13" t="s">
        <v>39</v>
      </c>
      <c r="AX213" s="13" t="s">
        <v>78</v>
      </c>
      <c r="AY213" s="234" t="s">
        <v>139</v>
      </c>
    </row>
    <row r="214" s="14" customFormat="1">
      <c r="A214" s="14"/>
      <c r="B214" s="235"/>
      <c r="C214" s="236"/>
      <c r="D214" s="226" t="s">
        <v>150</v>
      </c>
      <c r="E214" s="237" t="s">
        <v>32</v>
      </c>
      <c r="F214" s="238" t="s">
        <v>667</v>
      </c>
      <c r="G214" s="236"/>
      <c r="H214" s="239">
        <v>15.25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5" t="s">
        <v>150</v>
      </c>
      <c r="AU214" s="245" t="s">
        <v>88</v>
      </c>
      <c r="AV214" s="14" t="s">
        <v>88</v>
      </c>
      <c r="AW214" s="14" t="s">
        <v>39</v>
      </c>
      <c r="AX214" s="14" t="s">
        <v>78</v>
      </c>
      <c r="AY214" s="245" t="s">
        <v>139</v>
      </c>
    </row>
    <row r="215" s="15" customFormat="1">
      <c r="A215" s="15"/>
      <c r="B215" s="246"/>
      <c r="C215" s="247"/>
      <c r="D215" s="226" t="s">
        <v>150</v>
      </c>
      <c r="E215" s="248" t="s">
        <v>32</v>
      </c>
      <c r="F215" s="249" t="s">
        <v>153</v>
      </c>
      <c r="G215" s="247"/>
      <c r="H215" s="250">
        <v>15.25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6" t="s">
        <v>150</v>
      </c>
      <c r="AU215" s="256" t="s">
        <v>88</v>
      </c>
      <c r="AV215" s="15" t="s">
        <v>146</v>
      </c>
      <c r="AW215" s="15" t="s">
        <v>39</v>
      </c>
      <c r="AX215" s="15" t="s">
        <v>86</v>
      </c>
      <c r="AY215" s="256" t="s">
        <v>139</v>
      </c>
    </row>
    <row r="216" s="2" customFormat="1" ht="37.8" customHeight="1">
      <c r="A216" s="40"/>
      <c r="B216" s="41"/>
      <c r="C216" s="206" t="s">
        <v>298</v>
      </c>
      <c r="D216" s="206" t="s">
        <v>141</v>
      </c>
      <c r="E216" s="207" t="s">
        <v>248</v>
      </c>
      <c r="F216" s="208" t="s">
        <v>249</v>
      </c>
      <c r="G216" s="209" t="s">
        <v>144</v>
      </c>
      <c r="H216" s="210">
        <v>86.069999999999993</v>
      </c>
      <c r="I216" s="211"/>
      <c r="J216" s="212">
        <f>ROUND(I216*H216,2)</f>
        <v>0</v>
      </c>
      <c r="K216" s="208" t="s">
        <v>145</v>
      </c>
      <c r="L216" s="46"/>
      <c r="M216" s="213" t="s">
        <v>32</v>
      </c>
      <c r="N216" s="214" t="s">
        <v>49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146</v>
      </c>
      <c r="AT216" s="217" t="s">
        <v>141</v>
      </c>
      <c r="AU216" s="217" t="s">
        <v>88</v>
      </c>
      <c r="AY216" s="18" t="s">
        <v>139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8" t="s">
        <v>86</v>
      </c>
      <c r="BK216" s="218">
        <f>ROUND(I216*H216,2)</f>
        <v>0</v>
      </c>
      <c r="BL216" s="18" t="s">
        <v>146</v>
      </c>
      <c r="BM216" s="217" t="s">
        <v>668</v>
      </c>
    </row>
    <row r="217" s="2" customFormat="1">
      <c r="A217" s="40"/>
      <c r="B217" s="41"/>
      <c r="C217" s="42"/>
      <c r="D217" s="219" t="s">
        <v>148</v>
      </c>
      <c r="E217" s="42"/>
      <c r="F217" s="220" t="s">
        <v>251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8" t="s">
        <v>148</v>
      </c>
      <c r="AU217" s="18" t="s">
        <v>88</v>
      </c>
    </row>
    <row r="218" s="13" customFormat="1">
      <c r="A218" s="13"/>
      <c r="B218" s="224"/>
      <c r="C218" s="225"/>
      <c r="D218" s="226" t="s">
        <v>150</v>
      </c>
      <c r="E218" s="227" t="s">
        <v>32</v>
      </c>
      <c r="F218" s="228" t="s">
        <v>252</v>
      </c>
      <c r="G218" s="225"/>
      <c r="H218" s="227" t="s">
        <v>32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150</v>
      </c>
      <c r="AU218" s="234" t="s">
        <v>88</v>
      </c>
      <c r="AV218" s="13" t="s">
        <v>86</v>
      </c>
      <c r="AW218" s="13" t="s">
        <v>39</v>
      </c>
      <c r="AX218" s="13" t="s">
        <v>78</v>
      </c>
      <c r="AY218" s="234" t="s">
        <v>139</v>
      </c>
    </row>
    <row r="219" s="14" customFormat="1">
      <c r="A219" s="14"/>
      <c r="B219" s="235"/>
      <c r="C219" s="236"/>
      <c r="D219" s="226" t="s">
        <v>150</v>
      </c>
      <c r="E219" s="237" t="s">
        <v>32</v>
      </c>
      <c r="F219" s="238" t="s">
        <v>669</v>
      </c>
      <c r="G219" s="236"/>
      <c r="H219" s="239">
        <v>86.069999999999993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150</v>
      </c>
      <c r="AU219" s="245" t="s">
        <v>88</v>
      </c>
      <c r="AV219" s="14" t="s">
        <v>88</v>
      </c>
      <c r="AW219" s="14" t="s">
        <v>39</v>
      </c>
      <c r="AX219" s="14" t="s">
        <v>78</v>
      </c>
      <c r="AY219" s="245" t="s">
        <v>139</v>
      </c>
    </row>
    <row r="220" s="15" customFormat="1">
      <c r="A220" s="15"/>
      <c r="B220" s="246"/>
      <c r="C220" s="247"/>
      <c r="D220" s="226" t="s">
        <v>150</v>
      </c>
      <c r="E220" s="248" t="s">
        <v>32</v>
      </c>
      <c r="F220" s="249" t="s">
        <v>153</v>
      </c>
      <c r="G220" s="247"/>
      <c r="H220" s="250">
        <v>86.069999999999993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6" t="s">
        <v>150</v>
      </c>
      <c r="AU220" s="256" t="s">
        <v>88</v>
      </c>
      <c r="AV220" s="15" t="s">
        <v>146</v>
      </c>
      <c r="AW220" s="15" t="s">
        <v>39</v>
      </c>
      <c r="AX220" s="15" t="s">
        <v>86</v>
      </c>
      <c r="AY220" s="256" t="s">
        <v>139</v>
      </c>
    </row>
    <row r="221" s="2" customFormat="1" ht="37.8" customHeight="1">
      <c r="A221" s="40"/>
      <c r="B221" s="41"/>
      <c r="C221" s="206" t="s">
        <v>308</v>
      </c>
      <c r="D221" s="206" t="s">
        <v>141</v>
      </c>
      <c r="E221" s="207" t="s">
        <v>255</v>
      </c>
      <c r="F221" s="208" t="s">
        <v>256</v>
      </c>
      <c r="G221" s="209" t="s">
        <v>144</v>
      </c>
      <c r="H221" s="210">
        <v>86.069999999999993</v>
      </c>
      <c r="I221" s="211"/>
      <c r="J221" s="212">
        <f>ROUND(I221*H221,2)</f>
        <v>0</v>
      </c>
      <c r="K221" s="208" t="s">
        <v>145</v>
      </c>
      <c r="L221" s="46"/>
      <c r="M221" s="213" t="s">
        <v>32</v>
      </c>
      <c r="N221" s="214" t="s">
        <v>49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146</v>
      </c>
      <c r="AT221" s="217" t="s">
        <v>141</v>
      </c>
      <c r="AU221" s="217" t="s">
        <v>88</v>
      </c>
      <c r="AY221" s="18" t="s">
        <v>139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8" t="s">
        <v>86</v>
      </c>
      <c r="BK221" s="218">
        <f>ROUND(I221*H221,2)</f>
        <v>0</v>
      </c>
      <c r="BL221" s="18" t="s">
        <v>146</v>
      </c>
      <c r="BM221" s="217" t="s">
        <v>670</v>
      </c>
    </row>
    <row r="222" s="2" customFormat="1">
      <c r="A222" s="40"/>
      <c r="B222" s="41"/>
      <c r="C222" s="42"/>
      <c r="D222" s="219" t="s">
        <v>148</v>
      </c>
      <c r="E222" s="42"/>
      <c r="F222" s="220" t="s">
        <v>258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8" t="s">
        <v>148</v>
      </c>
      <c r="AU222" s="18" t="s">
        <v>88</v>
      </c>
    </row>
    <row r="223" s="13" customFormat="1">
      <c r="A223" s="13"/>
      <c r="B223" s="224"/>
      <c r="C223" s="225"/>
      <c r="D223" s="226" t="s">
        <v>150</v>
      </c>
      <c r="E223" s="227" t="s">
        <v>32</v>
      </c>
      <c r="F223" s="228" t="s">
        <v>259</v>
      </c>
      <c r="G223" s="225"/>
      <c r="H223" s="227" t="s">
        <v>32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150</v>
      </c>
      <c r="AU223" s="234" t="s">
        <v>88</v>
      </c>
      <c r="AV223" s="13" t="s">
        <v>86</v>
      </c>
      <c r="AW223" s="13" t="s">
        <v>39</v>
      </c>
      <c r="AX223" s="13" t="s">
        <v>78</v>
      </c>
      <c r="AY223" s="234" t="s">
        <v>139</v>
      </c>
    </row>
    <row r="224" s="14" customFormat="1">
      <c r="A224" s="14"/>
      <c r="B224" s="235"/>
      <c r="C224" s="236"/>
      <c r="D224" s="226" t="s">
        <v>150</v>
      </c>
      <c r="E224" s="237" t="s">
        <v>32</v>
      </c>
      <c r="F224" s="238" t="s">
        <v>669</v>
      </c>
      <c r="G224" s="236"/>
      <c r="H224" s="239">
        <v>86.069999999999993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5" t="s">
        <v>150</v>
      </c>
      <c r="AU224" s="245" t="s">
        <v>88</v>
      </c>
      <c r="AV224" s="14" t="s">
        <v>88</v>
      </c>
      <c r="AW224" s="14" t="s">
        <v>39</v>
      </c>
      <c r="AX224" s="14" t="s">
        <v>78</v>
      </c>
      <c r="AY224" s="245" t="s">
        <v>139</v>
      </c>
    </row>
    <row r="225" s="15" customFormat="1">
      <c r="A225" s="15"/>
      <c r="B225" s="246"/>
      <c r="C225" s="247"/>
      <c r="D225" s="226" t="s">
        <v>150</v>
      </c>
      <c r="E225" s="248" t="s">
        <v>32</v>
      </c>
      <c r="F225" s="249" t="s">
        <v>153</v>
      </c>
      <c r="G225" s="247"/>
      <c r="H225" s="250">
        <v>86.069999999999993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56" t="s">
        <v>150</v>
      </c>
      <c r="AU225" s="256" t="s">
        <v>88</v>
      </c>
      <c r="AV225" s="15" t="s">
        <v>146</v>
      </c>
      <c r="AW225" s="15" t="s">
        <v>39</v>
      </c>
      <c r="AX225" s="15" t="s">
        <v>86</v>
      </c>
      <c r="AY225" s="256" t="s">
        <v>139</v>
      </c>
    </row>
    <row r="226" s="2" customFormat="1" ht="16.5" customHeight="1">
      <c r="A226" s="40"/>
      <c r="B226" s="41"/>
      <c r="C226" s="257" t="s">
        <v>315</v>
      </c>
      <c r="D226" s="257" t="s">
        <v>261</v>
      </c>
      <c r="E226" s="258" t="s">
        <v>262</v>
      </c>
      <c r="F226" s="259" t="s">
        <v>263</v>
      </c>
      <c r="G226" s="260" t="s">
        <v>264</v>
      </c>
      <c r="H226" s="261">
        <v>1.2909999999999999</v>
      </c>
      <c r="I226" s="262"/>
      <c r="J226" s="263">
        <f>ROUND(I226*H226,2)</f>
        <v>0</v>
      </c>
      <c r="K226" s="259" t="s">
        <v>145</v>
      </c>
      <c r="L226" s="264"/>
      <c r="M226" s="265" t="s">
        <v>32</v>
      </c>
      <c r="N226" s="266" t="s">
        <v>49</v>
      </c>
      <c r="O226" s="86"/>
      <c r="P226" s="215">
        <f>O226*H226</f>
        <v>0</v>
      </c>
      <c r="Q226" s="215">
        <v>0.001</v>
      </c>
      <c r="R226" s="215">
        <f>Q226*H226</f>
        <v>0.0012910000000000001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189</v>
      </c>
      <c r="AT226" s="217" t="s">
        <v>261</v>
      </c>
      <c r="AU226" s="217" t="s">
        <v>88</v>
      </c>
      <c r="AY226" s="18" t="s">
        <v>139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8" t="s">
        <v>86</v>
      </c>
      <c r="BK226" s="218">
        <f>ROUND(I226*H226,2)</f>
        <v>0</v>
      </c>
      <c r="BL226" s="18" t="s">
        <v>146</v>
      </c>
      <c r="BM226" s="217" t="s">
        <v>671</v>
      </c>
    </row>
    <row r="227" s="14" customFormat="1">
      <c r="A227" s="14"/>
      <c r="B227" s="235"/>
      <c r="C227" s="236"/>
      <c r="D227" s="226" t="s">
        <v>150</v>
      </c>
      <c r="E227" s="236"/>
      <c r="F227" s="238" t="s">
        <v>672</v>
      </c>
      <c r="G227" s="236"/>
      <c r="H227" s="239">
        <v>1.2909999999999999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5" t="s">
        <v>150</v>
      </c>
      <c r="AU227" s="245" t="s">
        <v>88</v>
      </c>
      <c r="AV227" s="14" t="s">
        <v>88</v>
      </c>
      <c r="AW227" s="14" t="s">
        <v>4</v>
      </c>
      <c r="AX227" s="14" t="s">
        <v>86</v>
      </c>
      <c r="AY227" s="245" t="s">
        <v>139</v>
      </c>
    </row>
    <row r="228" s="2" customFormat="1" ht="49.05" customHeight="1">
      <c r="A228" s="40"/>
      <c r="B228" s="41"/>
      <c r="C228" s="206" t="s">
        <v>322</v>
      </c>
      <c r="D228" s="206" t="s">
        <v>141</v>
      </c>
      <c r="E228" s="207" t="s">
        <v>268</v>
      </c>
      <c r="F228" s="208" t="s">
        <v>269</v>
      </c>
      <c r="G228" s="209" t="s">
        <v>270</v>
      </c>
      <c r="H228" s="210">
        <v>1</v>
      </c>
      <c r="I228" s="211"/>
      <c r="J228" s="212">
        <f>ROUND(I228*H228,2)</f>
        <v>0</v>
      </c>
      <c r="K228" s="208" t="s">
        <v>271</v>
      </c>
      <c r="L228" s="46"/>
      <c r="M228" s="213" t="s">
        <v>32</v>
      </c>
      <c r="N228" s="214" t="s">
        <v>49</v>
      </c>
      <c r="O228" s="86"/>
      <c r="P228" s="215">
        <f>O228*H228</f>
        <v>0</v>
      </c>
      <c r="Q228" s="215">
        <v>0.017500000000000002</v>
      </c>
      <c r="R228" s="215">
        <f>Q228*H228</f>
        <v>0.017500000000000002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146</v>
      </c>
      <c r="AT228" s="217" t="s">
        <v>141</v>
      </c>
      <c r="AU228" s="217" t="s">
        <v>88</v>
      </c>
      <c r="AY228" s="18" t="s">
        <v>139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8" t="s">
        <v>86</v>
      </c>
      <c r="BK228" s="218">
        <f>ROUND(I228*H228,2)</f>
        <v>0</v>
      </c>
      <c r="BL228" s="18" t="s">
        <v>146</v>
      </c>
      <c r="BM228" s="217" t="s">
        <v>673</v>
      </c>
    </row>
    <row r="229" s="2" customFormat="1">
      <c r="A229" s="40"/>
      <c r="B229" s="41"/>
      <c r="C229" s="42"/>
      <c r="D229" s="226" t="s">
        <v>273</v>
      </c>
      <c r="E229" s="42"/>
      <c r="F229" s="267" t="s">
        <v>274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8" t="s">
        <v>273</v>
      </c>
      <c r="AU229" s="18" t="s">
        <v>88</v>
      </c>
    </row>
    <row r="230" s="13" customFormat="1">
      <c r="A230" s="13"/>
      <c r="B230" s="224"/>
      <c r="C230" s="225"/>
      <c r="D230" s="226" t="s">
        <v>150</v>
      </c>
      <c r="E230" s="227" t="s">
        <v>32</v>
      </c>
      <c r="F230" s="228" t="s">
        <v>275</v>
      </c>
      <c r="G230" s="225"/>
      <c r="H230" s="227" t="s">
        <v>32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150</v>
      </c>
      <c r="AU230" s="234" t="s">
        <v>88</v>
      </c>
      <c r="AV230" s="13" t="s">
        <v>86</v>
      </c>
      <c r="AW230" s="13" t="s">
        <v>39</v>
      </c>
      <c r="AX230" s="13" t="s">
        <v>78</v>
      </c>
      <c r="AY230" s="234" t="s">
        <v>139</v>
      </c>
    </row>
    <row r="231" s="14" customFormat="1">
      <c r="A231" s="14"/>
      <c r="B231" s="235"/>
      <c r="C231" s="236"/>
      <c r="D231" s="226" t="s">
        <v>150</v>
      </c>
      <c r="E231" s="237" t="s">
        <v>32</v>
      </c>
      <c r="F231" s="238" t="s">
        <v>86</v>
      </c>
      <c r="G231" s="236"/>
      <c r="H231" s="239">
        <v>1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150</v>
      </c>
      <c r="AU231" s="245" t="s">
        <v>88</v>
      </c>
      <c r="AV231" s="14" t="s">
        <v>88</v>
      </c>
      <c r="AW231" s="14" t="s">
        <v>39</v>
      </c>
      <c r="AX231" s="14" t="s">
        <v>78</v>
      </c>
      <c r="AY231" s="245" t="s">
        <v>139</v>
      </c>
    </row>
    <row r="232" s="15" customFormat="1">
      <c r="A232" s="15"/>
      <c r="B232" s="246"/>
      <c r="C232" s="247"/>
      <c r="D232" s="226" t="s">
        <v>150</v>
      </c>
      <c r="E232" s="248" t="s">
        <v>32</v>
      </c>
      <c r="F232" s="249" t="s">
        <v>153</v>
      </c>
      <c r="G232" s="247"/>
      <c r="H232" s="250">
        <v>1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6" t="s">
        <v>150</v>
      </c>
      <c r="AU232" s="256" t="s">
        <v>88</v>
      </c>
      <c r="AV232" s="15" t="s">
        <v>146</v>
      </c>
      <c r="AW232" s="15" t="s">
        <v>39</v>
      </c>
      <c r="AX232" s="15" t="s">
        <v>86</v>
      </c>
      <c r="AY232" s="256" t="s">
        <v>139</v>
      </c>
    </row>
    <row r="233" s="2" customFormat="1" ht="49.05" customHeight="1">
      <c r="A233" s="40"/>
      <c r="B233" s="41"/>
      <c r="C233" s="206" t="s">
        <v>329</v>
      </c>
      <c r="D233" s="206" t="s">
        <v>141</v>
      </c>
      <c r="E233" s="207" t="s">
        <v>276</v>
      </c>
      <c r="F233" s="208" t="s">
        <v>277</v>
      </c>
      <c r="G233" s="209" t="s">
        <v>270</v>
      </c>
      <c r="H233" s="210">
        <v>1</v>
      </c>
      <c r="I233" s="211"/>
      <c r="J233" s="212">
        <f>ROUND(I233*H233,2)</f>
        <v>0</v>
      </c>
      <c r="K233" s="208" t="s">
        <v>271</v>
      </c>
      <c r="L233" s="46"/>
      <c r="M233" s="213" t="s">
        <v>32</v>
      </c>
      <c r="N233" s="214" t="s">
        <v>49</v>
      </c>
      <c r="O233" s="86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146</v>
      </c>
      <c r="AT233" s="217" t="s">
        <v>141</v>
      </c>
      <c r="AU233" s="217" t="s">
        <v>88</v>
      </c>
      <c r="AY233" s="18" t="s">
        <v>139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8" t="s">
        <v>86</v>
      </c>
      <c r="BK233" s="218">
        <f>ROUND(I233*H233,2)</f>
        <v>0</v>
      </c>
      <c r="BL233" s="18" t="s">
        <v>146</v>
      </c>
      <c r="BM233" s="217" t="s">
        <v>674</v>
      </c>
    </row>
    <row r="234" s="2" customFormat="1">
      <c r="A234" s="40"/>
      <c r="B234" s="41"/>
      <c r="C234" s="42"/>
      <c r="D234" s="226" t="s">
        <v>273</v>
      </c>
      <c r="E234" s="42"/>
      <c r="F234" s="267" t="s">
        <v>279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8" t="s">
        <v>273</v>
      </c>
      <c r="AU234" s="18" t="s">
        <v>88</v>
      </c>
    </row>
    <row r="235" s="13" customFormat="1">
      <c r="A235" s="13"/>
      <c r="B235" s="224"/>
      <c r="C235" s="225"/>
      <c r="D235" s="226" t="s">
        <v>150</v>
      </c>
      <c r="E235" s="227" t="s">
        <v>32</v>
      </c>
      <c r="F235" s="228" t="s">
        <v>596</v>
      </c>
      <c r="G235" s="225"/>
      <c r="H235" s="227" t="s">
        <v>32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150</v>
      </c>
      <c r="AU235" s="234" t="s">
        <v>88</v>
      </c>
      <c r="AV235" s="13" t="s">
        <v>86</v>
      </c>
      <c r="AW235" s="13" t="s">
        <v>39</v>
      </c>
      <c r="AX235" s="13" t="s">
        <v>78</v>
      </c>
      <c r="AY235" s="234" t="s">
        <v>139</v>
      </c>
    </row>
    <row r="236" s="13" customFormat="1">
      <c r="A236" s="13"/>
      <c r="B236" s="224"/>
      <c r="C236" s="225"/>
      <c r="D236" s="226" t="s">
        <v>150</v>
      </c>
      <c r="E236" s="227" t="s">
        <v>32</v>
      </c>
      <c r="F236" s="228" t="s">
        <v>280</v>
      </c>
      <c r="G236" s="225"/>
      <c r="H236" s="227" t="s">
        <v>32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150</v>
      </c>
      <c r="AU236" s="234" t="s">
        <v>88</v>
      </c>
      <c r="AV236" s="13" t="s">
        <v>86</v>
      </c>
      <c r="AW236" s="13" t="s">
        <v>39</v>
      </c>
      <c r="AX236" s="13" t="s">
        <v>78</v>
      </c>
      <c r="AY236" s="234" t="s">
        <v>139</v>
      </c>
    </row>
    <row r="237" s="14" customFormat="1">
      <c r="A237" s="14"/>
      <c r="B237" s="235"/>
      <c r="C237" s="236"/>
      <c r="D237" s="226" t="s">
        <v>150</v>
      </c>
      <c r="E237" s="237" t="s">
        <v>32</v>
      </c>
      <c r="F237" s="238" t="s">
        <v>86</v>
      </c>
      <c r="G237" s="236"/>
      <c r="H237" s="239">
        <v>1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150</v>
      </c>
      <c r="AU237" s="245" t="s">
        <v>88</v>
      </c>
      <c r="AV237" s="14" t="s">
        <v>88</v>
      </c>
      <c r="AW237" s="14" t="s">
        <v>39</v>
      </c>
      <c r="AX237" s="14" t="s">
        <v>78</v>
      </c>
      <c r="AY237" s="245" t="s">
        <v>139</v>
      </c>
    </row>
    <row r="238" s="15" customFormat="1">
      <c r="A238" s="15"/>
      <c r="B238" s="246"/>
      <c r="C238" s="247"/>
      <c r="D238" s="226" t="s">
        <v>150</v>
      </c>
      <c r="E238" s="248" t="s">
        <v>32</v>
      </c>
      <c r="F238" s="249" t="s">
        <v>153</v>
      </c>
      <c r="G238" s="247"/>
      <c r="H238" s="250">
        <v>1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6" t="s">
        <v>150</v>
      </c>
      <c r="AU238" s="256" t="s">
        <v>88</v>
      </c>
      <c r="AV238" s="15" t="s">
        <v>146</v>
      </c>
      <c r="AW238" s="15" t="s">
        <v>39</v>
      </c>
      <c r="AX238" s="15" t="s">
        <v>86</v>
      </c>
      <c r="AY238" s="256" t="s">
        <v>139</v>
      </c>
    </row>
    <row r="239" s="12" customFormat="1" ht="22.8" customHeight="1">
      <c r="A239" s="12"/>
      <c r="B239" s="190"/>
      <c r="C239" s="191"/>
      <c r="D239" s="192" t="s">
        <v>77</v>
      </c>
      <c r="E239" s="204" t="s">
        <v>88</v>
      </c>
      <c r="F239" s="204" t="s">
        <v>281</v>
      </c>
      <c r="G239" s="191"/>
      <c r="H239" s="191"/>
      <c r="I239" s="194"/>
      <c r="J239" s="205">
        <f>BK239</f>
        <v>0</v>
      </c>
      <c r="K239" s="191"/>
      <c r="L239" s="196"/>
      <c r="M239" s="197"/>
      <c r="N239" s="198"/>
      <c r="O239" s="198"/>
      <c r="P239" s="199">
        <f>SUM(P240:P258)</f>
        <v>0</v>
      </c>
      <c r="Q239" s="198"/>
      <c r="R239" s="199">
        <f>SUM(R240:R258)</f>
        <v>0</v>
      </c>
      <c r="S239" s="198"/>
      <c r="T239" s="200">
        <f>SUM(T240:T258)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1" t="s">
        <v>86</v>
      </c>
      <c r="AT239" s="202" t="s">
        <v>77</v>
      </c>
      <c r="AU239" s="202" t="s">
        <v>86</v>
      </c>
      <c r="AY239" s="201" t="s">
        <v>139</v>
      </c>
      <c r="BK239" s="203">
        <f>SUM(BK240:BK258)</f>
        <v>0</v>
      </c>
    </row>
    <row r="240" s="2" customFormat="1" ht="24.15" customHeight="1">
      <c r="A240" s="40"/>
      <c r="B240" s="41"/>
      <c r="C240" s="206" t="s">
        <v>334</v>
      </c>
      <c r="D240" s="206" t="s">
        <v>141</v>
      </c>
      <c r="E240" s="207" t="s">
        <v>283</v>
      </c>
      <c r="F240" s="208" t="s">
        <v>284</v>
      </c>
      <c r="G240" s="209" t="s">
        <v>184</v>
      </c>
      <c r="H240" s="210">
        <v>0.22</v>
      </c>
      <c r="I240" s="211"/>
      <c r="J240" s="212">
        <f>ROUND(I240*H240,2)</f>
        <v>0</v>
      </c>
      <c r="K240" s="208" t="s">
        <v>145</v>
      </c>
      <c r="L240" s="46"/>
      <c r="M240" s="213" t="s">
        <v>32</v>
      </c>
      <c r="N240" s="214" t="s">
        <v>49</v>
      </c>
      <c r="O240" s="86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146</v>
      </c>
      <c r="AT240" s="217" t="s">
        <v>141</v>
      </c>
      <c r="AU240" s="217" t="s">
        <v>88</v>
      </c>
      <c r="AY240" s="18" t="s">
        <v>139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8" t="s">
        <v>86</v>
      </c>
      <c r="BK240" s="218">
        <f>ROUND(I240*H240,2)</f>
        <v>0</v>
      </c>
      <c r="BL240" s="18" t="s">
        <v>146</v>
      </c>
      <c r="BM240" s="217" t="s">
        <v>675</v>
      </c>
    </row>
    <row r="241" s="2" customFormat="1">
      <c r="A241" s="40"/>
      <c r="B241" s="41"/>
      <c r="C241" s="42"/>
      <c r="D241" s="219" t="s">
        <v>148</v>
      </c>
      <c r="E241" s="42"/>
      <c r="F241" s="220" t="s">
        <v>286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8" t="s">
        <v>148</v>
      </c>
      <c r="AU241" s="18" t="s">
        <v>88</v>
      </c>
    </row>
    <row r="242" s="13" customFormat="1">
      <c r="A242" s="13"/>
      <c r="B242" s="224"/>
      <c r="C242" s="225"/>
      <c r="D242" s="226" t="s">
        <v>150</v>
      </c>
      <c r="E242" s="227" t="s">
        <v>32</v>
      </c>
      <c r="F242" s="228" t="s">
        <v>287</v>
      </c>
      <c r="G242" s="225"/>
      <c r="H242" s="227" t="s">
        <v>32</v>
      </c>
      <c r="I242" s="229"/>
      <c r="J242" s="225"/>
      <c r="K242" s="225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150</v>
      </c>
      <c r="AU242" s="234" t="s">
        <v>88</v>
      </c>
      <c r="AV242" s="13" t="s">
        <v>86</v>
      </c>
      <c r="AW242" s="13" t="s">
        <v>39</v>
      </c>
      <c r="AX242" s="13" t="s">
        <v>78</v>
      </c>
      <c r="AY242" s="234" t="s">
        <v>139</v>
      </c>
    </row>
    <row r="243" s="14" customFormat="1">
      <c r="A243" s="14"/>
      <c r="B243" s="235"/>
      <c r="C243" s="236"/>
      <c r="D243" s="226" t="s">
        <v>150</v>
      </c>
      <c r="E243" s="237" t="s">
        <v>32</v>
      </c>
      <c r="F243" s="238" t="s">
        <v>288</v>
      </c>
      <c r="G243" s="236"/>
      <c r="H243" s="239">
        <v>0.22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5" t="s">
        <v>150</v>
      </c>
      <c r="AU243" s="245" t="s">
        <v>88</v>
      </c>
      <c r="AV243" s="14" t="s">
        <v>88</v>
      </c>
      <c r="AW243" s="14" t="s">
        <v>39</v>
      </c>
      <c r="AX243" s="14" t="s">
        <v>78</v>
      </c>
      <c r="AY243" s="245" t="s">
        <v>139</v>
      </c>
    </row>
    <row r="244" s="15" customFormat="1">
      <c r="A244" s="15"/>
      <c r="B244" s="246"/>
      <c r="C244" s="247"/>
      <c r="D244" s="226" t="s">
        <v>150</v>
      </c>
      <c r="E244" s="248" t="s">
        <v>32</v>
      </c>
      <c r="F244" s="249" t="s">
        <v>153</v>
      </c>
      <c r="G244" s="247"/>
      <c r="H244" s="250">
        <v>0.22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6" t="s">
        <v>150</v>
      </c>
      <c r="AU244" s="256" t="s">
        <v>88</v>
      </c>
      <c r="AV244" s="15" t="s">
        <v>146</v>
      </c>
      <c r="AW244" s="15" t="s">
        <v>39</v>
      </c>
      <c r="AX244" s="15" t="s">
        <v>86</v>
      </c>
      <c r="AY244" s="256" t="s">
        <v>139</v>
      </c>
    </row>
    <row r="245" s="2" customFormat="1" ht="24.15" customHeight="1">
      <c r="A245" s="40"/>
      <c r="B245" s="41"/>
      <c r="C245" s="206" t="s">
        <v>342</v>
      </c>
      <c r="D245" s="206" t="s">
        <v>141</v>
      </c>
      <c r="E245" s="207" t="s">
        <v>290</v>
      </c>
      <c r="F245" s="208" t="s">
        <v>291</v>
      </c>
      <c r="G245" s="209" t="s">
        <v>184</v>
      </c>
      <c r="H245" s="210">
        <v>3.472</v>
      </c>
      <c r="I245" s="211"/>
      <c r="J245" s="212">
        <f>ROUND(I245*H245,2)</f>
        <v>0</v>
      </c>
      <c r="K245" s="208" t="s">
        <v>145</v>
      </c>
      <c r="L245" s="46"/>
      <c r="M245" s="213" t="s">
        <v>32</v>
      </c>
      <c r="N245" s="214" t="s">
        <v>49</v>
      </c>
      <c r="O245" s="86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146</v>
      </c>
      <c r="AT245" s="217" t="s">
        <v>141</v>
      </c>
      <c r="AU245" s="217" t="s">
        <v>88</v>
      </c>
      <c r="AY245" s="18" t="s">
        <v>139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8" t="s">
        <v>86</v>
      </c>
      <c r="BK245" s="218">
        <f>ROUND(I245*H245,2)</f>
        <v>0</v>
      </c>
      <c r="BL245" s="18" t="s">
        <v>146</v>
      </c>
      <c r="BM245" s="217" t="s">
        <v>676</v>
      </c>
    </row>
    <row r="246" s="2" customFormat="1">
      <c r="A246" s="40"/>
      <c r="B246" s="41"/>
      <c r="C246" s="42"/>
      <c r="D246" s="219" t="s">
        <v>148</v>
      </c>
      <c r="E246" s="42"/>
      <c r="F246" s="220" t="s">
        <v>293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8" t="s">
        <v>148</v>
      </c>
      <c r="AU246" s="18" t="s">
        <v>88</v>
      </c>
    </row>
    <row r="247" s="13" customFormat="1">
      <c r="A247" s="13"/>
      <c r="B247" s="224"/>
      <c r="C247" s="225"/>
      <c r="D247" s="226" t="s">
        <v>150</v>
      </c>
      <c r="E247" s="227" t="s">
        <v>32</v>
      </c>
      <c r="F247" s="228" t="s">
        <v>294</v>
      </c>
      <c r="G247" s="225"/>
      <c r="H247" s="227" t="s">
        <v>32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150</v>
      </c>
      <c r="AU247" s="234" t="s">
        <v>88</v>
      </c>
      <c r="AV247" s="13" t="s">
        <v>86</v>
      </c>
      <c r="AW247" s="13" t="s">
        <v>39</v>
      </c>
      <c r="AX247" s="13" t="s">
        <v>78</v>
      </c>
      <c r="AY247" s="234" t="s">
        <v>139</v>
      </c>
    </row>
    <row r="248" s="14" customFormat="1">
      <c r="A248" s="14"/>
      <c r="B248" s="235"/>
      <c r="C248" s="236"/>
      <c r="D248" s="226" t="s">
        <v>150</v>
      </c>
      <c r="E248" s="237" t="s">
        <v>32</v>
      </c>
      <c r="F248" s="238" t="s">
        <v>295</v>
      </c>
      <c r="G248" s="236"/>
      <c r="H248" s="239">
        <v>1.728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5" t="s">
        <v>150</v>
      </c>
      <c r="AU248" s="245" t="s">
        <v>88</v>
      </c>
      <c r="AV248" s="14" t="s">
        <v>88</v>
      </c>
      <c r="AW248" s="14" t="s">
        <v>39</v>
      </c>
      <c r="AX248" s="14" t="s">
        <v>78</v>
      </c>
      <c r="AY248" s="245" t="s">
        <v>139</v>
      </c>
    </row>
    <row r="249" s="13" customFormat="1">
      <c r="A249" s="13"/>
      <c r="B249" s="224"/>
      <c r="C249" s="225"/>
      <c r="D249" s="226" t="s">
        <v>150</v>
      </c>
      <c r="E249" s="227" t="s">
        <v>32</v>
      </c>
      <c r="F249" s="228" t="s">
        <v>462</v>
      </c>
      <c r="G249" s="225"/>
      <c r="H249" s="227" t="s">
        <v>32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150</v>
      </c>
      <c r="AU249" s="234" t="s">
        <v>88</v>
      </c>
      <c r="AV249" s="13" t="s">
        <v>86</v>
      </c>
      <c r="AW249" s="13" t="s">
        <v>39</v>
      </c>
      <c r="AX249" s="13" t="s">
        <v>78</v>
      </c>
      <c r="AY249" s="234" t="s">
        <v>139</v>
      </c>
    </row>
    <row r="250" s="14" customFormat="1">
      <c r="A250" s="14"/>
      <c r="B250" s="235"/>
      <c r="C250" s="236"/>
      <c r="D250" s="226" t="s">
        <v>150</v>
      </c>
      <c r="E250" s="237" t="s">
        <v>32</v>
      </c>
      <c r="F250" s="238" t="s">
        <v>297</v>
      </c>
      <c r="G250" s="236"/>
      <c r="H250" s="239">
        <v>1.744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150</v>
      </c>
      <c r="AU250" s="245" t="s">
        <v>88</v>
      </c>
      <c r="AV250" s="14" t="s">
        <v>88</v>
      </c>
      <c r="AW250" s="14" t="s">
        <v>39</v>
      </c>
      <c r="AX250" s="14" t="s">
        <v>78</v>
      </c>
      <c r="AY250" s="245" t="s">
        <v>139</v>
      </c>
    </row>
    <row r="251" s="15" customFormat="1">
      <c r="A251" s="15"/>
      <c r="B251" s="246"/>
      <c r="C251" s="247"/>
      <c r="D251" s="226" t="s">
        <v>150</v>
      </c>
      <c r="E251" s="248" t="s">
        <v>32</v>
      </c>
      <c r="F251" s="249" t="s">
        <v>153</v>
      </c>
      <c r="G251" s="247"/>
      <c r="H251" s="250">
        <v>3.472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6" t="s">
        <v>150</v>
      </c>
      <c r="AU251" s="256" t="s">
        <v>88</v>
      </c>
      <c r="AV251" s="15" t="s">
        <v>146</v>
      </c>
      <c r="AW251" s="15" t="s">
        <v>39</v>
      </c>
      <c r="AX251" s="15" t="s">
        <v>86</v>
      </c>
      <c r="AY251" s="256" t="s">
        <v>139</v>
      </c>
    </row>
    <row r="252" s="2" customFormat="1" ht="24.15" customHeight="1">
      <c r="A252" s="40"/>
      <c r="B252" s="41"/>
      <c r="C252" s="206" t="s">
        <v>349</v>
      </c>
      <c r="D252" s="206" t="s">
        <v>141</v>
      </c>
      <c r="E252" s="207" t="s">
        <v>299</v>
      </c>
      <c r="F252" s="208" t="s">
        <v>300</v>
      </c>
      <c r="G252" s="209" t="s">
        <v>144</v>
      </c>
      <c r="H252" s="210">
        <v>8.6799999999999997</v>
      </c>
      <c r="I252" s="211"/>
      <c r="J252" s="212">
        <f>ROUND(I252*H252,2)</f>
        <v>0</v>
      </c>
      <c r="K252" s="208" t="s">
        <v>145</v>
      </c>
      <c r="L252" s="46"/>
      <c r="M252" s="213" t="s">
        <v>32</v>
      </c>
      <c r="N252" s="214" t="s">
        <v>49</v>
      </c>
      <c r="O252" s="86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146</v>
      </c>
      <c r="AT252" s="217" t="s">
        <v>141</v>
      </c>
      <c r="AU252" s="217" t="s">
        <v>88</v>
      </c>
      <c r="AY252" s="18" t="s">
        <v>139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8" t="s">
        <v>86</v>
      </c>
      <c r="BK252" s="218">
        <f>ROUND(I252*H252,2)</f>
        <v>0</v>
      </c>
      <c r="BL252" s="18" t="s">
        <v>146</v>
      </c>
      <c r="BM252" s="217" t="s">
        <v>677</v>
      </c>
    </row>
    <row r="253" s="2" customFormat="1">
      <c r="A253" s="40"/>
      <c r="B253" s="41"/>
      <c r="C253" s="42"/>
      <c r="D253" s="219" t="s">
        <v>148</v>
      </c>
      <c r="E253" s="42"/>
      <c r="F253" s="220" t="s">
        <v>302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8" t="s">
        <v>148</v>
      </c>
      <c r="AU253" s="18" t="s">
        <v>88</v>
      </c>
    </row>
    <row r="254" s="13" customFormat="1">
      <c r="A254" s="13"/>
      <c r="B254" s="224"/>
      <c r="C254" s="225"/>
      <c r="D254" s="226" t="s">
        <v>150</v>
      </c>
      <c r="E254" s="227" t="s">
        <v>32</v>
      </c>
      <c r="F254" s="228" t="s">
        <v>303</v>
      </c>
      <c r="G254" s="225"/>
      <c r="H254" s="227" t="s">
        <v>32</v>
      </c>
      <c r="I254" s="229"/>
      <c r="J254" s="225"/>
      <c r="K254" s="225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150</v>
      </c>
      <c r="AU254" s="234" t="s">
        <v>88</v>
      </c>
      <c r="AV254" s="13" t="s">
        <v>86</v>
      </c>
      <c r="AW254" s="13" t="s">
        <v>39</v>
      </c>
      <c r="AX254" s="13" t="s">
        <v>78</v>
      </c>
      <c r="AY254" s="234" t="s">
        <v>139</v>
      </c>
    </row>
    <row r="255" s="14" customFormat="1">
      <c r="A255" s="14"/>
      <c r="B255" s="235"/>
      <c r="C255" s="236"/>
      <c r="D255" s="226" t="s">
        <v>150</v>
      </c>
      <c r="E255" s="237" t="s">
        <v>32</v>
      </c>
      <c r="F255" s="238" t="s">
        <v>304</v>
      </c>
      <c r="G255" s="236"/>
      <c r="H255" s="239">
        <v>4.3200000000000003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5" t="s">
        <v>150</v>
      </c>
      <c r="AU255" s="245" t="s">
        <v>88</v>
      </c>
      <c r="AV255" s="14" t="s">
        <v>88</v>
      </c>
      <c r="AW255" s="14" t="s">
        <v>39</v>
      </c>
      <c r="AX255" s="14" t="s">
        <v>78</v>
      </c>
      <c r="AY255" s="245" t="s">
        <v>139</v>
      </c>
    </row>
    <row r="256" s="13" customFormat="1">
      <c r="A256" s="13"/>
      <c r="B256" s="224"/>
      <c r="C256" s="225"/>
      <c r="D256" s="226" t="s">
        <v>150</v>
      </c>
      <c r="E256" s="227" t="s">
        <v>32</v>
      </c>
      <c r="F256" s="228" t="s">
        <v>464</v>
      </c>
      <c r="G256" s="225"/>
      <c r="H256" s="227" t="s">
        <v>32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150</v>
      </c>
      <c r="AU256" s="234" t="s">
        <v>88</v>
      </c>
      <c r="AV256" s="13" t="s">
        <v>86</v>
      </c>
      <c r="AW256" s="13" t="s">
        <v>39</v>
      </c>
      <c r="AX256" s="13" t="s">
        <v>78</v>
      </c>
      <c r="AY256" s="234" t="s">
        <v>139</v>
      </c>
    </row>
    <row r="257" s="14" customFormat="1">
      <c r="A257" s="14"/>
      <c r="B257" s="235"/>
      <c r="C257" s="236"/>
      <c r="D257" s="226" t="s">
        <v>150</v>
      </c>
      <c r="E257" s="237" t="s">
        <v>32</v>
      </c>
      <c r="F257" s="238" t="s">
        <v>306</v>
      </c>
      <c r="G257" s="236"/>
      <c r="H257" s="239">
        <v>4.3600000000000003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5" t="s">
        <v>150</v>
      </c>
      <c r="AU257" s="245" t="s">
        <v>88</v>
      </c>
      <c r="AV257" s="14" t="s">
        <v>88</v>
      </c>
      <c r="AW257" s="14" t="s">
        <v>39</v>
      </c>
      <c r="AX257" s="14" t="s">
        <v>78</v>
      </c>
      <c r="AY257" s="245" t="s">
        <v>139</v>
      </c>
    </row>
    <row r="258" s="15" customFormat="1">
      <c r="A258" s="15"/>
      <c r="B258" s="246"/>
      <c r="C258" s="247"/>
      <c r="D258" s="226" t="s">
        <v>150</v>
      </c>
      <c r="E258" s="248" t="s">
        <v>32</v>
      </c>
      <c r="F258" s="249" t="s">
        <v>153</v>
      </c>
      <c r="G258" s="247"/>
      <c r="H258" s="250">
        <v>8.6799999999999997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56" t="s">
        <v>150</v>
      </c>
      <c r="AU258" s="256" t="s">
        <v>88</v>
      </c>
      <c r="AV258" s="15" t="s">
        <v>146</v>
      </c>
      <c r="AW258" s="15" t="s">
        <v>39</v>
      </c>
      <c r="AX258" s="15" t="s">
        <v>86</v>
      </c>
      <c r="AY258" s="256" t="s">
        <v>139</v>
      </c>
    </row>
    <row r="259" s="12" customFormat="1" ht="22.8" customHeight="1">
      <c r="A259" s="12"/>
      <c r="B259" s="190"/>
      <c r="C259" s="191"/>
      <c r="D259" s="192" t="s">
        <v>77</v>
      </c>
      <c r="E259" s="204" t="s">
        <v>158</v>
      </c>
      <c r="F259" s="204" t="s">
        <v>307</v>
      </c>
      <c r="G259" s="191"/>
      <c r="H259" s="191"/>
      <c r="I259" s="194"/>
      <c r="J259" s="205">
        <f>BK259</f>
        <v>0</v>
      </c>
      <c r="K259" s="191"/>
      <c r="L259" s="196"/>
      <c r="M259" s="197"/>
      <c r="N259" s="198"/>
      <c r="O259" s="198"/>
      <c r="P259" s="199">
        <f>SUM(P260:P294)</f>
        <v>0</v>
      </c>
      <c r="Q259" s="198"/>
      <c r="R259" s="199">
        <f>SUM(R260:R294)</f>
        <v>26.39177445</v>
      </c>
      <c r="S259" s="198"/>
      <c r="T259" s="200">
        <f>SUM(T260:T294)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1" t="s">
        <v>86</v>
      </c>
      <c r="AT259" s="202" t="s">
        <v>77</v>
      </c>
      <c r="AU259" s="202" t="s">
        <v>86</v>
      </c>
      <c r="AY259" s="201" t="s">
        <v>139</v>
      </c>
      <c r="BK259" s="203">
        <f>SUM(BK260:BK294)</f>
        <v>0</v>
      </c>
    </row>
    <row r="260" s="2" customFormat="1" ht="66.75" customHeight="1">
      <c r="A260" s="40"/>
      <c r="B260" s="41"/>
      <c r="C260" s="206" t="s">
        <v>355</v>
      </c>
      <c r="D260" s="206" t="s">
        <v>141</v>
      </c>
      <c r="E260" s="207" t="s">
        <v>309</v>
      </c>
      <c r="F260" s="208" t="s">
        <v>310</v>
      </c>
      <c r="G260" s="209" t="s">
        <v>184</v>
      </c>
      <c r="H260" s="210">
        <v>5.3230000000000004</v>
      </c>
      <c r="I260" s="211"/>
      <c r="J260" s="212">
        <f>ROUND(I260*H260,2)</f>
        <v>0</v>
      </c>
      <c r="K260" s="208" t="s">
        <v>145</v>
      </c>
      <c r="L260" s="46"/>
      <c r="M260" s="213" t="s">
        <v>32</v>
      </c>
      <c r="N260" s="214" t="s">
        <v>49</v>
      </c>
      <c r="O260" s="86"/>
      <c r="P260" s="215">
        <f>O260*H260</f>
        <v>0</v>
      </c>
      <c r="Q260" s="215">
        <v>2.7919499999999999</v>
      </c>
      <c r="R260" s="215">
        <f>Q260*H260</f>
        <v>14.861549850000001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146</v>
      </c>
      <c r="AT260" s="217" t="s">
        <v>141</v>
      </c>
      <c r="AU260" s="217" t="s">
        <v>88</v>
      </c>
      <c r="AY260" s="18" t="s">
        <v>139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8" t="s">
        <v>86</v>
      </c>
      <c r="BK260" s="218">
        <f>ROUND(I260*H260,2)</f>
        <v>0</v>
      </c>
      <c r="BL260" s="18" t="s">
        <v>146</v>
      </c>
      <c r="BM260" s="217" t="s">
        <v>678</v>
      </c>
    </row>
    <row r="261" s="2" customFormat="1">
      <c r="A261" s="40"/>
      <c r="B261" s="41"/>
      <c r="C261" s="42"/>
      <c r="D261" s="219" t="s">
        <v>148</v>
      </c>
      <c r="E261" s="42"/>
      <c r="F261" s="220" t="s">
        <v>312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8" t="s">
        <v>148</v>
      </c>
      <c r="AU261" s="18" t="s">
        <v>88</v>
      </c>
    </row>
    <row r="262" s="13" customFormat="1">
      <c r="A262" s="13"/>
      <c r="B262" s="224"/>
      <c r="C262" s="225"/>
      <c r="D262" s="226" t="s">
        <v>150</v>
      </c>
      <c r="E262" s="227" t="s">
        <v>32</v>
      </c>
      <c r="F262" s="228" t="s">
        <v>313</v>
      </c>
      <c r="G262" s="225"/>
      <c r="H262" s="227" t="s">
        <v>32</v>
      </c>
      <c r="I262" s="229"/>
      <c r="J262" s="225"/>
      <c r="K262" s="225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150</v>
      </c>
      <c r="AU262" s="234" t="s">
        <v>88</v>
      </c>
      <c r="AV262" s="13" t="s">
        <v>86</v>
      </c>
      <c r="AW262" s="13" t="s">
        <v>39</v>
      </c>
      <c r="AX262" s="13" t="s">
        <v>78</v>
      </c>
      <c r="AY262" s="234" t="s">
        <v>139</v>
      </c>
    </row>
    <row r="263" s="14" customFormat="1">
      <c r="A263" s="14"/>
      <c r="B263" s="235"/>
      <c r="C263" s="236"/>
      <c r="D263" s="226" t="s">
        <v>150</v>
      </c>
      <c r="E263" s="237" t="s">
        <v>32</v>
      </c>
      <c r="F263" s="238" t="s">
        <v>679</v>
      </c>
      <c r="G263" s="236"/>
      <c r="H263" s="239">
        <v>5.3230000000000004</v>
      </c>
      <c r="I263" s="240"/>
      <c r="J263" s="236"/>
      <c r="K263" s="236"/>
      <c r="L263" s="241"/>
      <c r="M263" s="242"/>
      <c r="N263" s="243"/>
      <c r="O263" s="243"/>
      <c r="P263" s="243"/>
      <c r="Q263" s="243"/>
      <c r="R263" s="243"/>
      <c r="S263" s="243"/>
      <c r="T263" s="24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5" t="s">
        <v>150</v>
      </c>
      <c r="AU263" s="245" t="s">
        <v>88</v>
      </c>
      <c r="AV263" s="14" t="s">
        <v>88</v>
      </c>
      <c r="AW263" s="14" t="s">
        <v>39</v>
      </c>
      <c r="AX263" s="14" t="s">
        <v>78</v>
      </c>
      <c r="AY263" s="245" t="s">
        <v>139</v>
      </c>
    </row>
    <row r="264" s="15" customFormat="1">
      <c r="A264" s="15"/>
      <c r="B264" s="246"/>
      <c r="C264" s="247"/>
      <c r="D264" s="226" t="s">
        <v>150</v>
      </c>
      <c r="E264" s="248" t="s">
        <v>32</v>
      </c>
      <c r="F264" s="249" t="s">
        <v>153</v>
      </c>
      <c r="G264" s="247"/>
      <c r="H264" s="250">
        <v>5.3230000000000004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56" t="s">
        <v>150</v>
      </c>
      <c r="AU264" s="256" t="s">
        <v>88</v>
      </c>
      <c r="AV264" s="15" t="s">
        <v>146</v>
      </c>
      <c r="AW264" s="15" t="s">
        <v>39</v>
      </c>
      <c r="AX264" s="15" t="s">
        <v>86</v>
      </c>
      <c r="AY264" s="256" t="s">
        <v>139</v>
      </c>
    </row>
    <row r="265" s="2" customFormat="1" ht="66.75" customHeight="1">
      <c r="A265" s="40"/>
      <c r="B265" s="41"/>
      <c r="C265" s="206" t="s">
        <v>362</v>
      </c>
      <c r="D265" s="206" t="s">
        <v>141</v>
      </c>
      <c r="E265" s="207" t="s">
        <v>316</v>
      </c>
      <c r="F265" s="208" t="s">
        <v>317</v>
      </c>
      <c r="G265" s="209" t="s">
        <v>184</v>
      </c>
      <c r="H265" s="210">
        <v>1.8</v>
      </c>
      <c r="I265" s="211"/>
      <c r="J265" s="212">
        <f>ROUND(I265*H265,2)</f>
        <v>0</v>
      </c>
      <c r="K265" s="208" t="s">
        <v>145</v>
      </c>
      <c r="L265" s="46"/>
      <c r="M265" s="213" t="s">
        <v>32</v>
      </c>
      <c r="N265" s="214" t="s">
        <v>49</v>
      </c>
      <c r="O265" s="86"/>
      <c r="P265" s="215">
        <f>O265*H265</f>
        <v>0</v>
      </c>
      <c r="Q265" s="215">
        <v>2.8332299999999999</v>
      </c>
      <c r="R265" s="215">
        <f>Q265*H265</f>
        <v>5.0998140000000003</v>
      </c>
      <c r="S265" s="215">
        <v>0</v>
      </c>
      <c r="T265" s="21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146</v>
      </c>
      <c r="AT265" s="217" t="s">
        <v>141</v>
      </c>
      <c r="AU265" s="217" t="s">
        <v>88</v>
      </c>
      <c r="AY265" s="18" t="s">
        <v>139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8" t="s">
        <v>86</v>
      </c>
      <c r="BK265" s="218">
        <f>ROUND(I265*H265,2)</f>
        <v>0</v>
      </c>
      <c r="BL265" s="18" t="s">
        <v>146</v>
      </c>
      <c r="BM265" s="217" t="s">
        <v>680</v>
      </c>
    </row>
    <row r="266" s="2" customFormat="1">
      <c r="A266" s="40"/>
      <c r="B266" s="41"/>
      <c r="C266" s="42"/>
      <c r="D266" s="219" t="s">
        <v>148</v>
      </c>
      <c r="E266" s="42"/>
      <c r="F266" s="220" t="s">
        <v>319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8" t="s">
        <v>148</v>
      </c>
      <c r="AU266" s="18" t="s">
        <v>88</v>
      </c>
    </row>
    <row r="267" s="13" customFormat="1">
      <c r="A267" s="13"/>
      <c r="B267" s="224"/>
      <c r="C267" s="225"/>
      <c r="D267" s="226" t="s">
        <v>150</v>
      </c>
      <c r="E267" s="227" t="s">
        <v>32</v>
      </c>
      <c r="F267" s="228" t="s">
        <v>320</v>
      </c>
      <c r="G267" s="225"/>
      <c r="H267" s="227" t="s">
        <v>32</v>
      </c>
      <c r="I267" s="229"/>
      <c r="J267" s="225"/>
      <c r="K267" s="225"/>
      <c r="L267" s="230"/>
      <c r="M267" s="231"/>
      <c r="N267" s="232"/>
      <c r="O267" s="232"/>
      <c r="P267" s="232"/>
      <c r="Q267" s="232"/>
      <c r="R267" s="232"/>
      <c r="S267" s="232"/>
      <c r="T267" s="23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4" t="s">
        <v>150</v>
      </c>
      <c r="AU267" s="234" t="s">
        <v>88</v>
      </c>
      <c r="AV267" s="13" t="s">
        <v>86</v>
      </c>
      <c r="AW267" s="13" t="s">
        <v>39</v>
      </c>
      <c r="AX267" s="13" t="s">
        <v>78</v>
      </c>
      <c r="AY267" s="234" t="s">
        <v>139</v>
      </c>
    </row>
    <row r="268" s="14" customFormat="1">
      <c r="A268" s="14"/>
      <c r="B268" s="235"/>
      <c r="C268" s="236"/>
      <c r="D268" s="226" t="s">
        <v>150</v>
      </c>
      <c r="E268" s="237" t="s">
        <v>32</v>
      </c>
      <c r="F268" s="238" t="s">
        <v>468</v>
      </c>
      <c r="G268" s="236"/>
      <c r="H268" s="239">
        <v>1.8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5" t="s">
        <v>150</v>
      </c>
      <c r="AU268" s="245" t="s">
        <v>88</v>
      </c>
      <c r="AV268" s="14" t="s">
        <v>88</v>
      </c>
      <c r="AW268" s="14" t="s">
        <v>39</v>
      </c>
      <c r="AX268" s="14" t="s">
        <v>78</v>
      </c>
      <c r="AY268" s="245" t="s">
        <v>139</v>
      </c>
    </row>
    <row r="269" s="15" customFormat="1">
      <c r="A269" s="15"/>
      <c r="B269" s="246"/>
      <c r="C269" s="247"/>
      <c r="D269" s="226" t="s">
        <v>150</v>
      </c>
      <c r="E269" s="248" t="s">
        <v>32</v>
      </c>
      <c r="F269" s="249" t="s">
        <v>153</v>
      </c>
      <c r="G269" s="247"/>
      <c r="H269" s="250">
        <v>1.8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6" t="s">
        <v>150</v>
      </c>
      <c r="AU269" s="256" t="s">
        <v>88</v>
      </c>
      <c r="AV269" s="15" t="s">
        <v>146</v>
      </c>
      <c r="AW269" s="15" t="s">
        <v>39</v>
      </c>
      <c r="AX269" s="15" t="s">
        <v>86</v>
      </c>
      <c r="AY269" s="256" t="s">
        <v>139</v>
      </c>
    </row>
    <row r="270" s="2" customFormat="1" ht="76.35" customHeight="1">
      <c r="A270" s="40"/>
      <c r="B270" s="41"/>
      <c r="C270" s="206" t="s">
        <v>370</v>
      </c>
      <c r="D270" s="206" t="s">
        <v>141</v>
      </c>
      <c r="E270" s="207" t="s">
        <v>323</v>
      </c>
      <c r="F270" s="208" t="s">
        <v>324</v>
      </c>
      <c r="G270" s="209" t="s">
        <v>144</v>
      </c>
      <c r="H270" s="210">
        <v>12.94</v>
      </c>
      <c r="I270" s="211"/>
      <c r="J270" s="212">
        <f>ROUND(I270*H270,2)</f>
        <v>0</v>
      </c>
      <c r="K270" s="208" t="s">
        <v>145</v>
      </c>
      <c r="L270" s="46"/>
      <c r="M270" s="213" t="s">
        <v>32</v>
      </c>
      <c r="N270" s="214" t="s">
        <v>49</v>
      </c>
      <c r="O270" s="86"/>
      <c r="P270" s="215">
        <f>O270*H270</f>
        <v>0</v>
      </c>
      <c r="Q270" s="215">
        <v>0.00726</v>
      </c>
      <c r="R270" s="215">
        <f>Q270*H270</f>
        <v>0.093944399999999997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146</v>
      </c>
      <c r="AT270" s="217" t="s">
        <v>141</v>
      </c>
      <c r="AU270" s="217" t="s">
        <v>88</v>
      </c>
      <c r="AY270" s="18" t="s">
        <v>139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8" t="s">
        <v>86</v>
      </c>
      <c r="BK270" s="218">
        <f>ROUND(I270*H270,2)</f>
        <v>0</v>
      </c>
      <c r="BL270" s="18" t="s">
        <v>146</v>
      </c>
      <c r="BM270" s="217" t="s">
        <v>681</v>
      </c>
    </row>
    <row r="271" s="2" customFormat="1">
      <c r="A271" s="40"/>
      <c r="B271" s="41"/>
      <c r="C271" s="42"/>
      <c r="D271" s="219" t="s">
        <v>148</v>
      </c>
      <c r="E271" s="42"/>
      <c r="F271" s="220" t="s">
        <v>326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8" t="s">
        <v>148</v>
      </c>
      <c r="AU271" s="18" t="s">
        <v>88</v>
      </c>
    </row>
    <row r="272" s="13" customFormat="1">
      <c r="A272" s="13"/>
      <c r="B272" s="224"/>
      <c r="C272" s="225"/>
      <c r="D272" s="226" t="s">
        <v>150</v>
      </c>
      <c r="E272" s="227" t="s">
        <v>32</v>
      </c>
      <c r="F272" s="228" t="s">
        <v>327</v>
      </c>
      <c r="G272" s="225"/>
      <c r="H272" s="227" t="s">
        <v>32</v>
      </c>
      <c r="I272" s="229"/>
      <c r="J272" s="225"/>
      <c r="K272" s="225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150</v>
      </c>
      <c r="AU272" s="234" t="s">
        <v>88</v>
      </c>
      <c r="AV272" s="13" t="s">
        <v>86</v>
      </c>
      <c r="AW272" s="13" t="s">
        <v>39</v>
      </c>
      <c r="AX272" s="13" t="s">
        <v>78</v>
      </c>
      <c r="AY272" s="234" t="s">
        <v>139</v>
      </c>
    </row>
    <row r="273" s="14" customFormat="1">
      <c r="A273" s="14"/>
      <c r="B273" s="235"/>
      <c r="C273" s="236"/>
      <c r="D273" s="226" t="s">
        <v>150</v>
      </c>
      <c r="E273" s="237" t="s">
        <v>32</v>
      </c>
      <c r="F273" s="238" t="s">
        <v>328</v>
      </c>
      <c r="G273" s="236"/>
      <c r="H273" s="239">
        <v>12.94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5" t="s">
        <v>150</v>
      </c>
      <c r="AU273" s="245" t="s">
        <v>88</v>
      </c>
      <c r="AV273" s="14" t="s">
        <v>88</v>
      </c>
      <c r="AW273" s="14" t="s">
        <v>39</v>
      </c>
      <c r="AX273" s="14" t="s">
        <v>78</v>
      </c>
      <c r="AY273" s="245" t="s">
        <v>139</v>
      </c>
    </row>
    <row r="274" s="15" customFormat="1">
      <c r="A274" s="15"/>
      <c r="B274" s="246"/>
      <c r="C274" s="247"/>
      <c r="D274" s="226" t="s">
        <v>150</v>
      </c>
      <c r="E274" s="248" t="s">
        <v>32</v>
      </c>
      <c r="F274" s="249" t="s">
        <v>153</v>
      </c>
      <c r="G274" s="247"/>
      <c r="H274" s="250">
        <v>12.94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6" t="s">
        <v>150</v>
      </c>
      <c r="AU274" s="256" t="s">
        <v>88</v>
      </c>
      <c r="AV274" s="15" t="s">
        <v>146</v>
      </c>
      <c r="AW274" s="15" t="s">
        <v>39</v>
      </c>
      <c r="AX274" s="15" t="s">
        <v>86</v>
      </c>
      <c r="AY274" s="256" t="s">
        <v>139</v>
      </c>
    </row>
    <row r="275" s="2" customFormat="1" ht="76.35" customHeight="1">
      <c r="A275" s="40"/>
      <c r="B275" s="41"/>
      <c r="C275" s="206" t="s">
        <v>380</v>
      </c>
      <c r="D275" s="206" t="s">
        <v>141</v>
      </c>
      <c r="E275" s="207" t="s">
        <v>330</v>
      </c>
      <c r="F275" s="208" t="s">
        <v>331</v>
      </c>
      <c r="G275" s="209" t="s">
        <v>144</v>
      </c>
      <c r="H275" s="210">
        <v>12.94</v>
      </c>
      <c r="I275" s="211"/>
      <c r="J275" s="212">
        <f>ROUND(I275*H275,2)</f>
        <v>0</v>
      </c>
      <c r="K275" s="208" t="s">
        <v>145</v>
      </c>
      <c r="L275" s="46"/>
      <c r="M275" s="213" t="s">
        <v>32</v>
      </c>
      <c r="N275" s="214" t="s">
        <v>49</v>
      </c>
      <c r="O275" s="86"/>
      <c r="P275" s="215">
        <f>O275*H275</f>
        <v>0</v>
      </c>
      <c r="Q275" s="215">
        <v>0.00085999999999999998</v>
      </c>
      <c r="R275" s="215">
        <f>Q275*H275</f>
        <v>0.0111284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146</v>
      </c>
      <c r="AT275" s="217" t="s">
        <v>141</v>
      </c>
      <c r="AU275" s="217" t="s">
        <v>88</v>
      </c>
      <c r="AY275" s="18" t="s">
        <v>139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8" t="s">
        <v>86</v>
      </c>
      <c r="BK275" s="218">
        <f>ROUND(I275*H275,2)</f>
        <v>0</v>
      </c>
      <c r="BL275" s="18" t="s">
        <v>146</v>
      </c>
      <c r="BM275" s="217" t="s">
        <v>682</v>
      </c>
    </row>
    <row r="276" s="2" customFormat="1">
      <c r="A276" s="40"/>
      <c r="B276" s="41"/>
      <c r="C276" s="42"/>
      <c r="D276" s="219" t="s">
        <v>148</v>
      </c>
      <c r="E276" s="42"/>
      <c r="F276" s="220" t="s">
        <v>333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8" t="s">
        <v>148</v>
      </c>
      <c r="AU276" s="18" t="s">
        <v>88</v>
      </c>
    </row>
    <row r="277" s="13" customFormat="1">
      <c r="A277" s="13"/>
      <c r="B277" s="224"/>
      <c r="C277" s="225"/>
      <c r="D277" s="226" t="s">
        <v>150</v>
      </c>
      <c r="E277" s="227" t="s">
        <v>32</v>
      </c>
      <c r="F277" s="228" t="s">
        <v>327</v>
      </c>
      <c r="G277" s="225"/>
      <c r="H277" s="227" t="s">
        <v>32</v>
      </c>
      <c r="I277" s="229"/>
      <c r="J277" s="225"/>
      <c r="K277" s="225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150</v>
      </c>
      <c r="AU277" s="234" t="s">
        <v>88</v>
      </c>
      <c r="AV277" s="13" t="s">
        <v>86</v>
      </c>
      <c r="AW277" s="13" t="s">
        <v>39</v>
      </c>
      <c r="AX277" s="13" t="s">
        <v>78</v>
      </c>
      <c r="AY277" s="234" t="s">
        <v>139</v>
      </c>
    </row>
    <row r="278" s="14" customFormat="1">
      <c r="A278" s="14"/>
      <c r="B278" s="235"/>
      <c r="C278" s="236"/>
      <c r="D278" s="226" t="s">
        <v>150</v>
      </c>
      <c r="E278" s="237" t="s">
        <v>32</v>
      </c>
      <c r="F278" s="238" t="s">
        <v>328</v>
      </c>
      <c r="G278" s="236"/>
      <c r="H278" s="239">
        <v>12.94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150</v>
      </c>
      <c r="AU278" s="245" t="s">
        <v>88</v>
      </c>
      <c r="AV278" s="14" t="s">
        <v>88</v>
      </c>
      <c r="AW278" s="14" t="s">
        <v>39</v>
      </c>
      <c r="AX278" s="14" t="s">
        <v>78</v>
      </c>
      <c r="AY278" s="245" t="s">
        <v>139</v>
      </c>
    </row>
    <row r="279" s="15" customFormat="1">
      <c r="A279" s="15"/>
      <c r="B279" s="246"/>
      <c r="C279" s="247"/>
      <c r="D279" s="226" t="s">
        <v>150</v>
      </c>
      <c r="E279" s="248" t="s">
        <v>32</v>
      </c>
      <c r="F279" s="249" t="s">
        <v>153</v>
      </c>
      <c r="G279" s="247"/>
      <c r="H279" s="250">
        <v>12.94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6" t="s">
        <v>150</v>
      </c>
      <c r="AU279" s="256" t="s">
        <v>88</v>
      </c>
      <c r="AV279" s="15" t="s">
        <v>146</v>
      </c>
      <c r="AW279" s="15" t="s">
        <v>39</v>
      </c>
      <c r="AX279" s="15" t="s">
        <v>86</v>
      </c>
      <c r="AY279" s="256" t="s">
        <v>139</v>
      </c>
    </row>
    <row r="280" s="2" customFormat="1" ht="78" customHeight="1">
      <c r="A280" s="40"/>
      <c r="B280" s="41"/>
      <c r="C280" s="206" t="s">
        <v>471</v>
      </c>
      <c r="D280" s="206" t="s">
        <v>141</v>
      </c>
      <c r="E280" s="207" t="s">
        <v>335</v>
      </c>
      <c r="F280" s="208" t="s">
        <v>336</v>
      </c>
      <c r="G280" s="209" t="s">
        <v>337</v>
      </c>
      <c r="H280" s="210">
        <v>0.11600000000000001</v>
      </c>
      <c r="I280" s="211"/>
      <c r="J280" s="212">
        <f>ROUND(I280*H280,2)</f>
        <v>0</v>
      </c>
      <c r="K280" s="208" t="s">
        <v>145</v>
      </c>
      <c r="L280" s="46"/>
      <c r="M280" s="213" t="s">
        <v>32</v>
      </c>
      <c r="N280" s="214" t="s">
        <v>49</v>
      </c>
      <c r="O280" s="86"/>
      <c r="P280" s="215">
        <f>O280*H280</f>
        <v>0</v>
      </c>
      <c r="Q280" s="215">
        <v>1.0556000000000001</v>
      </c>
      <c r="R280" s="215">
        <f>Q280*H280</f>
        <v>0.12244960000000002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146</v>
      </c>
      <c r="AT280" s="217" t="s">
        <v>141</v>
      </c>
      <c r="AU280" s="217" t="s">
        <v>88</v>
      </c>
      <c r="AY280" s="18" t="s">
        <v>139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8" t="s">
        <v>86</v>
      </c>
      <c r="BK280" s="218">
        <f>ROUND(I280*H280,2)</f>
        <v>0</v>
      </c>
      <c r="BL280" s="18" t="s">
        <v>146</v>
      </c>
      <c r="BM280" s="217" t="s">
        <v>683</v>
      </c>
    </row>
    <row r="281" s="2" customFormat="1">
      <c r="A281" s="40"/>
      <c r="B281" s="41"/>
      <c r="C281" s="42"/>
      <c r="D281" s="219" t="s">
        <v>148</v>
      </c>
      <c r="E281" s="42"/>
      <c r="F281" s="220" t="s">
        <v>339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8" t="s">
        <v>148</v>
      </c>
      <c r="AU281" s="18" t="s">
        <v>88</v>
      </c>
    </row>
    <row r="282" s="13" customFormat="1">
      <c r="A282" s="13"/>
      <c r="B282" s="224"/>
      <c r="C282" s="225"/>
      <c r="D282" s="226" t="s">
        <v>150</v>
      </c>
      <c r="E282" s="227" t="s">
        <v>32</v>
      </c>
      <c r="F282" s="228" t="s">
        <v>340</v>
      </c>
      <c r="G282" s="225"/>
      <c r="H282" s="227" t="s">
        <v>32</v>
      </c>
      <c r="I282" s="229"/>
      <c r="J282" s="225"/>
      <c r="K282" s="225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150</v>
      </c>
      <c r="AU282" s="234" t="s">
        <v>88</v>
      </c>
      <c r="AV282" s="13" t="s">
        <v>86</v>
      </c>
      <c r="AW282" s="13" t="s">
        <v>39</v>
      </c>
      <c r="AX282" s="13" t="s">
        <v>78</v>
      </c>
      <c r="AY282" s="234" t="s">
        <v>139</v>
      </c>
    </row>
    <row r="283" s="14" customFormat="1">
      <c r="A283" s="14"/>
      <c r="B283" s="235"/>
      <c r="C283" s="236"/>
      <c r="D283" s="226" t="s">
        <v>150</v>
      </c>
      <c r="E283" s="237" t="s">
        <v>32</v>
      </c>
      <c r="F283" s="238" t="s">
        <v>341</v>
      </c>
      <c r="G283" s="236"/>
      <c r="H283" s="239">
        <v>0.11600000000000001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150</v>
      </c>
      <c r="AU283" s="245" t="s">
        <v>88</v>
      </c>
      <c r="AV283" s="14" t="s">
        <v>88</v>
      </c>
      <c r="AW283" s="14" t="s">
        <v>39</v>
      </c>
      <c r="AX283" s="14" t="s">
        <v>78</v>
      </c>
      <c r="AY283" s="245" t="s">
        <v>139</v>
      </c>
    </row>
    <row r="284" s="15" customFormat="1">
      <c r="A284" s="15"/>
      <c r="B284" s="246"/>
      <c r="C284" s="247"/>
      <c r="D284" s="226" t="s">
        <v>150</v>
      </c>
      <c r="E284" s="248" t="s">
        <v>32</v>
      </c>
      <c r="F284" s="249" t="s">
        <v>153</v>
      </c>
      <c r="G284" s="247"/>
      <c r="H284" s="250">
        <v>0.11600000000000001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6" t="s">
        <v>150</v>
      </c>
      <c r="AU284" s="256" t="s">
        <v>88</v>
      </c>
      <c r="AV284" s="15" t="s">
        <v>146</v>
      </c>
      <c r="AW284" s="15" t="s">
        <v>39</v>
      </c>
      <c r="AX284" s="15" t="s">
        <v>86</v>
      </c>
      <c r="AY284" s="256" t="s">
        <v>139</v>
      </c>
    </row>
    <row r="285" s="2" customFormat="1" ht="49.05" customHeight="1">
      <c r="A285" s="40"/>
      <c r="B285" s="41"/>
      <c r="C285" s="206" t="s">
        <v>473</v>
      </c>
      <c r="D285" s="206" t="s">
        <v>141</v>
      </c>
      <c r="E285" s="207" t="s">
        <v>343</v>
      </c>
      <c r="F285" s="208" t="s">
        <v>344</v>
      </c>
      <c r="G285" s="209" t="s">
        <v>184</v>
      </c>
      <c r="H285" s="210">
        <v>2.052</v>
      </c>
      <c r="I285" s="211"/>
      <c r="J285" s="212">
        <f>ROUND(I285*H285,2)</f>
        <v>0</v>
      </c>
      <c r="K285" s="208" t="s">
        <v>145</v>
      </c>
      <c r="L285" s="46"/>
      <c r="M285" s="213" t="s">
        <v>32</v>
      </c>
      <c r="N285" s="214" t="s">
        <v>49</v>
      </c>
      <c r="O285" s="86"/>
      <c r="P285" s="215">
        <f>O285*H285</f>
        <v>0</v>
      </c>
      <c r="Q285" s="215">
        <v>3.02285</v>
      </c>
      <c r="R285" s="215">
        <f>Q285*H285</f>
        <v>6.2028882000000003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146</v>
      </c>
      <c r="AT285" s="217" t="s">
        <v>141</v>
      </c>
      <c r="AU285" s="217" t="s">
        <v>88</v>
      </c>
      <c r="AY285" s="18" t="s">
        <v>139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8" t="s">
        <v>86</v>
      </c>
      <c r="BK285" s="218">
        <f>ROUND(I285*H285,2)</f>
        <v>0</v>
      </c>
      <c r="BL285" s="18" t="s">
        <v>146</v>
      </c>
      <c r="BM285" s="217" t="s">
        <v>684</v>
      </c>
    </row>
    <row r="286" s="2" customFormat="1">
      <c r="A286" s="40"/>
      <c r="B286" s="41"/>
      <c r="C286" s="42"/>
      <c r="D286" s="219" t="s">
        <v>148</v>
      </c>
      <c r="E286" s="42"/>
      <c r="F286" s="220" t="s">
        <v>346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8" t="s">
        <v>148</v>
      </c>
      <c r="AU286" s="18" t="s">
        <v>88</v>
      </c>
    </row>
    <row r="287" s="13" customFormat="1">
      <c r="A287" s="13"/>
      <c r="B287" s="224"/>
      <c r="C287" s="225"/>
      <c r="D287" s="226" t="s">
        <v>150</v>
      </c>
      <c r="E287" s="227" t="s">
        <v>32</v>
      </c>
      <c r="F287" s="228" t="s">
        <v>347</v>
      </c>
      <c r="G287" s="225"/>
      <c r="H287" s="227" t="s">
        <v>32</v>
      </c>
      <c r="I287" s="229"/>
      <c r="J287" s="225"/>
      <c r="K287" s="225"/>
      <c r="L287" s="230"/>
      <c r="M287" s="231"/>
      <c r="N287" s="232"/>
      <c r="O287" s="232"/>
      <c r="P287" s="232"/>
      <c r="Q287" s="232"/>
      <c r="R287" s="232"/>
      <c r="S287" s="232"/>
      <c r="T287" s="23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4" t="s">
        <v>150</v>
      </c>
      <c r="AU287" s="234" t="s">
        <v>88</v>
      </c>
      <c r="AV287" s="13" t="s">
        <v>86</v>
      </c>
      <c r="AW287" s="13" t="s">
        <v>39</v>
      </c>
      <c r="AX287" s="13" t="s">
        <v>78</v>
      </c>
      <c r="AY287" s="234" t="s">
        <v>139</v>
      </c>
    </row>
    <row r="288" s="14" customFormat="1">
      <c r="A288" s="14"/>
      <c r="B288" s="235"/>
      <c r="C288" s="236"/>
      <c r="D288" s="226" t="s">
        <v>150</v>
      </c>
      <c r="E288" s="237" t="s">
        <v>32</v>
      </c>
      <c r="F288" s="238" t="s">
        <v>348</v>
      </c>
      <c r="G288" s="236"/>
      <c r="H288" s="239">
        <v>2.052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5" t="s">
        <v>150</v>
      </c>
      <c r="AU288" s="245" t="s">
        <v>88</v>
      </c>
      <c r="AV288" s="14" t="s">
        <v>88</v>
      </c>
      <c r="AW288" s="14" t="s">
        <v>39</v>
      </c>
      <c r="AX288" s="14" t="s">
        <v>78</v>
      </c>
      <c r="AY288" s="245" t="s">
        <v>139</v>
      </c>
    </row>
    <row r="289" s="15" customFormat="1">
      <c r="A289" s="15"/>
      <c r="B289" s="246"/>
      <c r="C289" s="247"/>
      <c r="D289" s="226" t="s">
        <v>150</v>
      </c>
      <c r="E289" s="248" t="s">
        <v>32</v>
      </c>
      <c r="F289" s="249" t="s">
        <v>153</v>
      </c>
      <c r="G289" s="247"/>
      <c r="H289" s="250">
        <v>2.052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56" t="s">
        <v>150</v>
      </c>
      <c r="AU289" s="256" t="s">
        <v>88</v>
      </c>
      <c r="AV289" s="15" t="s">
        <v>146</v>
      </c>
      <c r="AW289" s="15" t="s">
        <v>39</v>
      </c>
      <c r="AX289" s="15" t="s">
        <v>86</v>
      </c>
      <c r="AY289" s="256" t="s">
        <v>139</v>
      </c>
    </row>
    <row r="290" s="2" customFormat="1" ht="49.05" customHeight="1">
      <c r="A290" s="40"/>
      <c r="B290" s="41"/>
      <c r="C290" s="206" t="s">
        <v>475</v>
      </c>
      <c r="D290" s="206" t="s">
        <v>141</v>
      </c>
      <c r="E290" s="207" t="s">
        <v>350</v>
      </c>
      <c r="F290" s="208" t="s">
        <v>351</v>
      </c>
      <c r="G290" s="209" t="s">
        <v>184</v>
      </c>
      <c r="H290" s="210">
        <v>2.052</v>
      </c>
      <c r="I290" s="211"/>
      <c r="J290" s="212">
        <f>ROUND(I290*H290,2)</f>
        <v>0</v>
      </c>
      <c r="K290" s="208" t="s">
        <v>145</v>
      </c>
      <c r="L290" s="46"/>
      <c r="M290" s="213" t="s">
        <v>32</v>
      </c>
      <c r="N290" s="214" t="s">
        <v>49</v>
      </c>
      <c r="O290" s="86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146</v>
      </c>
      <c r="AT290" s="217" t="s">
        <v>141</v>
      </c>
      <c r="AU290" s="217" t="s">
        <v>88</v>
      </c>
      <c r="AY290" s="18" t="s">
        <v>139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8" t="s">
        <v>86</v>
      </c>
      <c r="BK290" s="218">
        <f>ROUND(I290*H290,2)</f>
        <v>0</v>
      </c>
      <c r="BL290" s="18" t="s">
        <v>146</v>
      </c>
      <c r="BM290" s="217" t="s">
        <v>685</v>
      </c>
    </row>
    <row r="291" s="2" customFormat="1">
      <c r="A291" s="40"/>
      <c r="B291" s="41"/>
      <c r="C291" s="42"/>
      <c r="D291" s="219" t="s">
        <v>148</v>
      </c>
      <c r="E291" s="42"/>
      <c r="F291" s="220" t="s">
        <v>353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8" t="s">
        <v>148</v>
      </c>
      <c r="AU291" s="18" t="s">
        <v>88</v>
      </c>
    </row>
    <row r="292" s="13" customFormat="1">
      <c r="A292" s="13"/>
      <c r="B292" s="224"/>
      <c r="C292" s="225"/>
      <c r="D292" s="226" t="s">
        <v>150</v>
      </c>
      <c r="E292" s="227" t="s">
        <v>32</v>
      </c>
      <c r="F292" s="228" t="s">
        <v>347</v>
      </c>
      <c r="G292" s="225"/>
      <c r="H292" s="227" t="s">
        <v>32</v>
      </c>
      <c r="I292" s="229"/>
      <c r="J292" s="225"/>
      <c r="K292" s="225"/>
      <c r="L292" s="230"/>
      <c r="M292" s="231"/>
      <c r="N292" s="232"/>
      <c r="O292" s="232"/>
      <c r="P292" s="232"/>
      <c r="Q292" s="232"/>
      <c r="R292" s="232"/>
      <c r="S292" s="232"/>
      <c r="T292" s="23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4" t="s">
        <v>150</v>
      </c>
      <c r="AU292" s="234" t="s">
        <v>88</v>
      </c>
      <c r="AV292" s="13" t="s">
        <v>86</v>
      </c>
      <c r="AW292" s="13" t="s">
        <v>39</v>
      </c>
      <c r="AX292" s="13" t="s">
        <v>78</v>
      </c>
      <c r="AY292" s="234" t="s">
        <v>139</v>
      </c>
    </row>
    <row r="293" s="14" customFormat="1">
      <c r="A293" s="14"/>
      <c r="B293" s="235"/>
      <c r="C293" s="236"/>
      <c r="D293" s="226" t="s">
        <v>150</v>
      </c>
      <c r="E293" s="237" t="s">
        <v>32</v>
      </c>
      <c r="F293" s="238" t="s">
        <v>348</v>
      </c>
      <c r="G293" s="236"/>
      <c r="H293" s="239">
        <v>2.052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5" t="s">
        <v>150</v>
      </c>
      <c r="AU293" s="245" t="s">
        <v>88</v>
      </c>
      <c r="AV293" s="14" t="s">
        <v>88</v>
      </c>
      <c r="AW293" s="14" t="s">
        <v>39</v>
      </c>
      <c r="AX293" s="14" t="s">
        <v>78</v>
      </c>
      <c r="AY293" s="245" t="s">
        <v>139</v>
      </c>
    </row>
    <row r="294" s="15" customFormat="1">
      <c r="A294" s="15"/>
      <c r="B294" s="246"/>
      <c r="C294" s="247"/>
      <c r="D294" s="226" t="s">
        <v>150</v>
      </c>
      <c r="E294" s="248" t="s">
        <v>32</v>
      </c>
      <c r="F294" s="249" t="s">
        <v>153</v>
      </c>
      <c r="G294" s="247"/>
      <c r="H294" s="250">
        <v>2.052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56" t="s">
        <v>150</v>
      </c>
      <c r="AU294" s="256" t="s">
        <v>88</v>
      </c>
      <c r="AV294" s="15" t="s">
        <v>146</v>
      </c>
      <c r="AW294" s="15" t="s">
        <v>39</v>
      </c>
      <c r="AX294" s="15" t="s">
        <v>86</v>
      </c>
      <c r="AY294" s="256" t="s">
        <v>139</v>
      </c>
    </row>
    <row r="295" s="12" customFormat="1" ht="22.8" customHeight="1">
      <c r="A295" s="12"/>
      <c r="B295" s="190"/>
      <c r="C295" s="191"/>
      <c r="D295" s="192" t="s">
        <v>77</v>
      </c>
      <c r="E295" s="204" t="s">
        <v>146</v>
      </c>
      <c r="F295" s="204" t="s">
        <v>354</v>
      </c>
      <c r="G295" s="191"/>
      <c r="H295" s="191"/>
      <c r="I295" s="194"/>
      <c r="J295" s="205">
        <f>BK295</f>
        <v>0</v>
      </c>
      <c r="K295" s="191"/>
      <c r="L295" s="196"/>
      <c r="M295" s="197"/>
      <c r="N295" s="198"/>
      <c r="O295" s="198"/>
      <c r="P295" s="199">
        <f>SUM(P296:P305)</f>
        <v>0</v>
      </c>
      <c r="Q295" s="198"/>
      <c r="R295" s="199">
        <f>SUM(R296:R305)</f>
        <v>6.0730295999999999</v>
      </c>
      <c r="S295" s="198"/>
      <c r="T295" s="200">
        <f>SUM(T296:T305)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01" t="s">
        <v>86</v>
      </c>
      <c r="AT295" s="202" t="s">
        <v>77</v>
      </c>
      <c r="AU295" s="202" t="s">
        <v>86</v>
      </c>
      <c r="AY295" s="201" t="s">
        <v>139</v>
      </c>
      <c r="BK295" s="203">
        <f>SUM(BK296:BK305)</f>
        <v>0</v>
      </c>
    </row>
    <row r="296" s="2" customFormat="1" ht="37.8" customHeight="1">
      <c r="A296" s="40"/>
      <c r="B296" s="41"/>
      <c r="C296" s="206" t="s">
        <v>477</v>
      </c>
      <c r="D296" s="206" t="s">
        <v>141</v>
      </c>
      <c r="E296" s="207" t="s">
        <v>356</v>
      </c>
      <c r="F296" s="208" t="s">
        <v>357</v>
      </c>
      <c r="G296" s="209" t="s">
        <v>184</v>
      </c>
      <c r="H296" s="210">
        <v>2.4950000000000001</v>
      </c>
      <c r="I296" s="211"/>
      <c r="J296" s="212">
        <f>ROUND(I296*H296,2)</f>
        <v>0</v>
      </c>
      <c r="K296" s="208" t="s">
        <v>145</v>
      </c>
      <c r="L296" s="46"/>
      <c r="M296" s="213" t="s">
        <v>32</v>
      </c>
      <c r="N296" s="214" t="s">
        <v>49</v>
      </c>
      <c r="O296" s="86"/>
      <c r="P296" s="215">
        <f>O296*H296</f>
        <v>0</v>
      </c>
      <c r="Q296" s="215">
        <v>2.4340799999999998</v>
      </c>
      <c r="R296" s="215">
        <f>Q296*H296</f>
        <v>6.0730295999999999</v>
      </c>
      <c r="S296" s="215">
        <v>0</v>
      </c>
      <c r="T296" s="216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7" t="s">
        <v>146</v>
      </c>
      <c r="AT296" s="217" t="s">
        <v>141</v>
      </c>
      <c r="AU296" s="217" t="s">
        <v>88</v>
      </c>
      <c r="AY296" s="18" t="s">
        <v>139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8" t="s">
        <v>86</v>
      </c>
      <c r="BK296" s="218">
        <f>ROUND(I296*H296,2)</f>
        <v>0</v>
      </c>
      <c r="BL296" s="18" t="s">
        <v>146</v>
      </c>
      <c r="BM296" s="217" t="s">
        <v>686</v>
      </c>
    </row>
    <row r="297" s="2" customFormat="1">
      <c r="A297" s="40"/>
      <c r="B297" s="41"/>
      <c r="C297" s="42"/>
      <c r="D297" s="219" t="s">
        <v>148</v>
      </c>
      <c r="E297" s="42"/>
      <c r="F297" s="220" t="s">
        <v>359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8" t="s">
        <v>148</v>
      </c>
      <c r="AU297" s="18" t="s">
        <v>88</v>
      </c>
    </row>
    <row r="298" s="13" customFormat="1">
      <c r="A298" s="13"/>
      <c r="B298" s="224"/>
      <c r="C298" s="225"/>
      <c r="D298" s="226" t="s">
        <v>150</v>
      </c>
      <c r="E298" s="227" t="s">
        <v>32</v>
      </c>
      <c r="F298" s="228" t="s">
        <v>360</v>
      </c>
      <c r="G298" s="225"/>
      <c r="H298" s="227" t="s">
        <v>32</v>
      </c>
      <c r="I298" s="229"/>
      <c r="J298" s="225"/>
      <c r="K298" s="225"/>
      <c r="L298" s="230"/>
      <c r="M298" s="231"/>
      <c r="N298" s="232"/>
      <c r="O298" s="232"/>
      <c r="P298" s="232"/>
      <c r="Q298" s="232"/>
      <c r="R298" s="232"/>
      <c r="S298" s="232"/>
      <c r="T298" s="23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4" t="s">
        <v>150</v>
      </c>
      <c r="AU298" s="234" t="s">
        <v>88</v>
      </c>
      <c r="AV298" s="13" t="s">
        <v>86</v>
      </c>
      <c r="AW298" s="13" t="s">
        <v>39</v>
      </c>
      <c r="AX298" s="13" t="s">
        <v>78</v>
      </c>
      <c r="AY298" s="234" t="s">
        <v>139</v>
      </c>
    </row>
    <row r="299" s="14" customFormat="1">
      <c r="A299" s="14"/>
      <c r="B299" s="235"/>
      <c r="C299" s="236"/>
      <c r="D299" s="226" t="s">
        <v>150</v>
      </c>
      <c r="E299" s="237" t="s">
        <v>32</v>
      </c>
      <c r="F299" s="238" t="s">
        <v>361</v>
      </c>
      <c r="G299" s="236"/>
      <c r="H299" s="239">
        <v>2.4950000000000001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5" t="s">
        <v>150</v>
      </c>
      <c r="AU299" s="245" t="s">
        <v>88</v>
      </c>
      <c r="AV299" s="14" t="s">
        <v>88</v>
      </c>
      <c r="AW299" s="14" t="s">
        <v>39</v>
      </c>
      <c r="AX299" s="14" t="s">
        <v>78</v>
      </c>
      <c r="AY299" s="245" t="s">
        <v>139</v>
      </c>
    </row>
    <row r="300" s="15" customFormat="1">
      <c r="A300" s="15"/>
      <c r="B300" s="246"/>
      <c r="C300" s="247"/>
      <c r="D300" s="226" t="s">
        <v>150</v>
      </c>
      <c r="E300" s="248" t="s">
        <v>32</v>
      </c>
      <c r="F300" s="249" t="s">
        <v>153</v>
      </c>
      <c r="G300" s="247"/>
      <c r="H300" s="250">
        <v>2.4950000000000001</v>
      </c>
      <c r="I300" s="251"/>
      <c r="J300" s="247"/>
      <c r="K300" s="247"/>
      <c r="L300" s="252"/>
      <c r="M300" s="253"/>
      <c r="N300" s="254"/>
      <c r="O300" s="254"/>
      <c r="P300" s="254"/>
      <c r="Q300" s="254"/>
      <c r="R300" s="254"/>
      <c r="S300" s="254"/>
      <c r="T300" s="25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56" t="s">
        <v>150</v>
      </c>
      <c r="AU300" s="256" t="s">
        <v>88</v>
      </c>
      <c r="AV300" s="15" t="s">
        <v>146</v>
      </c>
      <c r="AW300" s="15" t="s">
        <v>39</v>
      </c>
      <c r="AX300" s="15" t="s">
        <v>86</v>
      </c>
      <c r="AY300" s="256" t="s">
        <v>139</v>
      </c>
    </row>
    <row r="301" s="2" customFormat="1" ht="55.5" customHeight="1">
      <c r="A301" s="40"/>
      <c r="B301" s="41"/>
      <c r="C301" s="206" t="s">
        <v>479</v>
      </c>
      <c r="D301" s="206" t="s">
        <v>141</v>
      </c>
      <c r="E301" s="207" t="s">
        <v>363</v>
      </c>
      <c r="F301" s="208" t="s">
        <v>364</v>
      </c>
      <c r="G301" s="209" t="s">
        <v>144</v>
      </c>
      <c r="H301" s="210">
        <v>21.289999999999999</v>
      </c>
      <c r="I301" s="211"/>
      <c r="J301" s="212">
        <f>ROUND(I301*H301,2)</f>
        <v>0</v>
      </c>
      <c r="K301" s="208" t="s">
        <v>145</v>
      </c>
      <c r="L301" s="46"/>
      <c r="M301" s="213" t="s">
        <v>32</v>
      </c>
      <c r="N301" s="214" t="s">
        <v>49</v>
      </c>
      <c r="O301" s="86"/>
      <c r="P301" s="215">
        <f>O301*H301</f>
        <v>0</v>
      </c>
      <c r="Q301" s="215">
        <v>0</v>
      </c>
      <c r="R301" s="215">
        <f>Q301*H301</f>
        <v>0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146</v>
      </c>
      <c r="AT301" s="217" t="s">
        <v>141</v>
      </c>
      <c r="AU301" s="217" t="s">
        <v>88</v>
      </c>
      <c r="AY301" s="18" t="s">
        <v>139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8" t="s">
        <v>86</v>
      </c>
      <c r="BK301" s="218">
        <f>ROUND(I301*H301,2)</f>
        <v>0</v>
      </c>
      <c r="BL301" s="18" t="s">
        <v>146</v>
      </c>
      <c r="BM301" s="217" t="s">
        <v>687</v>
      </c>
    </row>
    <row r="302" s="2" customFormat="1">
      <c r="A302" s="40"/>
      <c r="B302" s="41"/>
      <c r="C302" s="42"/>
      <c r="D302" s="219" t="s">
        <v>148</v>
      </c>
      <c r="E302" s="42"/>
      <c r="F302" s="220" t="s">
        <v>366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8" t="s">
        <v>148</v>
      </c>
      <c r="AU302" s="18" t="s">
        <v>88</v>
      </c>
    </row>
    <row r="303" s="13" customFormat="1">
      <c r="A303" s="13"/>
      <c r="B303" s="224"/>
      <c r="C303" s="225"/>
      <c r="D303" s="226" t="s">
        <v>150</v>
      </c>
      <c r="E303" s="227" t="s">
        <v>32</v>
      </c>
      <c r="F303" s="228" t="s">
        <v>367</v>
      </c>
      <c r="G303" s="225"/>
      <c r="H303" s="227" t="s">
        <v>32</v>
      </c>
      <c r="I303" s="229"/>
      <c r="J303" s="225"/>
      <c r="K303" s="225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150</v>
      </c>
      <c r="AU303" s="234" t="s">
        <v>88</v>
      </c>
      <c r="AV303" s="13" t="s">
        <v>86</v>
      </c>
      <c r="AW303" s="13" t="s">
        <v>39</v>
      </c>
      <c r="AX303" s="13" t="s">
        <v>78</v>
      </c>
      <c r="AY303" s="234" t="s">
        <v>139</v>
      </c>
    </row>
    <row r="304" s="14" customFormat="1">
      <c r="A304" s="14"/>
      <c r="B304" s="235"/>
      <c r="C304" s="236"/>
      <c r="D304" s="226" t="s">
        <v>150</v>
      </c>
      <c r="E304" s="237" t="s">
        <v>32</v>
      </c>
      <c r="F304" s="238" t="s">
        <v>688</v>
      </c>
      <c r="G304" s="236"/>
      <c r="H304" s="239">
        <v>21.289999999999999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5" t="s">
        <v>150</v>
      </c>
      <c r="AU304" s="245" t="s">
        <v>88</v>
      </c>
      <c r="AV304" s="14" t="s">
        <v>88</v>
      </c>
      <c r="AW304" s="14" t="s">
        <v>39</v>
      </c>
      <c r="AX304" s="14" t="s">
        <v>78</v>
      </c>
      <c r="AY304" s="245" t="s">
        <v>139</v>
      </c>
    </row>
    <row r="305" s="15" customFormat="1">
      <c r="A305" s="15"/>
      <c r="B305" s="246"/>
      <c r="C305" s="247"/>
      <c r="D305" s="226" t="s">
        <v>150</v>
      </c>
      <c r="E305" s="248" t="s">
        <v>32</v>
      </c>
      <c r="F305" s="249" t="s">
        <v>153</v>
      </c>
      <c r="G305" s="247"/>
      <c r="H305" s="250">
        <v>21.289999999999999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56" t="s">
        <v>150</v>
      </c>
      <c r="AU305" s="256" t="s">
        <v>88</v>
      </c>
      <c r="AV305" s="15" t="s">
        <v>146</v>
      </c>
      <c r="AW305" s="15" t="s">
        <v>39</v>
      </c>
      <c r="AX305" s="15" t="s">
        <v>86</v>
      </c>
      <c r="AY305" s="256" t="s">
        <v>139</v>
      </c>
    </row>
    <row r="306" s="12" customFormat="1" ht="22.8" customHeight="1">
      <c r="A306" s="12"/>
      <c r="B306" s="190"/>
      <c r="C306" s="191"/>
      <c r="D306" s="192" t="s">
        <v>77</v>
      </c>
      <c r="E306" s="204" t="s">
        <v>175</v>
      </c>
      <c r="F306" s="204" t="s">
        <v>369</v>
      </c>
      <c r="G306" s="191"/>
      <c r="H306" s="191"/>
      <c r="I306" s="194"/>
      <c r="J306" s="205">
        <f>BK306</f>
        <v>0</v>
      </c>
      <c r="K306" s="191"/>
      <c r="L306" s="196"/>
      <c r="M306" s="197"/>
      <c r="N306" s="198"/>
      <c r="O306" s="198"/>
      <c r="P306" s="199">
        <f>SUM(P307:P312)</f>
        <v>0</v>
      </c>
      <c r="Q306" s="198"/>
      <c r="R306" s="199">
        <f>SUM(R307:R312)</f>
        <v>0.25898656000000003</v>
      </c>
      <c r="S306" s="198"/>
      <c r="T306" s="200">
        <f>SUM(T307:T312)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01" t="s">
        <v>86</v>
      </c>
      <c r="AT306" s="202" t="s">
        <v>77</v>
      </c>
      <c r="AU306" s="202" t="s">
        <v>86</v>
      </c>
      <c r="AY306" s="201" t="s">
        <v>139</v>
      </c>
      <c r="BK306" s="203">
        <f>SUM(BK307:BK312)</f>
        <v>0</v>
      </c>
    </row>
    <row r="307" s="2" customFormat="1" ht="55.5" customHeight="1">
      <c r="A307" s="40"/>
      <c r="B307" s="41"/>
      <c r="C307" s="206" t="s">
        <v>482</v>
      </c>
      <c r="D307" s="206" t="s">
        <v>141</v>
      </c>
      <c r="E307" s="207" t="s">
        <v>371</v>
      </c>
      <c r="F307" s="208" t="s">
        <v>372</v>
      </c>
      <c r="G307" s="209" t="s">
        <v>144</v>
      </c>
      <c r="H307" s="210">
        <v>11.144</v>
      </c>
      <c r="I307" s="211"/>
      <c r="J307" s="212">
        <f>ROUND(I307*H307,2)</f>
        <v>0</v>
      </c>
      <c r="K307" s="208" t="s">
        <v>145</v>
      </c>
      <c r="L307" s="46"/>
      <c r="M307" s="213" t="s">
        <v>32</v>
      </c>
      <c r="N307" s="214" t="s">
        <v>49</v>
      </c>
      <c r="O307" s="86"/>
      <c r="P307" s="215">
        <f>O307*H307</f>
        <v>0</v>
      </c>
      <c r="Q307" s="215">
        <v>0.02324</v>
      </c>
      <c r="R307" s="215">
        <f>Q307*H307</f>
        <v>0.25898656000000003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146</v>
      </c>
      <c r="AT307" s="217" t="s">
        <v>141</v>
      </c>
      <c r="AU307" s="217" t="s">
        <v>88</v>
      </c>
      <c r="AY307" s="18" t="s">
        <v>139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8" t="s">
        <v>86</v>
      </c>
      <c r="BK307" s="218">
        <f>ROUND(I307*H307,2)</f>
        <v>0</v>
      </c>
      <c r="BL307" s="18" t="s">
        <v>146</v>
      </c>
      <c r="BM307" s="217" t="s">
        <v>689</v>
      </c>
    </row>
    <row r="308" s="2" customFormat="1">
      <c r="A308" s="40"/>
      <c r="B308" s="41"/>
      <c r="C308" s="42"/>
      <c r="D308" s="219" t="s">
        <v>148</v>
      </c>
      <c r="E308" s="42"/>
      <c r="F308" s="220" t="s">
        <v>374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8" t="s">
        <v>148</v>
      </c>
      <c r="AU308" s="18" t="s">
        <v>88</v>
      </c>
    </row>
    <row r="309" s="13" customFormat="1">
      <c r="A309" s="13"/>
      <c r="B309" s="224"/>
      <c r="C309" s="225"/>
      <c r="D309" s="226" t="s">
        <v>150</v>
      </c>
      <c r="E309" s="227" t="s">
        <v>32</v>
      </c>
      <c r="F309" s="228" t="s">
        <v>375</v>
      </c>
      <c r="G309" s="225"/>
      <c r="H309" s="227" t="s">
        <v>32</v>
      </c>
      <c r="I309" s="229"/>
      <c r="J309" s="225"/>
      <c r="K309" s="225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150</v>
      </c>
      <c r="AU309" s="234" t="s">
        <v>88</v>
      </c>
      <c r="AV309" s="13" t="s">
        <v>86</v>
      </c>
      <c r="AW309" s="13" t="s">
        <v>39</v>
      </c>
      <c r="AX309" s="13" t="s">
        <v>78</v>
      </c>
      <c r="AY309" s="234" t="s">
        <v>139</v>
      </c>
    </row>
    <row r="310" s="14" customFormat="1">
      <c r="A310" s="14"/>
      <c r="B310" s="235"/>
      <c r="C310" s="236"/>
      <c r="D310" s="226" t="s">
        <v>150</v>
      </c>
      <c r="E310" s="237" t="s">
        <v>32</v>
      </c>
      <c r="F310" s="238" t="s">
        <v>376</v>
      </c>
      <c r="G310" s="236"/>
      <c r="H310" s="239">
        <v>8.0299999999999994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5" t="s">
        <v>150</v>
      </c>
      <c r="AU310" s="245" t="s">
        <v>88</v>
      </c>
      <c r="AV310" s="14" t="s">
        <v>88</v>
      </c>
      <c r="AW310" s="14" t="s">
        <v>39</v>
      </c>
      <c r="AX310" s="14" t="s">
        <v>78</v>
      </c>
      <c r="AY310" s="245" t="s">
        <v>139</v>
      </c>
    </row>
    <row r="311" s="14" customFormat="1">
      <c r="A311" s="14"/>
      <c r="B311" s="235"/>
      <c r="C311" s="236"/>
      <c r="D311" s="226" t="s">
        <v>150</v>
      </c>
      <c r="E311" s="237" t="s">
        <v>32</v>
      </c>
      <c r="F311" s="238" t="s">
        <v>377</v>
      </c>
      <c r="G311" s="236"/>
      <c r="H311" s="239">
        <v>3.1139999999999999</v>
      </c>
      <c r="I311" s="240"/>
      <c r="J311" s="236"/>
      <c r="K311" s="236"/>
      <c r="L311" s="241"/>
      <c r="M311" s="242"/>
      <c r="N311" s="243"/>
      <c r="O311" s="243"/>
      <c r="P311" s="243"/>
      <c r="Q311" s="243"/>
      <c r="R311" s="243"/>
      <c r="S311" s="243"/>
      <c r="T311" s="24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5" t="s">
        <v>150</v>
      </c>
      <c r="AU311" s="245" t="s">
        <v>88</v>
      </c>
      <c r="AV311" s="14" t="s">
        <v>88</v>
      </c>
      <c r="AW311" s="14" t="s">
        <v>39</v>
      </c>
      <c r="AX311" s="14" t="s">
        <v>78</v>
      </c>
      <c r="AY311" s="245" t="s">
        <v>139</v>
      </c>
    </row>
    <row r="312" s="15" customFormat="1">
      <c r="A312" s="15"/>
      <c r="B312" s="246"/>
      <c r="C312" s="247"/>
      <c r="D312" s="226" t="s">
        <v>150</v>
      </c>
      <c r="E312" s="248" t="s">
        <v>32</v>
      </c>
      <c r="F312" s="249" t="s">
        <v>153</v>
      </c>
      <c r="G312" s="247"/>
      <c r="H312" s="250">
        <v>11.143999999999998</v>
      </c>
      <c r="I312" s="251"/>
      <c r="J312" s="247"/>
      <c r="K312" s="247"/>
      <c r="L312" s="252"/>
      <c r="M312" s="253"/>
      <c r="N312" s="254"/>
      <c r="O312" s="254"/>
      <c r="P312" s="254"/>
      <c r="Q312" s="254"/>
      <c r="R312" s="254"/>
      <c r="S312" s="254"/>
      <c r="T312" s="25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56" t="s">
        <v>150</v>
      </c>
      <c r="AU312" s="256" t="s">
        <v>88</v>
      </c>
      <c r="AV312" s="15" t="s">
        <v>146</v>
      </c>
      <c r="AW312" s="15" t="s">
        <v>39</v>
      </c>
      <c r="AX312" s="15" t="s">
        <v>86</v>
      </c>
      <c r="AY312" s="256" t="s">
        <v>139</v>
      </c>
    </row>
    <row r="313" s="12" customFormat="1" ht="22.8" customHeight="1">
      <c r="A313" s="12"/>
      <c r="B313" s="190"/>
      <c r="C313" s="191"/>
      <c r="D313" s="192" t="s">
        <v>77</v>
      </c>
      <c r="E313" s="204" t="s">
        <v>378</v>
      </c>
      <c r="F313" s="204" t="s">
        <v>379</v>
      </c>
      <c r="G313" s="191"/>
      <c r="H313" s="191"/>
      <c r="I313" s="194"/>
      <c r="J313" s="205">
        <f>BK313</f>
        <v>0</v>
      </c>
      <c r="K313" s="191"/>
      <c r="L313" s="196"/>
      <c r="M313" s="197"/>
      <c r="N313" s="198"/>
      <c r="O313" s="198"/>
      <c r="P313" s="199">
        <f>SUM(P314:P315)</f>
        <v>0</v>
      </c>
      <c r="Q313" s="198"/>
      <c r="R313" s="199">
        <f>SUM(R314:R315)</f>
        <v>0</v>
      </c>
      <c r="S313" s="198"/>
      <c r="T313" s="200">
        <f>SUM(T314:T315)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1" t="s">
        <v>86</v>
      </c>
      <c r="AT313" s="202" t="s">
        <v>77</v>
      </c>
      <c r="AU313" s="202" t="s">
        <v>86</v>
      </c>
      <c r="AY313" s="201" t="s">
        <v>139</v>
      </c>
      <c r="BK313" s="203">
        <f>SUM(BK314:BK315)</f>
        <v>0</v>
      </c>
    </row>
    <row r="314" s="2" customFormat="1" ht="37.8" customHeight="1">
      <c r="A314" s="40"/>
      <c r="B314" s="41"/>
      <c r="C314" s="206" t="s">
        <v>484</v>
      </c>
      <c r="D314" s="206" t="s">
        <v>141</v>
      </c>
      <c r="E314" s="207" t="s">
        <v>381</v>
      </c>
      <c r="F314" s="208" t="s">
        <v>382</v>
      </c>
      <c r="G314" s="209" t="s">
        <v>337</v>
      </c>
      <c r="H314" s="210">
        <v>32.743000000000002</v>
      </c>
      <c r="I314" s="211"/>
      <c r="J314" s="212">
        <f>ROUND(I314*H314,2)</f>
        <v>0</v>
      </c>
      <c r="K314" s="208" t="s">
        <v>145</v>
      </c>
      <c r="L314" s="46"/>
      <c r="M314" s="213" t="s">
        <v>32</v>
      </c>
      <c r="N314" s="214" t="s">
        <v>49</v>
      </c>
      <c r="O314" s="86"/>
      <c r="P314" s="215">
        <f>O314*H314</f>
        <v>0</v>
      </c>
      <c r="Q314" s="215">
        <v>0</v>
      </c>
      <c r="R314" s="215">
        <f>Q314*H314</f>
        <v>0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146</v>
      </c>
      <c r="AT314" s="217" t="s">
        <v>141</v>
      </c>
      <c r="AU314" s="217" t="s">
        <v>88</v>
      </c>
      <c r="AY314" s="18" t="s">
        <v>139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8" t="s">
        <v>86</v>
      </c>
      <c r="BK314" s="218">
        <f>ROUND(I314*H314,2)</f>
        <v>0</v>
      </c>
      <c r="BL314" s="18" t="s">
        <v>146</v>
      </c>
      <c r="BM314" s="217" t="s">
        <v>690</v>
      </c>
    </row>
    <row r="315" s="2" customFormat="1">
      <c r="A315" s="40"/>
      <c r="B315" s="41"/>
      <c r="C315" s="42"/>
      <c r="D315" s="219" t="s">
        <v>148</v>
      </c>
      <c r="E315" s="42"/>
      <c r="F315" s="220" t="s">
        <v>384</v>
      </c>
      <c r="G315" s="42"/>
      <c r="H315" s="42"/>
      <c r="I315" s="221"/>
      <c r="J315" s="42"/>
      <c r="K315" s="42"/>
      <c r="L315" s="46"/>
      <c r="M315" s="268"/>
      <c r="N315" s="269"/>
      <c r="O315" s="270"/>
      <c r="P315" s="270"/>
      <c r="Q315" s="270"/>
      <c r="R315" s="270"/>
      <c r="S315" s="270"/>
      <c r="T315" s="271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8" t="s">
        <v>148</v>
      </c>
      <c r="AU315" s="18" t="s">
        <v>88</v>
      </c>
    </row>
    <row r="316" s="2" customFormat="1" ht="6.96" customHeight="1">
      <c r="A316" s="40"/>
      <c r="B316" s="61"/>
      <c r="C316" s="62"/>
      <c r="D316" s="62"/>
      <c r="E316" s="62"/>
      <c r="F316" s="62"/>
      <c r="G316" s="62"/>
      <c r="H316" s="62"/>
      <c r="I316" s="62"/>
      <c r="J316" s="62"/>
      <c r="K316" s="62"/>
      <c r="L316" s="46"/>
      <c r="M316" s="40"/>
      <c r="O316" s="40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</row>
  </sheetData>
  <sheetProtection sheet="1" autoFilter="0" formatColumns="0" formatRows="0" objects="1" scenarios="1" spinCount="100000" saltValue="QgzJVHVGBKIKLWr/UukRWXaQwtJLksNvU61WCPaiuvcurimIGwvWfel5j9cInRX4jpQP9rJ0l5iMpQKMjp39Pw==" hashValue="6CSA17OoFgE0s1b9HI9LW3wcnwTHriXMOA5N1izVmVXQq+6ap3fdgSeyShWI4jncfOFdblBJATengUAa+y+ICw==" algorithmName="SHA-512" password="D3A3"/>
  <autoFilter ref="C85:K31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2_02/111151101"/>
    <hyperlink ref="F95" r:id="rId2" display="https://podminky.urs.cz/item/CS_URS_2022_02/111251201"/>
    <hyperlink ref="F100" r:id="rId3" display="https://podminky.urs.cz/item/CS_URS_2022_02/112101101"/>
    <hyperlink ref="F105" r:id="rId4" display="https://podminky.urs.cz/item/CS_URS_2022_02/112101102"/>
    <hyperlink ref="F110" r:id="rId5" display="https://podminky.urs.cz/item/CS_URS_2022_02/112251101"/>
    <hyperlink ref="F115" r:id="rId6" display="https://podminky.urs.cz/item/CS_URS_2022_02/112251102"/>
    <hyperlink ref="F120" r:id="rId7" display="https://podminky.urs.cz/item/CS_URS_2022_02/111211241"/>
    <hyperlink ref="F125" r:id="rId8" display="https://podminky.urs.cz/item/CS_URS_2022_02/111211242"/>
    <hyperlink ref="F130" r:id="rId9" display="https://podminky.urs.cz/item/CS_URS_2022_02/121151103"/>
    <hyperlink ref="F135" r:id="rId10" display="https://podminky.urs.cz/item/CS_URS_2022_02/124153101"/>
    <hyperlink ref="F140" r:id="rId11" display="https://podminky.urs.cz/item/CS_URS_2022_02/124153109"/>
    <hyperlink ref="F145" r:id="rId12" display="https://podminky.urs.cz/item/CS_URS_2022_02/124353100"/>
    <hyperlink ref="F150" r:id="rId13" display="https://podminky.urs.cz/item/CS_URS_2022_02/162201401"/>
    <hyperlink ref="F155" r:id="rId14" display="https://podminky.urs.cz/item/CS_URS_2022_02/162201402"/>
    <hyperlink ref="F160" r:id="rId15" display="https://podminky.urs.cz/item/CS_URS_2022_02/162251102"/>
    <hyperlink ref="F171" r:id="rId16" display="https://podminky.urs.cz/item/CS_URS_2022_02/162251121"/>
    <hyperlink ref="F176" r:id="rId17" display="https://podminky.urs.cz/item/CS_URS_2022_02/162751117"/>
    <hyperlink ref="F182" r:id="rId18" display="https://podminky.urs.cz/item/CS_URS_2022_02/162751119"/>
    <hyperlink ref="F188" r:id="rId19" display="https://podminky.urs.cz/item/CS_URS_2022_02/171201221"/>
    <hyperlink ref="F194" r:id="rId20" display="https://podminky.urs.cz/item/CS_URS_2022_02/171251201"/>
    <hyperlink ref="F201" r:id="rId21" display="https://podminky.urs.cz/item/CS_URS_2022_02/167151101"/>
    <hyperlink ref="F212" r:id="rId22" display="https://podminky.urs.cz/item/CS_URS_2022_02/181951112"/>
    <hyperlink ref="F217" r:id="rId23" display="https://podminky.urs.cz/item/CS_URS_2022_02/182351023"/>
    <hyperlink ref="F222" r:id="rId24" display="https://podminky.urs.cz/item/CS_URS_2022_02/181411122"/>
    <hyperlink ref="F241" r:id="rId25" display="https://podminky.urs.cz/item/CS_URS_2022_02/275315223"/>
    <hyperlink ref="F246" r:id="rId26" display="https://podminky.urs.cz/item/CS_URS_2022_02/275315412"/>
    <hyperlink ref="F253" r:id="rId27" display="https://podminky.urs.cz/item/CS_URS_2022_02/275351111"/>
    <hyperlink ref="F261" r:id="rId28" display="https://podminky.urs.cz/item/CS_URS_2022_02/321311115"/>
    <hyperlink ref="F266" r:id="rId29" display="https://podminky.urs.cz/item/CS_URS_2022_02/321321115"/>
    <hyperlink ref="F271" r:id="rId30" display="https://podminky.urs.cz/item/CS_URS_2022_02/321351010"/>
    <hyperlink ref="F276" r:id="rId31" display="https://podminky.urs.cz/item/CS_URS_2022_02/321352010"/>
    <hyperlink ref="F281" r:id="rId32" display="https://podminky.urs.cz/item/CS_URS_2022_02/321366112"/>
    <hyperlink ref="F286" r:id="rId33" display="https://podminky.urs.cz/item/CS_URS_2022_02/326215222"/>
    <hyperlink ref="F291" r:id="rId34" display="https://podminky.urs.cz/item/CS_URS_2022_02/326215911"/>
    <hyperlink ref="F297" r:id="rId35" display="https://podminky.urs.cz/item/CS_URS_2022_02/462512370"/>
    <hyperlink ref="F302" r:id="rId36" display="https://podminky.urs.cz/item/CS_URS_2022_02/465513328"/>
    <hyperlink ref="F308" r:id="rId37" display="https://podminky.urs.cz/item/CS_URS_2022_02/628634112"/>
    <hyperlink ref="F315" r:id="rId38" display="https://podminky.urs.cz/item/CS_URS_2022_02/99831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88</v>
      </c>
    </row>
    <row r="4" s="1" customFormat="1" ht="24.96" customHeight="1">
      <c r="B4" s="21"/>
      <c r="D4" s="132" t="s">
        <v>110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Stabilizace strže, k.ú. Košín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111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691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7. 9. 2022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41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32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ROUND((SUM(BE86:BE275)),  2)</f>
        <v>0</v>
      </c>
      <c r="G33" s="40"/>
      <c r="H33" s="40"/>
      <c r="I33" s="150">
        <v>0.20999999999999999</v>
      </c>
      <c r="J33" s="149">
        <f>ROUND(((SUM(BE86:BE275))*I33),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ROUND((SUM(BF86:BF275)),  2)</f>
        <v>0</v>
      </c>
      <c r="G34" s="40"/>
      <c r="H34" s="40"/>
      <c r="I34" s="150">
        <v>0.14999999999999999</v>
      </c>
      <c r="J34" s="149">
        <f>ROUND(((SUM(BF86:BF275))*I34),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ROUND((SUM(BG86:BG275)),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ROUND((SUM(BH86:BH275)),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ROUND((SUM(BI86:BI275)),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113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Stabilizace strže, k.ú. Košín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111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06 - Spádový stupeň 6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Košín</v>
      </c>
      <c r="G52" s="42"/>
      <c r="H52" s="42"/>
      <c r="I52" s="33" t="s">
        <v>24</v>
      </c>
      <c r="J52" s="74" t="str">
        <f>IF(J12="","",J12)</f>
        <v>7. 9. 2022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Projekce rybníky</v>
      </c>
      <c r="G54" s="42"/>
      <c r="H54" s="42"/>
      <c r="I54" s="33" t="s">
        <v>37</v>
      </c>
      <c r="J54" s="38" t="str">
        <f>E21</f>
        <v>Bc. Michal Novotný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Ing. Michaela Přenosilová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114</v>
      </c>
      <c r="D57" s="164"/>
      <c r="E57" s="164"/>
      <c r="F57" s="164"/>
      <c r="G57" s="164"/>
      <c r="H57" s="164"/>
      <c r="I57" s="164"/>
      <c r="J57" s="165" t="s">
        <v>115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116</v>
      </c>
    </row>
    <row r="60" s="9" customFormat="1" ht="24.96" customHeight="1">
      <c r="A60" s="9"/>
      <c r="B60" s="167"/>
      <c r="C60" s="168"/>
      <c r="D60" s="169" t="s">
        <v>117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118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119</v>
      </c>
      <c r="E62" s="176"/>
      <c r="F62" s="176"/>
      <c r="G62" s="176"/>
      <c r="H62" s="176"/>
      <c r="I62" s="176"/>
      <c r="J62" s="177">
        <f>J199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120</v>
      </c>
      <c r="E63" s="176"/>
      <c r="F63" s="176"/>
      <c r="G63" s="176"/>
      <c r="H63" s="176"/>
      <c r="I63" s="176"/>
      <c r="J63" s="177">
        <f>J219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121</v>
      </c>
      <c r="E64" s="176"/>
      <c r="F64" s="176"/>
      <c r="G64" s="176"/>
      <c r="H64" s="176"/>
      <c r="I64" s="176"/>
      <c r="J64" s="177">
        <f>J255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122</v>
      </c>
      <c r="E65" s="176"/>
      <c r="F65" s="176"/>
      <c r="G65" s="176"/>
      <c r="H65" s="176"/>
      <c r="I65" s="176"/>
      <c r="J65" s="177">
        <f>J266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123</v>
      </c>
      <c r="E66" s="176"/>
      <c r="F66" s="176"/>
      <c r="G66" s="176"/>
      <c r="H66" s="176"/>
      <c r="I66" s="176"/>
      <c r="J66" s="177">
        <f>J273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4" t="s">
        <v>124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Stabilizace strže, k.ú. Košín</v>
      </c>
      <c r="F76" s="33"/>
      <c r="G76" s="33"/>
      <c r="H76" s="33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111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06 - Spádový stupeň 6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22</v>
      </c>
      <c r="D80" s="42"/>
      <c r="E80" s="42"/>
      <c r="F80" s="28" t="str">
        <f>F12</f>
        <v>Košín</v>
      </c>
      <c r="G80" s="42"/>
      <c r="H80" s="42"/>
      <c r="I80" s="33" t="s">
        <v>24</v>
      </c>
      <c r="J80" s="74" t="str">
        <f>IF(J12="","",J12)</f>
        <v>7. 9. 2022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3" t="s">
        <v>30</v>
      </c>
      <c r="D82" s="42"/>
      <c r="E82" s="42"/>
      <c r="F82" s="28" t="str">
        <f>E15</f>
        <v>Projekce rybníky</v>
      </c>
      <c r="G82" s="42"/>
      <c r="H82" s="42"/>
      <c r="I82" s="33" t="s">
        <v>37</v>
      </c>
      <c r="J82" s="38" t="str">
        <f>E21</f>
        <v>Bc. Michal Novotný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3" t="s">
        <v>35</v>
      </c>
      <c r="D83" s="42"/>
      <c r="E83" s="42"/>
      <c r="F83" s="28" t="str">
        <f>IF(E18="","",E18)</f>
        <v>Vyplň údaj</v>
      </c>
      <c r="G83" s="42"/>
      <c r="H83" s="42"/>
      <c r="I83" s="33" t="s">
        <v>40</v>
      </c>
      <c r="J83" s="38" t="str">
        <f>E24</f>
        <v>Ing. Michaela Přenosilová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125</v>
      </c>
      <c r="D85" s="182" t="s">
        <v>63</v>
      </c>
      <c r="E85" s="182" t="s">
        <v>59</v>
      </c>
      <c r="F85" s="182" t="s">
        <v>60</v>
      </c>
      <c r="G85" s="182" t="s">
        <v>126</v>
      </c>
      <c r="H85" s="182" t="s">
        <v>127</v>
      </c>
      <c r="I85" s="182" t="s">
        <v>128</v>
      </c>
      <c r="J85" s="182" t="s">
        <v>115</v>
      </c>
      <c r="K85" s="183" t="s">
        <v>129</v>
      </c>
      <c r="L85" s="184"/>
      <c r="M85" s="94" t="s">
        <v>32</v>
      </c>
      <c r="N85" s="95" t="s">
        <v>48</v>
      </c>
      <c r="O85" s="95" t="s">
        <v>130</v>
      </c>
      <c r="P85" s="95" t="s">
        <v>131</v>
      </c>
      <c r="Q85" s="95" t="s">
        <v>132</v>
      </c>
      <c r="R85" s="95" t="s">
        <v>133</v>
      </c>
      <c r="S85" s="95" t="s">
        <v>134</v>
      </c>
      <c r="T85" s="96" t="s">
        <v>135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136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29.224781609999997</v>
      </c>
      <c r="S86" s="98"/>
      <c r="T86" s="18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8" t="s">
        <v>77</v>
      </c>
      <c r="AU86" s="18" t="s">
        <v>116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77</v>
      </c>
      <c r="E87" s="193" t="s">
        <v>137</v>
      </c>
      <c r="F87" s="193" t="s">
        <v>138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P88+P199+P219+P255+P266+P273</f>
        <v>0</v>
      </c>
      <c r="Q87" s="198"/>
      <c r="R87" s="199">
        <f>R88+R199+R219+R255+R266+R273</f>
        <v>29.224781609999997</v>
      </c>
      <c r="S87" s="198"/>
      <c r="T87" s="200">
        <f>T88+T199+T219+T255+T266+T273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86</v>
      </c>
      <c r="AT87" s="202" t="s">
        <v>77</v>
      </c>
      <c r="AU87" s="202" t="s">
        <v>78</v>
      </c>
      <c r="AY87" s="201" t="s">
        <v>139</v>
      </c>
      <c r="BK87" s="203">
        <f>BK88+BK199+BK219+BK255+BK266+BK273</f>
        <v>0</v>
      </c>
    </row>
    <row r="88" s="12" customFormat="1" ht="22.8" customHeight="1">
      <c r="A88" s="12"/>
      <c r="B88" s="190"/>
      <c r="C88" s="191"/>
      <c r="D88" s="192" t="s">
        <v>77</v>
      </c>
      <c r="E88" s="204" t="s">
        <v>86</v>
      </c>
      <c r="F88" s="204" t="s">
        <v>140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SUM(P89:P198)</f>
        <v>0</v>
      </c>
      <c r="Q88" s="198"/>
      <c r="R88" s="199">
        <f>SUM(R89:R198)</f>
        <v>0.018848</v>
      </c>
      <c r="S88" s="198"/>
      <c r="T88" s="200">
        <f>SUM(T89:T198)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86</v>
      </c>
      <c r="AT88" s="202" t="s">
        <v>77</v>
      </c>
      <c r="AU88" s="202" t="s">
        <v>86</v>
      </c>
      <c r="AY88" s="201" t="s">
        <v>139</v>
      </c>
      <c r="BK88" s="203">
        <f>SUM(BK89:BK198)</f>
        <v>0</v>
      </c>
    </row>
    <row r="89" s="2" customFormat="1" ht="24.15" customHeight="1">
      <c r="A89" s="40"/>
      <c r="B89" s="41"/>
      <c r="C89" s="206" t="s">
        <v>86</v>
      </c>
      <c r="D89" s="206" t="s">
        <v>141</v>
      </c>
      <c r="E89" s="207" t="s">
        <v>142</v>
      </c>
      <c r="F89" s="208" t="s">
        <v>143</v>
      </c>
      <c r="G89" s="209" t="s">
        <v>144</v>
      </c>
      <c r="H89" s="210">
        <v>125.06999999999999</v>
      </c>
      <c r="I89" s="211"/>
      <c r="J89" s="212">
        <f>ROUND(I89*H89,2)</f>
        <v>0</v>
      </c>
      <c r="K89" s="208" t="s">
        <v>145</v>
      </c>
      <c r="L89" s="46"/>
      <c r="M89" s="213" t="s">
        <v>32</v>
      </c>
      <c r="N89" s="214" t="s">
        <v>49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146</v>
      </c>
      <c r="AT89" s="217" t="s">
        <v>141</v>
      </c>
      <c r="AU89" s="217" t="s">
        <v>88</v>
      </c>
      <c r="AY89" s="18" t="s">
        <v>139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86</v>
      </c>
      <c r="BK89" s="218">
        <f>ROUND(I89*H89,2)</f>
        <v>0</v>
      </c>
      <c r="BL89" s="18" t="s">
        <v>146</v>
      </c>
      <c r="BM89" s="217" t="s">
        <v>692</v>
      </c>
    </row>
    <row r="90" s="2" customFormat="1">
      <c r="A90" s="40"/>
      <c r="B90" s="41"/>
      <c r="C90" s="42"/>
      <c r="D90" s="219" t="s">
        <v>148</v>
      </c>
      <c r="E90" s="42"/>
      <c r="F90" s="220" t="s">
        <v>149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148</v>
      </c>
      <c r="AU90" s="18" t="s">
        <v>88</v>
      </c>
    </row>
    <row r="91" s="13" customFormat="1">
      <c r="A91" s="13"/>
      <c r="B91" s="224"/>
      <c r="C91" s="225"/>
      <c r="D91" s="226" t="s">
        <v>150</v>
      </c>
      <c r="E91" s="227" t="s">
        <v>32</v>
      </c>
      <c r="F91" s="228" t="s">
        <v>693</v>
      </c>
      <c r="G91" s="225"/>
      <c r="H91" s="227" t="s">
        <v>32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150</v>
      </c>
      <c r="AU91" s="234" t="s">
        <v>88</v>
      </c>
      <c r="AV91" s="13" t="s">
        <v>86</v>
      </c>
      <c r="AW91" s="13" t="s">
        <v>39</v>
      </c>
      <c r="AX91" s="13" t="s">
        <v>78</v>
      </c>
      <c r="AY91" s="234" t="s">
        <v>139</v>
      </c>
    </row>
    <row r="92" s="14" customFormat="1">
      <c r="A92" s="14"/>
      <c r="B92" s="235"/>
      <c r="C92" s="236"/>
      <c r="D92" s="226" t="s">
        <v>150</v>
      </c>
      <c r="E92" s="237" t="s">
        <v>32</v>
      </c>
      <c r="F92" s="238" t="s">
        <v>694</v>
      </c>
      <c r="G92" s="236"/>
      <c r="H92" s="239">
        <v>125.06999999999999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150</v>
      </c>
      <c r="AU92" s="245" t="s">
        <v>88</v>
      </c>
      <c r="AV92" s="14" t="s">
        <v>88</v>
      </c>
      <c r="AW92" s="14" t="s">
        <v>39</v>
      </c>
      <c r="AX92" s="14" t="s">
        <v>78</v>
      </c>
      <c r="AY92" s="245" t="s">
        <v>139</v>
      </c>
    </row>
    <row r="93" s="15" customFormat="1">
      <c r="A93" s="15"/>
      <c r="B93" s="246"/>
      <c r="C93" s="247"/>
      <c r="D93" s="226" t="s">
        <v>150</v>
      </c>
      <c r="E93" s="248" t="s">
        <v>32</v>
      </c>
      <c r="F93" s="249" t="s">
        <v>153</v>
      </c>
      <c r="G93" s="247"/>
      <c r="H93" s="250">
        <v>125.06999999999999</v>
      </c>
      <c r="I93" s="251"/>
      <c r="J93" s="247"/>
      <c r="K93" s="247"/>
      <c r="L93" s="252"/>
      <c r="M93" s="253"/>
      <c r="N93" s="254"/>
      <c r="O93" s="254"/>
      <c r="P93" s="254"/>
      <c r="Q93" s="254"/>
      <c r="R93" s="254"/>
      <c r="S93" s="254"/>
      <c r="T93" s="25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6" t="s">
        <v>150</v>
      </c>
      <c r="AU93" s="256" t="s">
        <v>88</v>
      </c>
      <c r="AV93" s="15" t="s">
        <v>146</v>
      </c>
      <c r="AW93" s="15" t="s">
        <v>39</v>
      </c>
      <c r="AX93" s="15" t="s">
        <v>86</v>
      </c>
      <c r="AY93" s="256" t="s">
        <v>139</v>
      </c>
    </row>
    <row r="94" s="2" customFormat="1" ht="49.05" customHeight="1">
      <c r="A94" s="40"/>
      <c r="B94" s="41"/>
      <c r="C94" s="206" t="s">
        <v>88</v>
      </c>
      <c r="D94" s="206" t="s">
        <v>141</v>
      </c>
      <c r="E94" s="207" t="s">
        <v>154</v>
      </c>
      <c r="F94" s="208" t="s">
        <v>155</v>
      </c>
      <c r="G94" s="209" t="s">
        <v>144</v>
      </c>
      <c r="H94" s="210">
        <v>125.06999999999999</v>
      </c>
      <c r="I94" s="211"/>
      <c r="J94" s="212">
        <f>ROUND(I94*H94,2)</f>
        <v>0</v>
      </c>
      <c r="K94" s="208" t="s">
        <v>145</v>
      </c>
      <c r="L94" s="46"/>
      <c r="M94" s="213" t="s">
        <v>32</v>
      </c>
      <c r="N94" s="214" t="s">
        <v>49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146</v>
      </c>
      <c r="AT94" s="217" t="s">
        <v>141</v>
      </c>
      <c r="AU94" s="217" t="s">
        <v>88</v>
      </c>
      <c r="AY94" s="18" t="s">
        <v>139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86</v>
      </c>
      <c r="BK94" s="218">
        <f>ROUND(I94*H94,2)</f>
        <v>0</v>
      </c>
      <c r="BL94" s="18" t="s">
        <v>146</v>
      </c>
      <c r="BM94" s="217" t="s">
        <v>695</v>
      </c>
    </row>
    <row r="95" s="2" customFormat="1">
      <c r="A95" s="40"/>
      <c r="B95" s="41"/>
      <c r="C95" s="42"/>
      <c r="D95" s="219" t="s">
        <v>148</v>
      </c>
      <c r="E95" s="42"/>
      <c r="F95" s="220" t="s">
        <v>157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148</v>
      </c>
      <c r="AU95" s="18" t="s">
        <v>88</v>
      </c>
    </row>
    <row r="96" s="13" customFormat="1">
      <c r="A96" s="13"/>
      <c r="B96" s="224"/>
      <c r="C96" s="225"/>
      <c r="D96" s="226" t="s">
        <v>150</v>
      </c>
      <c r="E96" s="227" t="s">
        <v>32</v>
      </c>
      <c r="F96" s="228" t="s">
        <v>693</v>
      </c>
      <c r="G96" s="225"/>
      <c r="H96" s="227" t="s">
        <v>32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150</v>
      </c>
      <c r="AU96" s="234" t="s">
        <v>88</v>
      </c>
      <c r="AV96" s="13" t="s">
        <v>86</v>
      </c>
      <c r="AW96" s="13" t="s">
        <v>39</v>
      </c>
      <c r="AX96" s="13" t="s">
        <v>78</v>
      </c>
      <c r="AY96" s="234" t="s">
        <v>139</v>
      </c>
    </row>
    <row r="97" s="14" customFormat="1">
      <c r="A97" s="14"/>
      <c r="B97" s="235"/>
      <c r="C97" s="236"/>
      <c r="D97" s="226" t="s">
        <v>150</v>
      </c>
      <c r="E97" s="237" t="s">
        <v>32</v>
      </c>
      <c r="F97" s="238" t="s">
        <v>694</v>
      </c>
      <c r="G97" s="236"/>
      <c r="H97" s="239">
        <v>125.06999999999999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150</v>
      </c>
      <c r="AU97" s="245" t="s">
        <v>88</v>
      </c>
      <c r="AV97" s="14" t="s">
        <v>88</v>
      </c>
      <c r="AW97" s="14" t="s">
        <v>39</v>
      </c>
      <c r="AX97" s="14" t="s">
        <v>78</v>
      </c>
      <c r="AY97" s="245" t="s">
        <v>139</v>
      </c>
    </row>
    <row r="98" s="15" customFormat="1">
      <c r="A98" s="15"/>
      <c r="B98" s="246"/>
      <c r="C98" s="247"/>
      <c r="D98" s="226" t="s">
        <v>150</v>
      </c>
      <c r="E98" s="248" t="s">
        <v>32</v>
      </c>
      <c r="F98" s="249" t="s">
        <v>153</v>
      </c>
      <c r="G98" s="247"/>
      <c r="H98" s="250">
        <v>125.06999999999999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6" t="s">
        <v>150</v>
      </c>
      <c r="AU98" s="256" t="s">
        <v>88</v>
      </c>
      <c r="AV98" s="15" t="s">
        <v>146</v>
      </c>
      <c r="AW98" s="15" t="s">
        <v>39</v>
      </c>
      <c r="AX98" s="15" t="s">
        <v>86</v>
      </c>
      <c r="AY98" s="256" t="s">
        <v>139</v>
      </c>
    </row>
    <row r="99" s="2" customFormat="1" ht="24.15" customHeight="1">
      <c r="A99" s="40"/>
      <c r="B99" s="41"/>
      <c r="C99" s="206" t="s">
        <v>158</v>
      </c>
      <c r="D99" s="206" t="s">
        <v>141</v>
      </c>
      <c r="E99" s="207" t="s">
        <v>176</v>
      </c>
      <c r="F99" s="208" t="s">
        <v>177</v>
      </c>
      <c r="G99" s="209" t="s">
        <v>144</v>
      </c>
      <c r="H99" s="210">
        <v>125.06999999999999</v>
      </c>
      <c r="I99" s="211"/>
      <c r="J99" s="212">
        <f>ROUND(I99*H99,2)</f>
        <v>0</v>
      </c>
      <c r="K99" s="208" t="s">
        <v>145</v>
      </c>
      <c r="L99" s="46"/>
      <c r="M99" s="213" t="s">
        <v>32</v>
      </c>
      <c r="N99" s="214" t="s">
        <v>49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146</v>
      </c>
      <c r="AT99" s="217" t="s">
        <v>141</v>
      </c>
      <c r="AU99" s="217" t="s">
        <v>88</v>
      </c>
      <c r="AY99" s="18" t="s">
        <v>139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86</v>
      </c>
      <c r="BK99" s="218">
        <f>ROUND(I99*H99,2)</f>
        <v>0</v>
      </c>
      <c r="BL99" s="18" t="s">
        <v>146</v>
      </c>
      <c r="BM99" s="217" t="s">
        <v>696</v>
      </c>
    </row>
    <row r="100" s="2" customFormat="1">
      <c r="A100" s="40"/>
      <c r="B100" s="41"/>
      <c r="C100" s="42"/>
      <c r="D100" s="219" t="s">
        <v>148</v>
      </c>
      <c r="E100" s="42"/>
      <c r="F100" s="220" t="s">
        <v>179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148</v>
      </c>
      <c r="AU100" s="18" t="s">
        <v>88</v>
      </c>
    </row>
    <row r="101" s="13" customFormat="1">
      <c r="A101" s="13"/>
      <c r="B101" s="224"/>
      <c r="C101" s="225"/>
      <c r="D101" s="226" t="s">
        <v>150</v>
      </c>
      <c r="E101" s="227" t="s">
        <v>32</v>
      </c>
      <c r="F101" s="228" t="s">
        <v>180</v>
      </c>
      <c r="G101" s="225"/>
      <c r="H101" s="227" t="s">
        <v>32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150</v>
      </c>
      <c r="AU101" s="234" t="s">
        <v>88</v>
      </c>
      <c r="AV101" s="13" t="s">
        <v>86</v>
      </c>
      <c r="AW101" s="13" t="s">
        <v>39</v>
      </c>
      <c r="AX101" s="13" t="s">
        <v>78</v>
      </c>
      <c r="AY101" s="234" t="s">
        <v>139</v>
      </c>
    </row>
    <row r="102" s="14" customFormat="1">
      <c r="A102" s="14"/>
      <c r="B102" s="235"/>
      <c r="C102" s="236"/>
      <c r="D102" s="226" t="s">
        <v>150</v>
      </c>
      <c r="E102" s="237" t="s">
        <v>32</v>
      </c>
      <c r="F102" s="238" t="s">
        <v>694</v>
      </c>
      <c r="G102" s="236"/>
      <c r="H102" s="239">
        <v>125.06999999999999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150</v>
      </c>
      <c r="AU102" s="245" t="s">
        <v>88</v>
      </c>
      <c r="AV102" s="14" t="s">
        <v>88</v>
      </c>
      <c r="AW102" s="14" t="s">
        <v>39</v>
      </c>
      <c r="AX102" s="14" t="s">
        <v>78</v>
      </c>
      <c r="AY102" s="245" t="s">
        <v>139</v>
      </c>
    </row>
    <row r="103" s="15" customFormat="1">
      <c r="A103" s="15"/>
      <c r="B103" s="246"/>
      <c r="C103" s="247"/>
      <c r="D103" s="226" t="s">
        <v>150</v>
      </c>
      <c r="E103" s="248" t="s">
        <v>32</v>
      </c>
      <c r="F103" s="249" t="s">
        <v>153</v>
      </c>
      <c r="G103" s="247"/>
      <c r="H103" s="250">
        <v>125.06999999999999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6" t="s">
        <v>150</v>
      </c>
      <c r="AU103" s="256" t="s">
        <v>88</v>
      </c>
      <c r="AV103" s="15" t="s">
        <v>146</v>
      </c>
      <c r="AW103" s="15" t="s">
        <v>39</v>
      </c>
      <c r="AX103" s="15" t="s">
        <v>86</v>
      </c>
      <c r="AY103" s="256" t="s">
        <v>139</v>
      </c>
    </row>
    <row r="104" s="2" customFormat="1" ht="24.15" customHeight="1">
      <c r="A104" s="40"/>
      <c r="B104" s="41"/>
      <c r="C104" s="206" t="s">
        <v>146</v>
      </c>
      <c r="D104" s="206" t="s">
        <v>141</v>
      </c>
      <c r="E104" s="207" t="s">
        <v>182</v>
      </c>
      <c r="F104" s="208" t="s">
        <v>183</v>
      </c>
      <c r="G104" s="209" t="s">
        <v>184</v>
      </c>
      <c r="H104" s="210">
        <v>77.549999999999997</v>
      </c>
      <c r="I104" s="211"/>
      <c r="J104" s="212">
        <f>ROUND(I104*H104,2)</f>
        <v>0</v>
      </c>
      <c r="K104" s="208" t="s">
        <v>145</v>
      </c>
      <c r="L104" s="46"/>
      <c r="M104" s="213" t="s">
        <v>32</v>
      </c>
      <c r="N104" s="214" t="s">
        <v>49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146</v>
      </c>
      <c r="AT104" s="217" t="s">
        <v>141</v>
      </c>
      <c r="AU104" s="217" t="s">
        <v>88</v>
      </c>
      <c r="AY104" s="18" t="s">
        <v>139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8" t="s">
        <v>86</v>
      </c>
      <c r="BK104" s="218">
        <f>ROUND(I104*H104,2)</f>
        <v>0</v>
      </c>
      <c r="BL104" s="18" t="s">
        <v>146</v>
      </c>
      <c r="BM104" s="217" t="s">
        <v>697</v>
      </c>
    </row>
    <row r="105" s="2" customFormat="1">
      <c r="A105" s="40"/>
      <c r="B105" s="41"/>
      <c r="C105" s="42"/>
      <c r="D105" s="219" t="s">
        <v>148</v>
      </c>
      <c r="E105" s="42"/>
      <c r="F105" s="220" t="s">
        <v>186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148</v>
      </c>
      <c r="AU105" s="18" t="s">
        <v>88</v>
      </c>
    </row>
    <row r="106" s="13" customFormat="1">
      <c r="A106" s="13"/>
      <c r="B106" s="224"/>
      <c r="C106" s="225"/>
      <c r="D106" s="226" t="s">
        <v>150</v>
      </c>
      <c r="E106" s="227" t="s">
        <v>32</v>
      </c>
      <c r="F106" s="228" t="s">
        <v>698</v>
      </c>
      <c r="G106" s="225"/>
      <c r="H106" s="227" t="s">
        <v>32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150</v>
      </c>
      <c r="AU106" s="234" t="s">
        <v>88</v>
      </c>
      <c r="AV106" s="13" t="s">
        <v>86</v>
      </c>
      <c r="AW106" s="13" t="s">
        <v>39</v>
      </c>
      <c r="AX106" s="13" t="s">
        <v>78</v>
      </c>
      <c r="AY106" s="234" t="s">
        <v>139</v>
      </c>
    </row>
    <row r="107" s="14" customFormat="1">
      <c r="A107" s="14"/>
      <c r="B107" s="235"/>
      <c r="C107" s="236"/>
      <c r="D107" s="226" t="s">
        <v>150</v>
      </c>
      <c r="E107" s="237" t="s">
        <v>32</v>
      </c>
      <c r="F107" s="238" t="s">
        <v>699</v>
      </c>
      <c r="G107" s="236"/>
      <c r="H107" s="239">
        <v>77.549999999999997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150</v>
      </c>
      <c r="AU107" s="245" t="s">
        <v>88</v>
      </c>
      <c r="AV107" s="14" t="s">
        <v>88</v>
      </c>
      <c r="AW107" s="14" t="s">
        <v>39</v>
      </c>
      <c r="AX107" s="14" t="s">
        <v>78</v>
      </c>
      <c r="AY107" s="245" t="s">
        <v>139</v>
      </c>
    </row>
    <row r="108" s="15" customFormat="1">
      <c r="A108" s="15"/>
      <c r="B108" s="246"/>
      <c r="C108" s="247"/>
      <c r="D108" s="226" t="s">
        <v>150</v>
      </c>
      <c r="E108" s="248" t="s">
        <v>32</v>
      </c>
      <c r="F108" s="249" t="s">
        <v>153</v>
      </c>
      <c r="G108" s="247"/>
      <c r="H108" s="250">
        <v>77.549999999999997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6" t="s">
        <v>150</v>
      </c>
      <c r="AU108" s="256" t="s">
        <v>88</v>
      </c>
      <c r="AV108" s="15" t="s">
        <v>146</v>
      </c>
      <c r="AW108" s="15" t="s">
        <v>39</v>
      </c>
      <c r="AX108" s="15" t="s">
        <v>86</v>
      </c>
      <c r="AY108" s="256" t="s">
        <v>139</v>
      </c>
    </row>
    <row r="109" s="2" customFormat="1" ht="44.25" customHeight="1">
      <c r="A109" s="40"/>
      <c r="B109" s="41"/>
      <c r="C109" s="206" t="s">
        <v>170</v>
      </c>
      <c r="D109" s="206" t="s">
        <v>141</v>
      </c>
      <c r="E109" s="207" t="s">
        <v>190</v>
      </c>
      <c r="F109" s="208" t="s">
        <v>191</v>
      </c>
      <c r="G109" s="209" t="s">
        <v>184</v>
      </c>
      <c r="H109" s="210">
        <v>77.549999999999997</v>
      </c>
      <c r="I109" s="211"/>
      <c r="J109" s="212">
        <f>ROUND(I109*H109,2)</f>
        <v>0</v>
      </c>
      <c r="K109" s="208" t="s">
        <v>145</v>
      </c>
      <c r="L109" s="46"/>
      <c r="M109" s="213" t="s">
        <v>32</v>
      </c>
      <c r="N109" s="214" t="s">
        <v>49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146</v>
      </c>
      <c r="AT109" s="217" t="s">
        <v>141</v>
      </c>
      <c r="AU109" s="217" t="s">
        <v>88</v>
      </c>
      <c r="AY109" s="18" t="s">
        <v>139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8" t="s">
        <v>86</v>
      </c>
      <c r="BK109" s="218">
        <f>ROUND(I109*H109,2)</f>
        <v>0</v>
      </c>
      <c r="BL109" s="18" t="s">
        <v>146</v>
      </c>
      <c r="BM109" s="217" t="s">
        <v>700</v>
      </c>
    </row>
    <row r="110" s="2" customFormat="1">
      <c r="A110" s="40"/>
      <c r="B110" s="41"/>
      <c r="C110" s="42"/>
      <c r="D110" s="219" t="s">
        <v>148</v>
      </c>
      <c r="E110" s="42"/>
      <c r="F110" s="220" t="s">
        <v>193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148</v>
      </c>
      <c r="AU110" s="18" t="s">
        <v>88</v>
      </c>
    </row>
    <row r="111" s="13" customFormat="1">
      <c r="A111" s="13"/>
      <c r="B111" s="224"/>
      <c r="C111" s="225"/>
      <c r="D111" s="226" t="s">
        <v>150</v>
      </c>
      <c r="E111" s="227" t="s">
        <v>32</v>
      </c>
      <c r="F111" s="228" t="s">
        <v>698</v>
      </c>
      <c r="G111" s="225"/>
      <c r="H111" s="227" t="s">
        <v>32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150</v>
      </c>
      <c r="AU111" s="234" t="s">
        <v>88</v>
      </c>
      <c r="AV111" s="13" t="s">
        <v>86</v>
      </c>
      <c r="AW111" s="13" t="s">
        <v>39</v>
      </c>
      <c r="AX111" s="13" t="s">
        <v>78</v>
      </c>
      <c r="AY111" s="234" t="s">
        <v>139</v>
      </c>
    </row>
    <row r="112" s="14" customFormat="1">
      <c r="A112" s="14"/>
      <c r="B112" s="235"/>
      <c r="C112" s="236"/>
      <c r="D112" s="226" t="s">
        <v>150</v>
      </c>
      <c r="E112" s="237" t="s">
        <v>32</v>
      </c>
      <c r="F112" s="238" t="s">
        <v>699</v>
      </c>
      <c r="G112" s="236"/>
      <c r="H112" s="239">
        <v>77.549999999999997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150</v>
      </c>
      <c r="AU112" s="245" t="s">
        <v>88</v>
      </c>
      <c r="AV112" s="14" t="s">
        <v>88</v>
      </c>
      <c r="AW112" s="14" t="s">
        <v>39</v>
      </c>
      <c r="AX112" s="14" t="s">
        <v>78</v>
      </c>
      <c r="AY112" s="245" t="s">
        <v>139</v>
      </c>
    </row>
    <row r="113" s="15" customFormat="1">
      <c r="A113" s="15"/>
      <c r="B113" s="246"/>
      <c r="C113" s="247"/>
      <c r="D113" s="226" t="s">
        <v>150</v>
      </c>
      <c r="E113" s="248" t="s">
        <v>32</v>
      </c>
      <c r="F113" s="249" t="s">
        <v>153</v>
      </c>
      <c r="G113" s="247"/>
      <c r="H113" s="250">
        <v>77.549999999999997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6" t="s">
        <v>150</v>
      </c>
      <c r="AU113" s="256" t="s">
        <v>88</v>
      </c>
      <c r="AV113" s="15" t="s">
        <v>146</v>
      </c>
      <c r="AW113" s="15" t="s">
        <v>39</v>
      </c>
      <c r="AX113" s="15" t="s">
        <v>86</v>
      </c>
      <c r="AY113" s="256" t="s">
        <v>139</v>
      </c>
    </row>
    <row r="114" s="2" customFormat="1" ht="24.15" customHeight="1">
      <c r="A114" s="40"/>
      <c r="B114" s="41"/>
      <c r="C114" s="206" t="s">
        <v>175</v>
      </c>
      <c r="D114" s="206" t="s">
        <v>141</v>
      </c>
      <c r="E114" s="207" t="s">
        <v>195</v>
      </c>
      <c r="F114" s="208" t="s">
        <v>196</v>
      </c>
      <c r="G114" s="209" t="s">
        <v>184</v>
      </c>
      <c r="H114" s="210">
        <v>19.388000000000002</v>
      </c>
      <c r="I114" s="211"/>
      <c r="J114" s="212">
        <f>ROUND(I114*H114,2)</f>
        <v>0</v>
      </c>
      <c r="K114" s="208" t="s">
        <v>145</v>
      </c>
      <c r="L114" s="46"/>
      <c r="M114" s="213" t="s">
        <v>32</v>
      </c>
      <c r="N114" s="214" t="s">
        <v>49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146</v>
      </c>
      <c r="AT114" s="217" t="s">
        <v>141</v>
      </c>
      <c r="AU114" s="217" t="s">
        <v>88</v>
      </c>
      <c r="AY114" s="18" t="s">
        <v>139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86</v>
      </c>
      <c r="BK114" s="218">
        <f>ROUND(I114*H114,2)</f>
        <v>0</v>
      </c>
      <c r="BL114" s="18" t="s">
        <v>146</v>
      </c>
      <c r="BM114" s="217" t="s">
        <v>701</v>
      </c>
    </row>
    <row r="115" s="2" customFormat="1">
      <c r="A115" s="40"/>
      <c r="B115" s="41"/>
      <c r="C115" s="42"/>
      <c r="D115" s="219" t="s">
        <v>148</v>
      </c>
      <c r="E115" s="42"/>
      <c r="F115" s="220" t="s">
        <v>198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148</v>
      </c>
      <c r="AU115" s="18" t="s">
        <v>88</v>
      </c>
    </row>
    <row r="116" s="13" customFormat="1">
      <c r="A116" s="13"/>
      <c r="B116" s="224"/>
      <c r="C116" s="225"/>
      <c r="D116" s="226" t="s">
        <v>150</v>
      </c>
      <c r="E116" s="227" t="s">
        <v>32</v>
      </c>
      <c r="F116" s="228" t="s">
        <v>702</v>
      </c>
      <c r="G116" s="225"/>
      <c r="H116" s="227" t="s">
        <v>32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150</v>
      </c>
      <c r="AU116" s="234" t="s">
        <v>88</v>
      </c>
      <c r="AV116" s="13" t="s">
        <v>86</v>
      </c>
      <c r="AW116" s="13" t="s">
        <v>39</v>
      </c>
      <c r="AX116" s="13" t="s">
        <v>78</v>
      </c>
      <c r="AY116" s="234" t="s">
        <v>139</v>
      </c>
    </row>
    <row r="117" s="14" customFormat="1">
      <c r="A117" s="14"/>
      <c r="B117" s="235"/>
      <c r="C117" s="236"/>
      <c r="D117" s="226" t="s">
        <v>150</v>
      </c>
      <c r="E117" s="237" t="s">
        <v>32</v>
      </c>
      <c r="F117" s="238" t="s">
        <v>703</v>
      </c>
      <c r="G117" s="236"/>
      <c r="H117" s="239">
        <v>19.388000000000002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150</v>
      </c>
      <c r="AU117" s="245" t="s">
        <v>88</v>
      </c>
      <c r="AV117" s="14" t="s">
        <v>88</v>
      </c>
      <c r="AW117" s="14" t="s">
        <v>39</v>
      </c>
      <c r="AX117" s="14" t="s">
        <v>78</v>
      </c>
      <c r="AY117" s="245" t="s">
        <v>139</v>
      </c>
    </row>
    <row r="118" s="15" customFormat="1">
      <c r="A118" s="15"/>
      <c r="B118" s="246"/>
      <c r="C118" s="247"/>
      <c r="D118" s="226" t="s">
        <v>150</v>
      </c>
      <c r="E118" s="248" t="s">
        <v>32</v>
      </c>
      <c r="F118" s="249" t="s">
        <v>153</v>
      </c>
      <c r="G118" s="247"/>
      <c r="H118" s="250">
        <v>19.388000000000002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6" t="s">
        <v>150</v>
      </c>
      <c r="AU118" s="256" t="s">
        <v>88</v>
      </c>
      <c r="AV118" s="15" t="s">
        <v>146</v>
      </c>
      <c r="AW118" s="15" t="s">
        <v>39</v>
      </c>
      <c r="AX118" s="15" t="s">
        <v>86</v>
      </c>
      <c r="AY118" s="256" t="s">
        <v>139</v>
      </c>
    </row>
    <row r="119" s="2" customFormat="1" ht="62.7" customHeight="1">
      <c r="A119" s="40"/>
      <c r="B119" s="41"/>
      <c r="C119" s="206" t="s">
        <v>181</v>
      </c>
      <c r="D119" s="206" t="s">
        <v>141</v>
      </c>
      <c r="E119" s="207" t="s">
        <v>207</v>
      </c>
      <c r="F119" s="208" t="s">
        <v>208</v>
      </c>
      <c r="G119" s="209" t="s">
        <v>184</v>
      </c>
      <c r="H119" s="210">
        <v>116.771</v>
      </c>
      <c r="I119" s="211"/>
      <c r="J119" s="212">
        <f>ROUND(I119*H119,2)</f>
        <v>0</v>
      </c>
      <c r="K119" s="208" t="s">
        <v>145</v>
      </c>
      <c r="L119" s="46"/>
      <c r="M119" s="213" t="s">
        <v>32</v>
      </c>
      <c r="N119" s="214" t="s">
        <v>49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146</v>
      </c>
      <c r="AT119" s="217" t="s">
        <v>141</v>
      </c>
      <c r="AU119" s="217" t="s">
        <v>88</v>
      </c>
      <c r="AY119" s="18" t="s">
        <v>139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8" t="s">
        <v>86</v>
      </c>
      <c r="BK119" s="218">
        <f>ROUND(I119*H119,2)</f>
        <v>0</v>
      </c>
      <c r="BL119" s="18" t="s">
        <v>146</v>
      </c>
      <c r="BM119" s="217" t="s">
        <v>704</v>
      </c>
    </row>
    <row r="120" s="2" customFormat="1">
      <c r="A120" s="40"/>
      <c r="B120" s="41"/>
      <c r="C120" s="42"/>
      <c r="D120" s="219" t="s">
        <v>148</v>
      </c>
      <c r="E120" s="42"/>
      <c r="F120" s="220" t="s">
        <v>210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148</v>
      </c>
      <c r="AU120" s="18" t="s">
        <v>88</v>
      </c>
    </row>
    <row r="121" s="13" customFormat="1">
      <c r="A121" s="13"/>
      <c r="B121" s="224"/>
      <c r="C121" s="225"/>
      <c r="D121" s="226" t="s">
        <v>150</v>
      </c>
      <c r="E121" s="227" t="s">
        <v>32</v>
      </c>
      <c r="F121" s="228" t="s">
        <v>705</v>
      </c>
      <c r="G121" s="225"/>
      <c r="H121" s="227" t="s">
        <v>32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150</v>
      </c>
      <c r="AU121" s="234" t="s">
        <v>88</v>
      </c>
      <c r="AV121" s="13" t="s">
        <v>86</v>
      </c>
      <c r="AW121" s="13" t="s">
        <v>39</v>
      </c>
      <c r="AX121" s="13" t="s">
        <v>78</v>
      </c>
      <c r="AY121" s="234" t="s">
        <v>139</v>
      </c>
    </row>
    <row r="122" s="14" customFormat="1">
      <c r="A122" s="14"/>
      <c r="B122" s="235"/>
      <c r="C122" s="236"/>
      <c r="D122" s="226" t="s">
        <v>150</v>
      </c>
      <c r="E122" s="237" t="s">
        <v>32</v>
      </c>
      <c r="F122" s="238" t="s">
        <v>699</v>
      </c>
      <c r="G122" s="236"/>
      <c r="H122" s="239">
        <v>77.549999999999997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150</v>
      </c>
      <c r="AU122" s="245" t="s">
        <v>88</v>
      </c>
      <c r="AV122" s="14" t="s">
        <v>88</v>
      </c>
      <c r="AW122" s="14" t="s">
        <v>39</v>
      </c>
      <c r="AX122" s="14" t="s">
        <v>78</v>
      </c>
      <c r="AY122" s="245" t="s">
        <v>139</v>
      </c>
    </row>
    <row r="123" s="13" customFormat="1">
      <c r="A123" s="13"/>
      <c r="B123" s="224"/>
      <c r="C123" s="225"/>
      <c r="D123" s="226" t="s">
        <v>150</v>
      </c>
      <c r="E123" s="227" t="s">
        <v>32</v>
      </c>
      <c r="F123" s="228" t="s">
        <v>212</v>
      </c>
      <c r="G123" s="225"/>
      <c r="H123" s="227" t="s">
        <v>32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150</v>
      </c>
      <c r="AU123" s="234" t="s">
        <v>88</v>
      </c>
      <c r="AV123" s="13" t="s">
        <v>86</v>
      </c>
      <c r="AW123" s="13" t="s">
        <v>39</v>
      </c>
      <c r="AX123" s="13" t="s">
        <v>78</v>
      </c>
      <c r="AY123" s="234" t="s">
        <v>139</v>
      </c>
    </row>
    <row r="124" s="14" customFormat="1">
      <c r="A124" s="14"/>
      <c r="B124" s="235"/>
      <c r="C124" s="236"/>
      <c r="D124" s="226" t="s">
        <v>150</v>
      </c>
      <c r="E124" s="237" t="s">
        <v>32</v>
      </c>
      <c r="F124" s="238" t="s">
        <v>706</v>
      </c>
      <c r="G124" s="236"/>
      <c r="H124" s="239">
        <v>18.760999999999999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150</v>
      </c>
      <c r="AU124" s="245" t="s">
        <v>88</v>
      </c>
      <c r="AV124" s="14" t="s">
        <v>88</v>
      </c>
      <c r="AW124" s="14" t="s">
        <v>39</v>
      </c>
      <c r="AX124" s="14" t="s">
        <v>78</v>
      </c>
      <c r="AY124" s="245" t="s">
        <v>139</v>
      </c>
    </row>
    <row r="125" s="13" customFormat="1">
      <c r="A125" s="13"/>
      <c r="B125" s="224"/>
      <c r="C125" s="225"/>
      <c r="D125" s="226" t="s">
        <v>150</v>
      </c>
      <c r="E125" s="227" t="s">
        <v>32</v>
      </c>
      <c r="F125" s="228" t="s">
        <v>214</v>
      </c>
      <c r="G125" s="225"/>
      <c r="H125" s="227" t="s">
        <v>32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150</v>
      </c>
      <c r="AU125" s="234" t="s">
        <v>88</v>
      </c>
      <c r="AV125" s="13" t="s">
        <v>86</v>
      </c>
      <c r="AW125" s="13" t="s">
        <v>39</v>
      </c>
      <c r="AX125" s="13" t="s">
        <v>78</v>
      </c>
      <c r="AY125" s="234" t="s">
        <v>139</v>
      </c>
    </row>
    <row r="126" s="14" customFormat="1">
      <c r="A126" s="14"/>
      <c r="B126" s="235"/>
      <c r="C126" s="236"/>
      <c r="D126" s="226" t="s">
        <v>150</v>
      </c>
      <c r="E126" s="237" t="s">
        <v>32</v>
      </c>
      <c r="F126" s="238" t="s">
        <v>707</v>
      </c>
      <c r="G126" s="236"/>
      <c r="H126" s="239">
        <v>6.9800000000000004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150</v>
      </c>
      <c r="AU126" s="245" t="s">
        <v>88</v>
      </c>
      <c r="AV126" s="14" t="s">
        <v>88</v>
      </c>
      <c r="AW126" s="14" t="s">
        <v>39</v>
      </c>
      <c r="AX126" s="14" t="s">
        <v>78</v>
      </c>
      <c r="AY126" s="245" t="s">
        <v>139</v>
      </c>
    </row>
    <row r="127" s="13" customFormat="1">
      <c r="A127" s="13"/>
      <c r="B127" s="224"/>
      <c r="C127" s="225"/>
      <c r="D127" s="226" t="s">
        <v>150</v>
      </c>
      <c r="E127" s="227" t="s">
        <v>32</v>
      </c>
      <c r="F127" s="228" t="s">
        <v>216</v>
      </c>
      <c r="G127" s="225"/>
      <c r="H127" s="227" t="s">
        <v>32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150</v>
      </c>
      <c r="AU127" s="234" t="s">
        <v>88</v>
      </c>
      <c r="AV127" s="13" t="s">
        <v>86</v>
      </c>
      <c r="AW127" s="13" t="s">
        <v>39</v>
      </c>
      <c r="AX127" s="13" t="s">
        <v>78</v>
      </c>
      <c r="AY127" s="234" t="s">
        <v>139</v>
      </c>
    </row>
    <row r="128" s="14" customFormat="1">
      <c r="A128" s="14"/>
      <c r="B128" s="235"/>
      <c r="C128" s="236"/>
      <c r="D128" s="226" t="s">
        <v>150</v>
      </c>
      <c r="E128" s="237" t="s">
        <v>32</v>
      </c>
      <c r="F128" s="238" t="s">
        <v>708</v>
      </c>
      <c r="G128" s="236"/>
      <c r="H128" s="239">
        <v>13.48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150</v>
      </c>
      <c r="AU128" s="245" t="s">
        <v>88</v>
      </c>
      <c r="AV128" s="14" t="s">
        <v>88</v>
      </c>
      <c r="AW128" s="14" t="s">
        <v>39</v>
      </c>
      <c r="AX128" s="14" t="s">
        <v>78</v>
      </c>
      <c r="AY128" s="245" t="s">
        <v>139</v>
      </c>
    </row>
    <row r="129" s="15" customFormat="1">
      <c r="A129" s="15"/>
      <c r="B129" s="246"/>
      <c r="C129" s="247"/>
      <c r="D129" s="226" t="s">
        <v>150</v>
      </c>
      <c r="E129" s="248" t="s">
        <v>32</v>
      </c>
      <c r="F129" s="249" t="s">
        <v>153</v>
      </c>
      <c r="G129" s="247"/>
      <c r="H129" s="250">
        <v>116.771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6" t="s">
        <v>150</v>
      </c>
      <c r="AU129" s="256" t="s">
        <v>88</v>
      </c>
      <c r="AV129" s="15" t="s">
        <v>146</v>
      </c>
      <c r="AW129" s="15" t="s">
        <v>39</v>
      </c>
      <c r="AX129" s="15" t="s">
        <v>86</v>
      </c>
      <c r="AY129" s="256" t="s">
        <v>139</v>
      </c>
    </row>
    <row r="130" s="2" customFormat="1" ht="55.5" customHeight="1">
      <c r="A130" s="40"/>
      <c r="B130" s="41"/>
      <c r="C130" s="206" t="s">
        <v>189</v>
      </c>
      <c r="D130" s="206" t="s">
        <v>141</v>
      </c>
      <c r="E130" s="207" t="s">
        <v>219</v>
      </c>
      <c r="F130" s="208" t="s">
        <v>220</v>
      </c>
      <c r="G130" s="209" t="s">
        <v>184</v>
      </c>
      <c r="H130" s="210">
        <v>19.388000000000002</v>
      </c>
      <c r="I130" s="211"/>
      <c r="J130" s="212">
        <f>ROUND(I130*H130,2)</f>
        <v>0</v>
      </c>
      <c r="K130" s="208" t="s">
        <v>145</v>
      </c>
      <c r="L130" s="46"/>
      <c r="M130" s="213" t="s">
        <v>32</v>
      </c>
      <c r="N130" s="214" t="s">
        <v>49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146</v>
      </c>
      <c r="AT130" s="217" t="s">
        <v>141</v>
      </c>
      <c r="AU130" s="217" t="s">
        <v>88</v>
      </c>
      <c r="AY130" s="18" t="s">
        <v>139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8" t="s">
        <v>86</v>
      </c>
      <c r="BK130" s="218">
        <f>ROUND(I130*H130,2)</f>
        <v>0</v>
      </c>
      <c r="BL130" s="18" t="s">
        <v>146</v>
      </c>
      <c r="BM130" s="217" t="s">
        <v>709</v>
      </c>
    </row>
    <row r="131" s="2" customFormat="1">
      <c r="A131" s="40"/>
      <c r="B131" s="41"/>
      <c r="C131" s="42"/>
      <c r="D131" s="219" t="s">
        <v>148</v>
      </c>
      <c r="E131" s="42"/>
      <c r="F131" s="220" t="s">
        <v>222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148</v>
      </c>
      <c r="AU131" s="18" t="s">
        <v>88</v>
      </c>
    </row>
    <row r="132" s="13" customFormat="1">
      <c r="A132" s="13"/>
      <c r="B132" s="224"/>
      <c r="C132" s="225"/>
      <c r="D132" s="226" t="s">
        <v>150</v>
      </c>
      <c r="E132" s="227" t="s">
        <v>32</v>
      </c>
      <c r="F132" s="228" t="s">
        <v>710</v>
      </c>
      <c r="G132" s="225"/>
      <c r="H132" s="227" t="s">
        <v>32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150</v>
      </c>
      <c r="AU132" s="234" t="s">
        <v>88</v>
      </c>
      <c r="AV132" s="13" t="s">
        <v>86</v>
      </c>
      <c r="AW132" s="13" t="s">
        <v>39</v>
      </c>
      <c r="AX132" s="13" t="s">
        <v>78</v>
      </c>
      <c r="AY132" s="234" t="s">
        <v>139</v>
      </c>
    </row>
    <row r="133" s="14" customFormat="1">
      <c r="A133" s="14"/>
      <c r="B133" s="235"/>
      <c r="C133" s="236"/>
      <c r="D133" s="226" t="s">
        <v>150</v>
      </c>
      <c r="E133" s="237" t="s">
        <v>32</v>
      </c>
      <c r="F133" s="238" t="s">
        <v>703</v>
      </c>
      <c r="G133" s="236"/>
      <c r="H133" s="239">
        <v>19.388000000000002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150</v>
      </c>
      <c r="AU133" s="245" t="s">
        <v>88</v>
      </c>
      <c r="AV133" s="14" t="s">
        <v>88</v>
      </c>
      <c r="AW133" s="14" t="s">
        <v>39</v>
      </c>
      <c r="AX133" s="14" t="s">
        <v>78</v>
      </c>
      <c r="AY133" s="245" t="s">
        <v>139</v>
      </c>
    </row>
    <row r="134" s="15" customFormat="1">
      <c r="A134" s="15"/>
      <c r="B134" s="246"/>
      <c r="C134" s="247"/>
      <c r="D134" s="226" t="s">
        <v>150</v>
      </c>
      <c r="E134" s="248" t="s">
        <v>32</v>
      </c>
      <c r="F134" s="249" t="s">
        <v>153</v>
      </c>
      <c r="G134" s="247"/>
      <c r="H134" s="250">
        <v>19.388000000000002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6" t="s">
        <v>150</v>
      </c>
      <c r="AU134" s="256" t="s">
        <v>88</v>
      </c>
      <c r="AV134" s="15" t="s">
        <v>146</v>
      </c>
      <c r="AW134" s="15" t="s">
        <v>39</v>
      </c>
      <c r="AX134" s="15" t="s">
        <v>86</v>
      </c>
      <c r="AY134" s="256" t="s">
        <v>139</v>
      </c>
    </row>
    <row r="135" s="2" customFormat="1" ht="62.7" customHeight="1">
      <c r="A135" s="40"/>
      <c r="B135" s="41"/>
      <c r="C135" s="206" t="s">
        <v>194</v>
      </c>
      <c r="D135" s="206" t="s">
        <v>141</v>
      </c>
      <c r="E135" s="207" t="s">
        <v>428</v>
      </c>
      <c r="F135" s="208" t="s">
        <v>429</v>
      </c>
      <c r="G135" s="209" t="s">
        <v>184</v>
      </c>
      <c r="H135" s="210">
        <v>75.469999999999999</v>
      </c>
      <c r="I135" s="211"/>
      <c r="J135" s="212">
        <f>ROUND(I135*H135,2)</f>
        <v>0</v>
      </c>
      <c r="K135" s="208" t="s">
        <v>145</v>
      </c>
      <c r="L135" s="46"/>
      <c r="M135" s="213" t="s">
        <v>32</v>
      </c>
      <c r="N135" s="214" t="s">
        <v>49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146</v>
      </c>
      <c r="AT135" s="217" t="s">
        <v>141</v>
      </c>
      <c r="AU135" s="217" t="s">
        <v>88</v>
      </c>
      <c r="AY135" s="18" t="s">
        <v>139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8" t="s">
        <v>86</v>
      </c>
      <c r="BK135" s="218">
        <f>ROUND(I135*H135,2)</f>
        <v>0</v>
      </c>
      <c r="BL135" s="18" t="s">
        <v>146</v>
      </c>
      <c r="BM135" s="217" t="s">
        <v>711</v>
      </c>
    </row>
    <row r="136" s="2" customFormat="1">
      <c r="A136" s="40"/>
      <c r="B136" s="41"/>
      <c r="C136" s="42"/>
      <c r="D136" s="219" t="s">
        <v>148</v>
      </c>
      <c r="E136" s="42"/>
      <c r="F136" s="220" t="s">
        <v>431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148</v>
      </c>
      <c r="AU136" s="18" t="s">
        <v>88</v>
      </c>
    </row>
    <row r="137" s="13" customFormat="1">
      <c r="A137" s="13"/>
      <c r="B137" s="224"/>
      <c r="C137" s="225"/>
      <c r="D137" s="226" t="s">
        <v>150</v>
      </c>
      <c r="E137" s="227" t="s">
        <v>32</v>
      </c>
      <c r="F137" s="228" t="s">
        <v>432</v>
      </c>
      <c r="G137" s="225"/>
      <c r="H137" s="227" t="s">
        <v>32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150</v>
      </c>
      <c r="AU137" s="234" t="s">
        <v>88</v>
      </c>
      <c r="AV137" s="13" t="s">
        <v>86</v>
      </c>
      <c r="AW137" s="13" t="s">
        <v>39</v>
      </c>
      <c r="AX137" s="13" t="s">
        <v>78</v>
      </c>
      <c r="AY137" s="234" t="s">
        <v>139</v>
      </c>
    </row>
    <row r="138" s="14" customFormat="1">
      <c r="A138" s="14"/>
      <c r="B138" s="235"/>
      <c r="C138" s="236"/>
      <c r="D138" s="226" t="s">
        <v>150</v>
      </c>
      <c r="E138" s="237" t="s">
        <v>32</v>
      </c>
      <c r="F138" s="238" t="s">
        <v>712</v>
      </c>
      <c r="G138" s="236"/>
      <c r="H138" s="239">
        <v>70.569999999999993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150</v>
      </c>
      <c r="AU138" s="245" t="s">
        <v>88</v>
      </c>
      <c r="AV138" s="14" t="s">
        <v>88</v>
      </c>
      <c r="AW138" s="14" t="s">
        <v>39</v>
      </c>
      <c r="AX138" s="14" t="s">
        <v>78</v>
      </c>
      <c r="AY138" s="245" t="s">
        <v>139</v>
      </c>
    </row>
    <row r="139" s="14" customFormat="1">
      <c r="A139" s="14"/>
      <c r="B139" s="235"/>
      <c r="C139" s="236"/>
      <c r="D139" s="226" t="s">
        <v>150</v>
      </c>
      <c r="E139" s="237" t="s">
        <v>32</v>
      </c>
      <c r="F139" s="238" t="s">
        <v>713</v>
      </c>
      <c r="G139" s="236"/>
      <c r="H139" s="239">
        <v>4.9000000000000004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150</v>
      </c>
      <c r="AU139" s="245" t="s">
        <v>88</v>
      </c>
      <c r="AV139" s="14" t="s">
        <v>88</v>
      </c>
      <c r="AW139" s="14" t="s">
        <v>39</v>
      </c>
      <c r="AX139" s="14" t="s">
        <v>78</v>
      </c>
      <c r="AY139" s="245" t="s">
        <v>139</v>
      </c>
    </row>
    <row r="140" s="15" customFormat="1">
      <c r="A140" s="15"/>
      <c r="B140" s="246"/>
      <c r="C140" s="247"/>
      <c r="D140" s="226" t="s">
        <v>150</v>
      </c>
      <c r="E140" s="248" t="s">
        <v>32</v>
      </c>
      <c r="F140" s="249" t="s">
        <v>153</v>
      </c>
      <c r="G140" s="247"/>
      <c r="H140" s="250">
        <v>75.469999999999999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6" t="s">
        <v>150</v>
      </c>
      <c r="AU140" s="256" t="s">
        <v>88</v>
      </c>
      <c r="AV140" s="15" t="s">
        <v>146</v>
      </c>
      <c r="AW140" s="15" t="s">
        <v>39</v>
      </c>
      <c r="AX140" s="15" t="s">
        <v>86</v>
      </c>
      <c r="AY140" s="256" t="s">
        <v>139</v>
      </c>
    </row>
    <row r="141" s="2" customFormat="1" ht="66.75" customHeight="1">
      <c r="A141" s="40"/>
      <c r="B141" s="41"/>
      <c r="C141" s="206" t="s">
        <v>201</v>
      </c>
      <c r="D141" s="206" t="s">
        <v>141</v>
      </c>
      <c r="E141" s="207" t="s">
        <v>435</v>
      </c>
      <c r="F141" s="208" t="s">
        <v>436</v>
      </c>
      <c r="G141" s="209" t="s">
        <v>184</v>
      </c>
      <c r="H141" s="210">
        <v>754.70000000000005</v>
      </c>
      <c r="I141" s="211"/>
      <c r="J141" s="212">
        <f>ROUND(I141*H141,2)</f>
        <v>0</v>
      </c>
      <c r="K141" s="208" t="s">
        <v>145</v>
      </c>
      <c r="L141" s="46"/>
      <c r="M141" s="213" t="s">
        <v>32</v>
      </c>
      <c r="N141" s="214" t="s">
        <v>49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146</v>
      </c>
      <c r="AT141" s="217" t="s">
        <v>141</v>
      </c>
      <c r="AU141" s="217" t="s">
        <v>88</v>
      </c>
      <c r="AY141" s="18" t="s">
        <v>139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8" t="s">
        <v>86</v>
      </c>
      <c r="BK141" s="218">
        <f>ROUND(I141*H141,2)</f>
        <v>0</v>
      </c>
      <c r="BL141" s="18" t="s">
        <v>146</v>
      </c>
      <c r="BM141" s="217" t="s">
        <v>714</v>
      </c>
    </row>
    <row r="142" s="2" customFormat="1">
      <c r="A142" s="40"/>
      <c r="B142" s="41"/>
      <c r="C142" s="42"/>
      <c r="D142" s="219" t="s">
        <v>148</v>
      </c>
      <c r="E142" s="42"/>
      <c r="F142" s="220" t="s">
        <v>438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8" t="s">
        <v>148</v>
      </c>
      <c r="AU142" s="18" t="s">
        <v>88</v>
      </c>
    </row>
    <row r="143" s="13" customFormat="1">
      <c r="A143" s="13"/>
      <c r="B143" s="224"/>
      <c r="C143" s="225"/>
      <c r="D143" s="226" t="s">
        <v>150</v>
      </c>
      <c r="E143" s="227" t="s">
        <v>32</v>
      </c>
      <c r="F143" s="228" t="s">
        <v>432</v>
      </c>
      <c r="G143" s="225"/>
      <c r="H143" s="227" t="s">
        <v>32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150</v>
      </c>
      <c r="AU143" s="234" t="s">
        <v>88</v>
      </c>
      <c r="AV143" s="13" t="s">
        <v>86</v>
      </c>
      <c r="AW143" s="13" t="s">
        <v>39</v>
      </c>
      <c r="AX143" s="13" t="s">
        <v>78</v>
      </c>
      <c r="AY143" s="234" t="s">
        <v>139</v>
      </c>
    </row>
    <row r="144" s="14" customFormat="1">
      <c r="A144" s="14"/>
      <c r="B144" s="235"/>
      <c r="C144" s="236"/>
      <c r="D144" s="226" t="s">
        <v>150</v>
      </c>
      <c r="E144" s="237" t="s">
        <v>32</v>
      </c>
      <c r="F144" s="238" t="s">
        <v>715</v>
      </c>
      <c r="G144" s="236"/>
      <c r="H144" s="239">
        <v>705.70000000000005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150</v>
      </c>
      <c r="AU144" s="245" t="s">
        <v>88</v>
      </c>
      <c r="AV144" s="14" t="s">
        <v>88</v>
      </c>
      <c r="AW144" s="14" t="s">
        <v>39</v>
      </c>
      <c r="AX144" s="14" t="s">
        <v>78</v>
      </c>
      <c r="AY144" s="245" t="s">
        <v>139</v>
      </c>
    </row>
    <row r="145" s="14" customFormat="1">
      <c r="A145" s="14"/>
      <c r="B145" s="235"/>
      <c r="C145" s="236"/>
      <c r="D145" s="226" t="s">
        <v>150</v>
      </c>
      <c r="E145" s="237" t="s">
        <v>32</v>
      </c>
      <c r="F145" s="238" t="s">
        <v>716</v>
      </c>
      <c r="G145" s="236"/>
      <c r="H145" s="239">
        <v>49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150</v>
      </c>
      <c r="AU145" s="245" t="s">
        <v>88</v>
      </c>
      <c r="AV145" s="14" t="s">
        <v>88</v>
      </c>
      <c r="AW145" s="14" t="s">
        <v>39</v>
      </c>
      <c r="AX145" s="14" t="s">
        <v>78</v>
      </c>
      <c r="AY145" s="245" t="s">
        <v>139</v>
      </c>
    </row>
    <row r="146" s="15" customFormat="1">
      <c r="A146" s="15"/>
      <c r="B146" s="246"/>
      <c r="C146" s="247"/>
      <c r="D146" s="226" t="s">
        <v>150</v>
      </c>
      <c r="E146" s="248" t="s">
        <v>32</v>
      </c>
      <c r="F146" s="249" t="s">
        <v>153</v>
      </c>
      <c r="G146" s="247"/>
      <c r="H146" s="250">
        <v>754.70000000000005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6" t="s">
        <v>150</v>
      </c>
      <c r="AU146" s="256" t="s">
        <v>88</v>
      </c>
      <c r="AV146" s="15" t="s">
        <v>146</v>
      </c>
      <c r="AW146" s="15" t="s">
        <v>39</v>
      </c>
      <c r="AX146" s="15" t="s">
        <v>86</v>
      </c>
      <c r="AY146" s="256" t="s">
        <v>139</v>
      </c>
    </row>
    <row r="147" s="2" customFormat="1" ht="44.25" customHeight="1">
      <c r="A147" s="40"/>
      <c r="B147" s="41"/>
      <c r="C147" s="206" t="s">
        <v>206</v>
      </c>
      <c r="D147" s="206" t="s">
        <v>141</v>
      </c>
      <c r="E147" s="207" t="s">
        <v>225</v>
      </c>
      <c r="F147" s="208" t="s">
        <v>226</v>
      </c>
      <c r="G147" s="209" t="s">
        <v>184</v>
      </c>
      <c r="H147" s="210">
        <v>20.460000000000001</v>
      </c>
      <c r="I147" s="211"/>
      <c r="J147" s="212">
        <f>ROUND(I147*H147,2)</f>
        <v>0</v>
      </c>
      <c r="K147" s="208" t="s">
        <v>145</v>
      </c>
      <c r="L147" s="46"/>
      <c r="M147" s="213" t="s">
        <v>32</v>
      </c>
      <c r="N147" s="214" t="s">
        <v>49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146</v>
      </c>
      <c r="AT147" s="217" t="s">
        <v>141</v>
      </c>
      <c r="AU147" s="217" t="s">
        <v>88</v>
      </c>
      <c r="AY147" s="18" t="s">
        <v>139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8" t="s">
        <v>86</v>
      </c>
      <c r="BK147" s="218">
        <f>ROUND(I147*H147,2)</f>
        <v>0</v>
      </c>
      <c r="BL147" s="18" t="s">
        <v>146</v>
      </c>
      <c r="BM147" s="217" t="s">
        <v>717</v>
      </c>
    </row>
    <row r="148" s="2" customFormat="1">
      <c r="A148" s="40"/>
      <c r="B148" s="41"/>
      <c r="C148" s="42"/>
      <c r="D148" s="219" t="s">
        <v>148</v>
      </c>
      <c r="E148" s="42"/>
      <c r="F148" s="220" t="s">
        <v>228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148</v>
      </c>
      <c r="AU148" s="18" t="s">
        <v>88</v>
      </c>
    </row>
    <row r="149" s="13" customFormat="1">
      <c r="A149" s="13"/>
      <c r="B149" s="224"/>
      <c r="C149" s="225"/>
      <c r="D149" s="226" t="s">
        <v>150</v>
      </c>
      <c r="E149" s="227" t="s">
        <v>32</v>
      </c>
      <c r="F149" s="228" t="s">
        <v>214</v>
      </c>
      <c r="G149" s="225"/>
      <c r="H149" s="227" t="s">
        <v>32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150</v>
      </c>
      <c r="AU149" s="234" t="s">
        <v>88</v>
      </c>
      <c r="AV149" s="13" t="s">
        <v>86</v>
      </c>
      <c r="AW149" s="13" t="s">
        <v>39</v>
      </c>
      <c r="AX149" s="13" t="s">
        <v>78</v>
      </c>
      <c r="AY149" s="234" t="s">
        <v>139</v>
      </c>
    </row>
    <row r="150" s="14" customFormat="1">
      <c r="A150" s="14"/>
      <c r="B150" s="235"/>
      <c r="C150" s="236"/>
      <c r="D150" s="226" t="s">
        <v>150</v>
      </c>
      <c r="E150" s="237" t="s">
        <v>32</v>
      </c>
      <c r="F150" s="238" t="s">
        <v>707</v>
      </c>
      <c r="G150" s="236"/>
      <c r="H150" s="239">
        <v>6.9800000000000004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150</v>
      </c>
      <c r="AU150" s="245" t="s">
        <v>88</v>
      </c>
      <c r="AV150" s="14" t="s">
        <v>88</v>
      </c>
      <c r="AW150" s="14" t="s">
        <v>39</v>
      </c>
      <c r="AX150" s="14" t="s">
        <v>78</v>
      </c>
      <c r="AY150" s="245" t="s">
        <v>139</v>
      </c>
    </row>
    <row r="151" s="13" customFormat="1">
      <c r="A151" s="13"/>
      <c r="B151" s="224"/>
      <c r="C151" s="225"/>
      <c r="D151" s="226" t="s">
        <v>150</v>
      </c>
      <c r="E151" s="227" t="s">
        <v>32</v>
      </c>
      <c r="F151" s="228" t="s">
        <v>216</v>
      </c>
      <c r="G151" s="225"/>
      <c r="H151" s="227" t="s">
        <v>32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150</v>
      </c>
      <c r="AU151" s="234" t="s">
        <v>88</v>
      </c>
      <c r="AV151" s="13" t="s">
        <v>86</v>
      </c>
      <c r="AW151" s="13" t="s">
        <v>39</v>
      </c>
      <c r="AX151" s="13" t="s">
        <v>78</v>
      </c>
      <c r="AY151" s="234" t="s">
        <v>139</v>
      </c>
    </row>
    <row r="152" s="14" customFormat="1">
      <c r="A152" s="14"/>
      <c r="B152" s="235"/>
      <c r="C152" s="236"/>
      <c r="D152" s="226" t="s">
        <v>150</v>
      </c>
      <c r="E152" s="237" t="s">
        <v>32</v>
      </c>
      <c r="F152" s="238" t="s">
        <v>708</v>
      </c>
      <c r="G152" s="236"/>
      <c r="H152" s="239">
        <v>13.48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150</v>
      </c>
      <c r="AU152" s="245" t="s">
        <v>88</v>
      </c>
      <c r="AV152" s="14" t="s">
        <v>88</v>
      </c>
      <c r="AW152" s="14" t="s">
        <v>39</v>
      </c>
      <c r="AX152" s="14" t="s">
        <v>78</v>
      </c>
      <c r="AY152" s="245" t="s">
        <v>139</v>
      </c>
    </row>
    <row r="153" s="15" customFormat="1">
      <c r="A153" s="15"/>
      <c r="B153" s="246"/>
      <c r="C153" s="247"/>
      <c r="D153" s="226" t="s">
        <v>150</v>
      </c>
      <c r="E153" s="248" t="s">
        <v>32</v>
      </c>
      <c r="F153" s="249" t="s">
        <v>153</v>
      </c>
      <c r="G153" s="247"/>
      <c r="H153" s="250">
        <v>20.460000000000001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6" t="s">
        <v>150</v>
      </c>
      <c r="AU153" s="256" t="s">
        <v>88</v>
      </c>
      <c r="AV153" s="15" t="s">
        <v>146</v>
      </c>
      <c r="AW153" s="15" t="s">
        <v>39</v>
      </c>
      <c r="AX153" s="15" t="s">
        <v>86</v>
      </c>
      <c r="AY153" s="256" t="s">
        <v>139</v>
      </c>
    </row>
    <row r="154" s="2" customFormat="1" ht="37.8" customHeight="1">
      <c r="A154" s="40"/>
      <c r="B154" s="41"/>
      <c r="C154" s="206" t="s">
        <v>218</v>
      </c>
      <c r="D154" s="206" t="s">
        <v>141</v>
      </c>
      <c r="E154" s="207" t="s">
        <v>243</v>
      </c>
      <c r="F154" s="208" t="s">
        <v>244</v>
      </c>
      <c r="G154" s="209" t="s">
        <v>184</v>
      </c>
      <c r="H154" s="210">
        <v>96.311000000000007</v>
      </c>
      <c r="I154" s="211"/>
      <c r="J154" s="212">
        <f>ROUND(I154*H154,2)</f>
        <v>0</v>
      </c>
      <c r="K154" s="208" t="s">
        <v>145</v>
      </c>
      <c r="L154" s="46"/>
      <c r="M154" s="213" t="s">
        <v>32</v>
      </c>
      <c r="N154" s="214" t="s">
        <v>49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146</v>
      </c>
      <c r="AT154" s="217" t="s">
        <v>141</v>
      </c>
      <c r="AU154" s="217" t="s">
        <v>88</v>
      </c>
      <c r="AY154" s="18" t="s">
        <v>139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8" t="s">
        <v>86</v>
      </c>
      <c r="BK154" s="218">
        <f>ROUND(I154*H154,2)</f>
        <v>0</v>
      </c>
      <c r="BL154" s="18" t="s">
        <v>146</v>
      </c>
      <c r="BM154" s="217" t="s">
        <v>718</v>
      </c>
    </row>
    <row r="155" s="2" customFormat="1">
      <c r="A155" s="40"/>
      <c r="B155" s="41"/>
      <c r="C155" s="42"/>
      <c r="D155" s="219" t="s">
        <v>148</v>
      </c>
      <c r="E155" s="42"/>
      <c r="F155" s="220" t="s">
        <v>246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8" t="s">
        <v>148</v>
      </c>
      <c r="AU155" s="18" t="s">
        <v>88</v>
      </c>
    </row>
    <row r="156" s="13" customFormat="1">
      <c r="A156" s="13"/>
      <c r="B156" s="224"/>
      <c r="C156" s="225"/>
      <c r="D156" s="226" t="s">
        <v>150</v>
      </c>
      <c r="E156" s="227" t="s">
        <v>32</v>
      </c>
      <c r="F156" s="228" t="s">
        <v>705</v>
      </c>
      <c r="G156" s="225"/>
      <c r="H156" s="227" t="s">
        <v>32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150</v>
      </c>
      <c r="AU156" s="234" t="s">
        <v>88</v>
      </c>
      <c r="AV156" s="13" t="s">
        <v>86</v>
      </c>
      <c r="AW156" s="13" t="s">
        <v>39</v>
      </c>
      <c r="AX156" s="13" t="s">
        <v>78</v>
      </c>
      <c r="AY156" s="234" t="s">
        <v>139</v>
      </c>
    </row>
    <row r="157" s="14" customFormat="1">
      <c r="A157" s="14"/>
      <c r="B157" s="235"/>
      <c r="C157" s="236"/>
      <c r="D157" s="226" t="s">
        <v>150</v>
      </c>
      <c r="E157" s="237" t="s">
        <v>32</v>
      </c>
      <c r="F157" s="238" t="s">
        <v>699</v>
      </c>
      <c r="G157" s="236"/>
      <c r="H157" s="239">
        <v>77.549999999999997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150</v>
      </c>
      <c r="AU157" s="245" t="s">
        <v>88</v>
      </c>
      <c r="AV157" s="14" t="s">
        <v>88</v>
      </c>
      <c r="AW157" s="14" t="s">
        <v>39</v>
      </c>
      <c r="AX157" s="14" t="s">
        <v>78</v>
      </c>
      <c r="AY157" s="245" t="s">
        <v>139</v>
      </c>
    </row>
    <row r="158" s="13" customFormat="1">
      <c r="A158" s="13"/>
      <c r="B158" s="224"/>
      <c r="C158" s="225"/>
      <c r="D158" s="226" t="s">
        <v>150</v>
      </c>
      <c r="E158" s="227" t="s">
        <v>32</v>
      </c>
      <c r="F158" s="228" t="s">
        <v>212</v>
      </c>
      <c r="G158" s="225"/>
      <c r="H158" s="227" t="s">
        <v>32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150</v>
      </c>
      <c r="AU158" s="234" t="s">
        <v>88</v>
      </c>
      <c r="AV158" s="13" t="s">
        <v>86</v>
      </c>
      <c r="AW158" s="13" t="s">
        <v>39</v>
      </c>
      <c r="AX158" s="13" t="s">
        <v>78</v>
      </c>
      <c r="AY158" s="234" t="s">
        <v>139</v>
      </c>
    </row>
    <row r="159" s="14" customFormat="1">
      <c r="A159" s="14"/>
      <c r="B159" s="235"/>
      <c r="C159" s="236"/>
      <c r="D159" s="226" t="s">
        <v>150</v>
      </c>
      <c r="E159" s="237" t="s">
        <v>32</v>
      </c>
      <c r="F159" s="238" t="s">
        <v>706</v>
      </c>
      <c r="G159" s="236"/>
      <c r="H159" s="239">
        <v>18.760999999999999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150</v>
      </c>
      <c r="AU159" s="245" t="s">
        <v>88</v>
      </c>
      <c r="AV159" s="14" t="s">
        <v>88</v>
      </c>
      <c r="AW159" s="14" t="s">
        <v>39</v>
      </c>
      <c r="AX159" s="14" t="s">
        <v>78</v>
      </c>
      <c r="AY159" s="245" t="s">
        <v>139</v>
      </c>
    </row>
    <row r="160" s="15" customFormat="1">
      <c r="A160" s="15"/>
      <c r="B160" s="246"/>
      <c r="C160" s="247"/>
      <c r="D160" s="226" t="s">
        <v>150</v>
      </c>
      <c r="E160" s="248" t="s">
        <v>32</v>
      </c>
      <c r="F160" s="249" t="s">
        <v>153</v>
      </c>
      <c r="G160" s="247"/>
      <c r="H160" s="250">
        <v>96.310999999999993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6" t="s">
        <v>150</v>
      </c>
      <c r="AU160" s="256" t="s">
        <v>88</v>
      </c>
      <c r="AV160" s="15" t="s">
        <v>146</v>
      </c>
      <c r="AW160" s="15" t="s">
        <v>39</v>
      </c>
      <c r="AX160" s="15" t="s">
        <v>86</v>
      </c>
      <c r="AY160" s="256" t="s">
        <v>139</v>
      </c>
    </row>
    <row r="161" s="2" customFormat="1" ht="44.25" customHeight="1">
      <c r="A161" s="40"/>
      <c r="B161" s="41"/>
      <c r="C161" s="206" t="s">
        <v>224</v>
      </c>
      <c r="D161" s="206" t="s">
        <v>141</v>
      </c>
      <c r="E161" s="207" t="s">
        <v>442</v>
      </c>
      <c r="F161" s="208" t="s">
        <v>443</v>
      </c>
      <c r="G161" s="209" t="s">
        <v>337</v>
      </c>
      <c r="H161" s="210">
        <v>75.469999999999999</v>
      </c>
      <c r="I161" s="211"/>
      <c r="J161" s="212">
        <f>ROUND(I161*H161,2)</f>
        <v>0</v>
      </c>
      <c r="K161" s="208" t="s">
        <v>145</v>
      </c>
      <c r="L161" s="46"/>
      <c r="M161" s="213" t="s">
        <v>32</v>
      </c>
      <c r="N161" s="214" t="s">
        <v>49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146</v>
      </c>
      <c r="AT161" s="217" t="s">
        <v>141</v>
      </c>
      <c r="AU161" s="217" t="s">
        <v>88</v>
      </c>
      <c r="AY161" s="18" t="s">
        <v>139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8" t="s">
        <v>86</v>
      </c>
      <c r="BK161" s="218">
        <f>ROUND(I161*H161,2)</f>
        <v>0</v>
      </c>
      <c r="BL161" s="18" t="s">
        <v>146</v>
      </c>
      <c r="BM161" s="217" t="s">
        <v>719</v>
      </c>
    </row>
    <row r="162" s="2" customFormat="1">
      <c r="A162" s="40"/>
      <c r="B162" s="41"/>
      <c r="C162" s="42"/>
      <c r="D162" s="219" t="s">
        <v>148</v>
      </c>
      <c r="E162" s="42"/>
      <c r="F162" s="220" t="s">
        <v>445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148</v>
      </c>
      <c r="AU162" s="18" t="s">
        <v>88</v>
      </c>
    </row>
    <row r="163" s="13" customFormat="1">
      <c r="A163" s="13"/>
      <c r="B163" s="224"/>
      <c r="C163" s="225"/>
      <c r="D163" s="226" t="s">
        <v>150</v>
      </c>
      <c r="E163" s="227" t="s">
        <v>32</v>
      </c>
      <c r="F163" s="228" t="s">
        <v>446</v>
      </c>
      <c r="G163" s="225"/>
      <c r="H163" s="227" t="s">
        <v>32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150</v>
      </c>
      <c r="AU163" s="234" t="s">
        <v>88</v>
      </c>
      <c r="AV163" s="13" t="s">
        <v>86</v>
      </c>
      <c r="AW163" s="13" t="s">
        <v>39</v>
      </c>
      <c r="AX163" s="13" t="s">
        <v>78</v>
      </c>
      <c r="AY163" s="234" t="s">
        <v>139</v>
      </c>
    </row>
    <row r="164" s="14" customFormat="1">
      <c r="A164" s="14"/>
      <c r="B164" s="235"/>
      <c r="C164" s="236"/>
      <c r="D164" s="226" t="s">
        <v>150</v>
      </c>
      <c r="E164" s="237" t="s">
        <v>32</v>
      </c>
      <c r="F164" s="238" t="s">
        <v>712</v>
      </c>
      <c r="G164" s="236"/>
      <c r="H164" s="239">
        <v>70.569999999999993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150</v>
      </c>
      <c r="AU164" s="245" t="s">
        <v>88</v>
      </c>
      <c r="AV164" s="14" t="s">
        <v>88</v>
      </c>
      <c r="AW164" s="14" t="s">
        <v>39</v>
      </c>
      <c r="AX164" s="14" t="s">
        <v>78</v>
      </c>
      <c r="AY164" s="245" t="s">
        <v>139</v>
      </c>
    </row>
    <row r="165" s="14" customFormat="1">
      <c r="A165" s="14"/>
      <c r="B165" s="235"/>
      <c r="C165" s="236"/>
      <c r="D165" s="226" t="s">
        <v>150</v>
      </c>
      <c r="E165" s="237" t="s">
        <v>32</v>
      </c>
      <c r="F165" s="238" t="s">
        <v>713</v>
      </c>
      <c r="G165" s="236"/>
      <c r="H165" s="239">
        <v>4.9000000000000004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150</v>
      </c>
      <c r="AU165" s="245" t="s">
        <v>88</v>
      </c>
      <c r="AV165" s="14" t="s">
        <v>88</v>
      </c>
      <c r="AW165" s="14" t="s">
        <v>39</v>
      </c>
      <c r="AX165" s="14" t="s">
        <v>78</v>
      </c>
      <c r="AY165" s="245" t="s">
        <v>139</v>
      </c>
    </row>
    <row r="166" s="15" customFormat="1">
      <c r="A166" s="15"/>
      <c r="B166" s="246"/>
      <c r="C166" s="247"/>
      <c r="D166" s="226" t="s">
        <v>150</v>
      </c>
      <c r="E166" s="248" t="s">
        <v>32</v>
      </c>
      <c r="F166" s="249" t="s">
        <v>153</v>
      </c>
      <c r="G166" s="247"/>
      <c r="H166" s="250">
        <v>75.469999999999999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6" t="s">
        <v>150</v>
      </c>
      <c r="AU166" s="256" t="s">
        <v>88</v>
      </c>
      <c r="AV166" s="15" t="s">
        <v>146</v>
      </c>
      <c r="AW166" s="15" t="s">
        <v>39</v>
      </c>
      <c r="AX166" s="15" t="s">
        <v>86</v>
      </c>
      <c r="AY166" s="256" t="s">
        <v>139</v>
      </c>
    </row>
    <row r="167" s="2" customFormat="1" ht="33" customHeight="1">
      <c r="A167" s="40"/>
      <c r="B167" s="41"/>
      <c r="C167" s="206" t="s">
        <v>229</v>
      </c>
      <c r="D167" s="206" t="s">
        <v>141</v>
      </c>
      <c r="E167" s="207" t="s">
        <v>230</v>
      </c>
      <c r="F167" s="208" t="s">
        <v>231</v>
      </c>
      <c r="G167" s="209" t="s">
        <v>144</v>
      </c>
      <c r="H167" s="210">
        <v>11.76</v>
      </c>
      <c r="I167" s="211"/>
      <c r="J167" s="212">
        <f>ROUND(I167*H167,2)</f>
        <v>0</v>
      </c>
      <c r="K167" s="208" t="s">
        <v>232</v>
      </c>
      <c r="L167" s="46"/>
      <c r="M167" s="213" t="s">
        <v>32</v>
      </c>
      <c r="N167" s="214" t="s">
        <v>49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146</v>
      </c>
      <c r="AT167" s="217" t="s">
        <v>141</v>
      </c>
      <c r="AU167" s="217" t="s">
        <v>88</v>
      </c>
      <c r="AY167" s="18" t="s">
        <v>139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8" t="s">
        <v>86</v>
      </c>
      <c r="BK167" s="218">
        <f>ROUND(I167*H167,2)</f>
        <v>0</v>
      </c>
      <c r="BL167" s="18" t="s">
        <v>146</v>
      </c>
      <c r="BM167" s="217" t="s">
        <v>720</v>
      </c>
    </row>
    <row r="168" s="13" customFormat="1">
      <c r="A168" s="13"/>
      <c r="B168" s="224"/>
      <c r="C168" s="225"/>
      <c r="D168" s="226" t="s">
        <v>150</v>
      </c>
      <c r="E168" s="227" t="s">
        <v>32</v>
      </c>
      <c r="F168" s="228" t="s">
        <v>234</v>
      </c>
      <c r="G168" s="225"/>
      <c r="H168" s="227" t="s">
        <v>32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150</v>
      </c>
      <c r="AU168" s="234" t="s">
        <v>88</v>
      </c>
      <c r="AV168" s="13" t="s">
        <v>86</v>
      </c>
      <c r="AW168" s="13" t="s">
        <v>39</v>
      </c>
      <c r="AX168" s="13" t="s">
        <v>78</v>
      </c>
      <c r="AY168" s="234" t="s">
        <v>139</v>
      </c>
    </row>
    <row r="169" s="14" customFormat="1">
      <c r="A169" s="14"/>
      <c r="B169" s="235"/>
      <c r="C169" s="236"/>
      <c r="D169" s="226" t="s">
        <v>150</v>
      </c>
      <c r="E169" s="237" t="s">
        <v>32</v>
      </c>
      <c r="F169" s="238" t="s">
        <v>721</v>
      </c>
      <c r="G169" s="236"/>
      <c r="H169" s="239">
        <v>11.76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150</v>
      </c>
      <c r="AU169" s="245" t="s">
        <v>88</v>
      </c>
      <c r="AV169" s="14" t="s">
        <v>88</v>
      </c>
      <c r="AW169" s="14" t="s">
        <v>39</v>
      </c>
      <c r="AX169" s="14" t="s">
        <v>78</v>
      </c>
      <c r="AY169" s="245" t="s">
        <v>139</v>
      </c>
    </row>
    <row r="170" s="15" customFormat="1">
      <c r="A170" s="15"/>
      <c r="B170" s="246"/>
      <c r="C170" s="247"/>
      <c r="D170" s="226" t="s">
        <v>150</v>
      </c>
      <c r="E170" s="248" t="s">
        <v>32</v>
      </c>
      <c r="F170" s="249" t="s">
        <v>153</v>
      </c>
      <c r="G170" s="247"/>
      <c r="H170" s="250">
        <v>11.76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6" t="s">
        <v>150</v>
      </c>
      <c r="AU170" s="256" t="s">
        <v>88</v>
      </c>
      <c r="AV170" s="15" t="s">
        <v>146</v>
      </c>
      <c r="AW170" s="15" t="s">
        <v>39</v>
      </c>
      <c r="AX170" s="15" t="s">
        <v>86</v>
      </c>
      <c r="AY170" s="256" t="s">
        <v>139</v>
      </c>
    </row>
    <row r="171" s="2" customFormat="1" ht="33" customHeight="1">
      <c r="A171" s="40"/>
      <c r="B171" s="41"/>
      <c r="C171" s="206" t="s">
        <v>8</v>
      </c>
      <c r="D171" s="206" t="s">
        <v>141</v>
      </c>
      <c r="E171" s="207" t="s">
        <v>236</v>
      </c>
      <c r="F171" s="208" t="s">
        <v>237</v>
      </c>
      <c r="G171" s="209" t="s">
        <v>144</v>
      </c>
      <c r="H171" s="210">
        <v>16.649999999999999</v>
      </c>
      <c r="I171" s="211"/>
      <c r="J171" s="212">
        <f>ROUND(I171*H171,2)</f>
        <v>0</v>
      </c>
      <c r="K171" s="208" t="s">
        <v>145</v>
      </c>
      <c r="L171" s="46"/>
      <c r="M171" s="213" t="s">
        <v>32</v>
      </c>
      <c r="N171" s="214" t="s">
        <v>49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146</v>
      </c>
      <c r="AT171" s="217" t="s">
        <v>141</v>
      </c>
      <c r="AU171" s="217" t="s">
        <v>88</v>
      </c>
      <c r="AY171" s="18" t="s">
        <v>139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8" t="s">
        <v>86</v>
      </c>
      <c r="BK171" s="218">
        <f>ROUND(I171*H171,2)</f>
        <v>0</v>
      </c>
      <c r="BL171" s="18" t="s">
        <v>146</v>
      </c>
      <c r="BM171" s="217" t="s">
        <v>722</v>
      </c>
    </row>
    <row r="172" s="2" customFormat="1">
      <c r="A172" s="40"/>
      <c r="B172" s="41"/>
      <c r="C172" s="42"/>
      <c r="D172" s="219" t="s">
        <v>148</v>
      </c>
      <c r="E172" s="42"/>
      <c r="F172" s="220" t="s">
        <v>239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8" t="s">
        <v>148</v>
      </c>
      <c r="AU172" s="18" t="s">
        <v>88</v>
      </c>
    </row>
    <row r="173" s="13" customFormat="1">
      <c r="A173" s="13"/>
      <c r="B173" s="224"/>
      <c r="C173" s="225"/>
      <c r="D173" s="226" t="s">
        <v>150</v>
      </c>
      <c r="E173" s="227" t="s">
        <v>32</v>
      </c>
      <c r="F173" s="228" t="s">
        <v>240</v>
      </c>
      <c r="G173" s="225"/>
      <c r="H173" s="227" t="s">
        <v>32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150</v>
      </c>
      <c r="AU173" s="234" t="s">
        <v>88</v>
      </c>
      <c r="AV173" s="13" t="s">
        <v>86</v>
      </c>
      <c r="AW173" s="13" t="s">
        <v>39</v>
      </c>
      <c r="AX173" s="13" t="s">
        <v>78</v>
      </c>
      <c r="AY173" s="234" t="s">
        <v>139</v>
      </c>
    </row>
    <row r="174" s="14" customFormat="1">
      <c r="A174" s="14"/>
      <c r="B174" s="235"/>
      <c r="C174" s="236"/>
      <c r="D174" s="226" t="s">
        <v>150</v>
      </c>
      <c r="E174" s="237" t="s">
        <v>32</v>
      </c>
      <c r="F174" s="238" t="s">
        <v>723</v>
      </c>
      <c r="G174" s="236"/>
      <c r="H174" s="239">
        <v>16.649999999999999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150</v>
      </c>
      <c r="AU174" s="245" t="s">
        <v>88</v>
      </c>
      <c r="AV174" s="14" t="s">
        <v>88</v>
      </c>
      <c r="AW174" s="14" t="s">
        <v>39</v>
      </c>
      <c r="AX174" s="14" t="s">
        <v>78</v>
      </c>
      <c r="AY174" s="245" t="s">
        <v>139</v>
      </c>
    </row>
    <row r="175" s="15" customFormat="1">
      <c r="A175" s="15"/>
      <c r="B175" s="246"/>
      <c r="C175" s="247"/>
      <c r="D175" s="226" t="s">
        <v>150</v>
      </c>
      <c r="E175" s="248" t="s">
        <v>32</v>
      </c>
      <c r="F175" s="249" t="s">
        <v>153</v>
      </c>
      <c r="G175" s="247"/>
      <c r="H175" s="250">
        <v>16.649999999999999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6" t="s">
        <v>150</v>
      </c>
      <c r="AU175" s="256" t="s">
        <v>88</v>
      </c>
      <c r="AV175" s="15" t="s">
        <v>146</v>
      </c>
      <c r="AW175" s="15" t="s">
        <v>39</v>
      </c>
      <c r="AX175" s="15" t="s">
        <v>86</v>
      </c>
      <c r="AY175" s="256" t="s">
        <v>139</v>
      </c>
    </row>
    <row r="176" s="2" customFormat="1" ht="37.8" customHeight="1">
      <c r="A176" s="40"/>
      <c r="B176" s="41"/>
      <c r="C176" s="206" t="s">
        <v>242</v>
      </c>
      <c r="D176" s="206" t="s">
        <v>141</v>
      </c>
      <c r="E176" s="207" t="s">
        <v>248</v>
      </c>
      <c r="F176" s="208" t="s">
        <v>249</v>
      </c>
      <c r="G176" s="209" t="s">
        <v>144</v>
      </c>
      <c r="H176" s="210">
        <v>89.870000000000005</v>
      </c>
      <c r="I176" s="211"/>
      <c r="J176" s="212">
        <f>ROUND(I176*H176,2)</f>
        <v>0</v>
      </c>
      <c r="K176" s="208" t="s">
        <v>145</v>
      </c>
      <c r="L176" s="46"/>
      <c r="M176" s="213" t="s">
        <v>32</v>
      </c>
      <c r="N176" s="214" t="s">
        <v>49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146</v>
      </c>
      <c r="AT176" s="217" t="s">
        <v>141</v>
      </c>
      <c r="AU176" s="217" t="s">
        <v>88</v>
      </c>
      <c r="AY176" s="18" t="s">
        <v>139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8" t="s">
        <v>86</v>
      </c>
      <c r="BK176" s="218">
        <f>ROUND(I176*H176,2)</f>
        <v>0</v>
      </c>
      <c r="BL176" s="18" t="s">
        <v>146</v>
      </c>
      <c r="BM176" s="217" t="s">
        <v>724</v>
      </c>
    </row>
    <row r="177" s="2" customFormat="1">
      <c r="A177" s="40"/>
      <c r="B177" s="41"/>
      <c r="C177" s="42"/>
      <c r="D177" s="219" t="s">
        <v>148</v>
      </c>
      <c r="E177" s="42"/>
      <c r="F177" s="220" t="s">
        <v>251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8" t="s">
        <v>148</v>
      </c>
      <c r="AU177" s="18" t="s">
        <v>88</v>
      </c>
    </row>
    <row r="178" s="13" customFormat="1">
      <c r="A178" s="13"/>
      <c r="B178" s="224"/>
      <c r="C178" s="225"/>
      <c r="D178" s="226" t="s">
        <v>150</v>
      </c>
      <c r="E178" s="227" t="s">
        <v>32</v>
      </c>
      <c r="F178" s="228" t="s">
        <v>252</v>
      </c>
      <c r="G178" s="225"/>
      <c r="H178" s="227" t="s">
        <v>32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150</v>
      </c>
      <c r="AU178" s="234" t="s">
        <v>88</v>
      </c>
      <c r="AV178" s="13" t="s">
        <v>86</v>
      </c>
      <c r="AW178" s="13" t="s">
        <v>39</v>
      </c>
      <c r="AX178" s="13" t="s">
        <v>78</v>
      </c>
      <c r="AY178" s="234" t="s">
        <v>139</v>
      </c>
    </row>
    <row r="179" s="14" customFormat="1">
      <c r="A179" s="14"/>
      <c r="B179" s="235"/>
      <c r="C179" s="236"/>
      <c r="D179" s="226" t="s">
        <v>150</v>
      </c>
      <c r="E179" s="237" t="s">
        <v>32</v>
      </c>
      <c r="F179" s="238" t="s">
        <v>725</v>
      </c>
      <c r="G179" s="236"/>
      <c r="H179" s="239">
        <v>89.870000000000005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150</v>
      </c>
      <c r="AU179" s="245" t="s">
        <v>88</v>
      </c>
      <c r="AV179" s="14" t="s">
        <v>88</v>
      </c>
      <c r="AW179" s="14" t="s">
        <v>39</v>
      </c>
      <c r="AX179" s="14" t="s">
        <v>78</v>
      </c>
      <c r="AY179" s="245" t="s">
        <v>139</v>
      </c>
    </row>
    <row r="180" s="15" customFormat="1">
      <c r="A180" s="15"/>
      <c r="B180" s="246"/>
      <c r="C180" s="247"/>
      <c r="D180" s="226" t="s">
        <v>150</v>
      </c>
      <c r="E180" s="248" t="s">
        <v>32</v>
      </c>
      <c r="F180" s="249" t="s">
        <v>153</v>
      </c>
      <c r="G180" s="247"/>
      <c r="H180" s="250">
        <v>89.870000000000005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6" t="s">
        <v>150</v>
      </c>
      <c r="AU180" s="256" t="s">
        <v>88</v>
      </c>
      <c r="AV180" s="15" t="s">
        <v>146</v>
      </c>
      <c r="AW180" s="15" t="s">
        <v>39</v>
      </c>
      <c r="AX180" s="15" t="s">
        <v>86</v>
      </c>
      <c r="AY180" s="256" t="s">
        <v>139</v>
      </c>
    </row>
    <row r="181" s="2" customFormat="1" ht="37.8" customHeight="1">
      <c r="A181" s="40"/>
      <c r="B181" s="41"/>
      <c r="C181" s="206" t="s">
        <v>247</v>
      </c>
      <c r="D181" s="206" t="s">
        <v>141</v>
      </c>
      <c r="E181" s="207" t="s">
        <v>255</v>
      </c>
      <c r="F181" s="208" t="s">
        <v>256</v>
      </c>
      <c r="G181" s="209" t="s">
        <v>144</v>
      </c>
      <c r="H181" s="210">
        <v>89.870000000000005</v>
      </c>
      <c r="I181" s="211"/>
      <c r="J181" s="212">
        <f>ROUND(I181*H181,2)</f>
        <v>0</v>
      </c>
      <c r="K181" s="208" t="s">
        <v>145</v>
      </c>
      <c r="L181" s="46"/>
      <c r="M181" s="213" t="s">
        <v>32</v>
      </c>
      <c r="N181" s="214" t="s">
        <v>49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146</v>
      </c>
      <c r="AT181" s="217" t="s">
        <v>141</v>
      </c>
      <c r="AU181" s="217" t="s">
        <v>88</v>
      </c>
      <c r="AY181" s="18" t="s">
        <v>139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8" t="s">
        <v>86</v>
      </c>
      <c r="BK181" s="218">
        <f>ROUND(I181*H181,2)</f>
        <v>0</v>
      </c>
      <c r="BL181" s="18" t="s">
        <v>146</v>
      </c>
      <c r="BM181" s="217" t="s">
        <v>726</v>
      </c>
    </row>
    <row r="182" s="2" customFormat="1">
      <c r="A182" s="40"/>
      <c r="B182" s="41"/>
      <c r="C182" s="42"/>
      <c r="D182" s="219" t="s">
        <v>148</v>
      </c>
      <c r="E182" s="42"/>
      <c r="F182" s="220" t="s">
        <v>258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8" t="s">
        <v>148</v>
      </c>
      <c r="AU182" s="18" t="s">
        <v>88</v>
      </c>
    </row>
    <row r="183" s="13" customFormat="1">
      <c r="A183" s="13"/>
      <c r="B183" s="224"/>
      <c r="C183" s="225"/>
      <c r="D183" s="226" t="s">
        <v>150</v>
      </c>
      <c r="E183" s="227" t="s">
        <v>32</v>
      </c>
      <c r="F183" s="228" t="s">
        <v>259</v>
      </c>
      <c r="G183" s="225"/>
      <c r="H183" s="227" t="s">
        <v>32</v>
      </c>
      <c r="I183" s="229"/>
      <c r="J183" s="225"/>
      <c r="K183" s="225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150</v>
      </c>
      <c r="AU183" s="234" t="s">
        <v>88</v>
      </c>
      <c r="AV183" s="13" t="s">
        <v>86</v>
      </c>
      <c r="AW183" s="13" t="s">
        <v>39</v>
      </c>
      <c r="AX183" s="13" t="s">
        <v>78</v>
      </c>
      <c r="AY183" s="234" t="s">
        <v>139</v>
      </c>
    </row>
    <row r="184" s="14" customFormat="1">
      <c r="A184" s="14"/>
      <c r="B184" s="235"/>
      <c r="C184" s="236"/>
      <c r="D184" s="226" t="s">
        <v>150</v>
      </c>
      <c r="E184" s="237" t="s">
        <v>32</v>
      </c>
      <c r="F184" s="238" t="s">
        <v>725</v>
      </c>
      <c r="G184" s="236"/>
      <c r="H184" s="239">
        <v>89.870000000000005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150</v>
      </c>
      <c r="AU184" s="245" t="s">
        <v>88</v>
      </c>
      <c r="AV184" s="14" t="s">
        <v>88</v>
      </c>
      <c r="AW184" s="14" t="s">
        <v>39</v>
      </c>
      <c r="AX184" s="14" t="s">
        <v>78</v>
      </c>
      <c r="AY184" s="245" t="s">
        <v>139</v>
      </c>
    </row>
    <row r="185" s="15" customFormat="1">
      <c r="A185" s="15"/>
      <c r="B185" s="246"/>
      <c r="C185" s="247"/>
      <c r="D185" s="226" t="s">
        <v>150</v>
      </c>
      <c r="E185" s="248" t="s">
        <v>32</v>
      </c>
      <c r="F185" s="249" t="s">
        <v>153</v>
      </c>
      <c r="G185" s="247"/>
      <c r="H185" s="250">
        <v>89.870000000000005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6" t="s">
        <v>150</v>
      </c>
      <c r="AU185" s="256" t="s">
        <v>88</v>
      </c>
      <c r="AV185" s="15" t="s">
        <v>146</v>
      </c>
      <c r="AW185" s="15" t="s">
        <v>39</v>
      </c>
      <c r="AX185" s="15" t="s">
        <v>86</v>
      </c>
      <c r="AY185" s="256" t="s">
        <v>139</v>
      </c>
    </row>
    <row r="186" s="2" customFormat="1" ht="16.5" customHeight="1">
      <c r="A186" s="40"/>
      <c r="B186" s="41"/>
      <c r="C186" s="257" t="s">
        <v>254</v>
      </c>
      <c r="D186" s="257" t="s">
        <v>261</v>
      </c>
      <c r="E186" s="258" t="s">
        <v>262</v>
      </c>
      <c r="F186" s="259" t="s">
        <v>263</v>
      </c>
      <c r="G186" s="260" t="s">
        <v>264</v>
      </c>
      <c r="H186" s="261">
        <v>1.3480000000000001</v>
      </c>
      <c r="I186" s="262"/>
      <c r="J186" s="263">
        <f>ROUND(I186*H186,2)</f>
        <v>0</v>
      </c>
      <c r="K186" s="259" t="s">
        <v>145</v>
      </c>
      <c r="L186" s="264"/>
      <c r="M186" s="265" t="s">
        <v>32</v>
      </c>
      <c r="N186" s="266" t="s">
        <v>49</v>
      </c>
      <c r="O186" s="86"/>
      <c r="P186" s="215">
        <f>O186*H186</f>
        <v>0</v>
      </c>
      <c r="Q186" s="215">
        <v>0.001</v>
      </c>
      <c r="R186" s="215">
        <f>Q186*H186</f>
        <v>0.001348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189</v>
      </c>
      <c r="AT186" s="217" t="s">
        <v>261</v>
      </c>
      <c r="AU186" s="217" t="s">
        <v>88</v>
      </c>
      <c r="AY186" s="18" t="s">
        <v>139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8" t="s">
        <v>86</v>
      </c>
      <c r="BK186" s="218">
        <f>ROUND(I186*H186,2)</f>
        <v>0</v>
      </c>
      <c r="BL186" s="18" t="s">
        <v>146</v>
      </c>
      <c r="BM186" s="217" t="s">
        <v>727</v>
      </c>
    </row>
    <row r="187" s="14" customFormat="1">
      <c r="A187" s="14"/>
      <c r="B187" s="235"/>
      <c r="C187" s="236"/>
      <c r="D187" s="226" t="s">
        <v>150</v>
      </c>
      <c r="E187" s="236"/>
      <c r="F187" s="238" t="s">
        <v>728</v>
      </c>
      <c r="G187" s="236"/>
      <c r="H187" s="239">
        <v>1.3480000000000001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5" t="s">
        <v>150</v>
      </c>
      <c r="AU187" s="245" t="s">
        <v>88</v>
      </c>
      <c r="AV187" s="14" t="s">
        <v>88</v>
      </c>
      <c r="AW187" s="14" t="s">
        <v>4</v>
      </c>
      <c r="AX187" s="14" t="s">
        <v>86</v>
      </c>
      <c r="AY187" s="245" t="s">
        <v>139</v>
      </c>
    </row>
    <row r="188" s="2" customFormat="1" ht="49.05" customHeight="1">
      <c r="A188" s="40"/>
      <c r="B188" s="41"/>
      <c r="C188" s="206" t="s">
        <v>260</v>
      </c>
      <c r="D188" s="206" t="s">
        <v>141</v>
      </c>
      <c r="E188" s="207" t="s">
        <v>268</v>
      </c>
      <c r="F188" s="208" t="s">
        <v>269</v>
      </c>
      <c r="G188" s="209" t="s">
        <v>270</v>
      </c>
      <c r="H188" s="210">
        <v>1</v>
      </c>
      <c r="I188" s="211"/>
      <c r="J188" s="212">
        <f>ROUND(I188*H188,2)</f>
        <v>0</v>
      </c>
      <c r="K188" s="208" t="s">
        <v>271</v>
      </c>
      <c r="L188" s="46"/>
      <c r="M188" s="213" t="s">
        <v>32</v>
      </c>
      <c r="N188" s="214" t="s">
        <v>49</v>
      </c>
      <c r="O188" s="86"/>
      <c r="P188" s="215">
        <f>O188*H188</f>
        <v>0</v>
      </c>
      <c r="Q188" s="215">
        <v>0.017500000000000002</v>
      </c>
      <c r="R188" s="215">
        <f>Q188*H188</f>
        <v>0.017500000000000002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146</v>
      </c>
      <c r="AT188" s="217" t="s">
        <v>141</v>
      </c>
      <c r="AU188" s="217" t="s">
        <v>88</v>
      </c>
      <c r="AY188" s="18" t="s">
        <v>139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8" t="s">
        <v>86</v>
      </c>
      <c r="BK188" s="218">
        <f>ROUND(I188*H188,2)</f>
        <v>0</v>
      </c>
      <c r="BL188" s="18" t="s">
        <v>146</v>
      </c>
      <c r="BM188" s="217" t="s">
        <v>729</v>
      </c>
    </row>
    <row r="189" s="2" customFormat="1">
      <c r="A189" s="40"/>
      <c r="B189" s="41"/>
      <c r="C189" s="42"/>
      <c r="D189" s="226" t="s">
        <v>273</v>
      </c>
      <c r="E189" s="42"/>
      <c r="F189" s="267" t="s">
        <v>274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8" t="s">
        <v>273</v>
      </c>
      <c r="AU189" s="18" t="s">
        <v>88</v>
      </c>
    </row>
    <row r="190" s="13" customFormat="1">
      <c r="A190" s="13"/>
      <c r="B190" s="224"/>
      <c r="C190" s="225"/>
      <c r="D190" s="226" t="s">
        <v>150</v>
      </c>
      <c r="E190" s="227" t="s">
        <v>32</v>
      </c>
      <c r="F190" s="228" t="s">
        <v>275</v>
      </c>
      <c r="G190" s="225"/>
      <c r="H190" s="227" t="s">
        <v>32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150</v>
      </c>
      <c r="AU190" s="234" t="s">
        <v>88</v>
      </c>
      <c r="AV190" s="13" t="s">
        <v>86</v>
      </c>
      <c r="AW190" s="13" t="s">
        <v>39</v>
      </c>
      <c r="AX190" s="13" t="s">
        <v>78</v>
      </c>
      <c r="AY190" s="234" t="s">
        <v>139</v>
      </c>
    </row>
    <row r="191" s="14" customFormat="1">
      <c r="A191" s="14"/>
      <c r="B191" s="235"/>
      <c r="C191" s="236"/>
      <c r="D191" s="226" t="s">
        <v>150</v>
      </c>
      <c r="E191" s="237" t="s">
        <v>32</v>
      </c>
      <c r="F191" s="238" t="s">
        <v>86</v>
      </c>
      <c r="G191" s="236"/>
      <c r="H191" s="239">
        <v>1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5" t="s">
        <v>150</v>
      </c>
      <c r="AU191" s="245" t="s">
        <v>88</v>
      </c>
      <c r="AV191" s="14" t="s">
        <v>88</v>
      </c>
      <c r="AW191" s="14" t="s">
        <v>39</v>
      </c>
      <c r="AX191" s="14" t="s">
        <v>78</v>
      </c>
      <c r="AY191" s="245" t="s">
        <v>139</v>
      </c>
    </row>
    <row r="192" s="15" customFormat="1">
      <c r="A192" s="15"/>
      <c r="B192" s="246"/>
      <c r="C192" s="247"/>
      <c r="D192" s="226" t="s">
        <v>150</v>
      </c>
      <c r="E192" s="248" t="s">
        <v>32</v>
      </c>
      <c r="F192" s="249" t="s">
        <v>153</v>
      </c>
      <c r="G192" s="247"/>
      <c r="H192" s="250">
        <v>1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6" t="s">
        <v>150</v>
      </c>
      <c r="AU192" s="256" t="s">
        <v>88</v>
      </c>
      <c r="AV192" s="15" t="s">
        <v>146</v>
      </c>
      <c r="AW192" s="15" t="s">
        <v>39</v>
      </c>
      <c r="AX192" s="15" t="s">
        <v>86</v>
      </c>
      <c r="AY192" s="256" t="s">
        <v>139</v>
      </c>
    </row>
    <row r="193" s="2" customFormat="1" ht="49.05" customHeight="1">
      <c r="A193" s="40"/>
      <c r="B193" s="41"/>
      <c r="C193" s="206" t="s">
        <v>267</v>
      </c>
      <c r="D193" s="206" t="s">
        <v>141</v>
      </c>
      <c r="E193" s="207" t="s">
        <v>276</v>
      </c>
      <c r="F193" s="208" t="s">
        <v>277</v>
      </c>
      <c r="G193" s="209" t="s">
        <v>270</v>
      </c>
      <c r="H193" s="210">
        <v>1</v>
      </c>
      <c r="I193" s="211"/>
      <c r="J193" s="212">
        <f>ROUND(I193*H193,2)</f>
        <v>0</v>
      </c>
      <c r="K193" s="208" t="s">
        <v>271</v>
      </c>
      <c r="L193" s="46"/>
      <c r="M193" s="213" t="s">
        <v>32</v>
      </c>
      <c r="N193" s="214" t="s">
        <v>49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146</v>
      </c>
      <c r="AT193" s="217" t="s">
        <v>141</v>
      </c>
      <c r="AU193" s="217" t="s">
        <v>88</v>
      </c>
      <c r="AY193" s="18" t="s">
        <v>139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8" t="s">
        <v>86</v>
      </c>
      <c r="BK193" s="218">
        <f>ROUND(I193*H193,2)</f>
        <v>0</v>
      </c>
      <c r="BL193" s="18" t="s">
        <v>146</v>
      </c>
      <c r="BM193" s="217" t="s">
        <v>730</v>
      </c>
    </row>
    <row r="194" s="2" customFormat="1">
      <c r="A194" s="40"/>
      <c r="B194" s="41"/>
      <c r="C194" s="42"/>
      <c r="D194" s="226" t="s">
        <v>273</v>
      </c>
      <c r="E194" s="42"/>
      <c r="F194" s="267" t="s">
        <v>279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8" t="s">
        <v>273</v>
      </c>
      <c r="AU194" s="18" t="s">
        <v>88</v>
      </c>
    </row>
    <row r="195" s="13" customFormat="1">
      <c r="A195" s="13"/>
      <c r="B195" s="224"/>
      <c r="C195" s="225"/>
      <c r="D195" s="226" t="s">
        <v>150</v>
      </c>
      <c r="E195" s="227" t="s">
        <v>32</v>
      </c>
      <c r="F195" s="228" t="s">
        <v>459</v>
      </c>
      <c r="G195" s="225"/>
      <c r="H195" s="227" t="s">
        <v>32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150</v>
      </c>
      <c r="AU195" s="234" t="s">
        <v>88</v>
      </c>
      <c r="AV195" s="13" t="s">
        <v>86</v>
      </c>
      <c r="AW195" s="13" t="s">
        <v>39</v>
      </c>
      <c r="AX195" s="13" t="s">
        <v>78</v>
      </c>
      <c r="AY195" s="234" t="s">
        <v>139</v>
      </c>
    </row>
    <row r="196" s="13" customFormat="1">
      <c r="A196" s="13"/>
      <c r="B196" s="224"/>
      <c r="C196" s="225"/>
      <c r="D196" s="226" t="s">
        <v>150</v>
      </c>
      <c r="E196" s="227" t="s">
        <v>32</v>
      </c>
      <c r="F196" s="228" t="s">
        <v>280</v>
      </c>
      <c r="G196" s="225"/>
      <c r="H196" s="227" t="s">
        <v>32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150</v>
      </c>
      <c r="AU196" s="234" t="s">
        <v>88</v>
      </c>
      <c r="AV196" s="13" t="s">
        <v>86</v>
      </c>
      <c r="AW196" s="13" t="s">
        <v>39</v>
      </c>
      <c r="AX196" s="13" t="s">
        <v>78</v>
      </c>
      <c r="AY196" s="234" t="s">
        <v>139</v>
      </c>
    </row>
    <row r="197" s="14" customFormat="1">
      <c r="A197" s="14"/>
      <c r="B197" s="235"/>
      <c r="C197" s="236"/>
      <c r="D197" s="226" t="s">
        <v>150</v>
      </c>
      <c r="E197" s="237" t="s">
        <v>32</v>
      </c>
      <c r="F197" s="238" t="s">
        <v>86</v>
      </c>
      <c r="G197" s="236"/>
      <c r="H197" s="239">
        <v>1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150</v>
      </c>
      <c r="AU197" s="245" t="s">
        <v>88</v>
      </c>
      <c r="AV197" s="14" t="s">
        <v>88</v>
      </c>
      <c r="AW197" s="14" t="s">
        <v>39</v>
      </c>
      <c r="AX197" s="14" t="s">
        <v>78</v>
      </c>
      <c r="AY197" s="245" t="s">
        <v>139</v>
      </c>
    </row>
    <row r="198" s="15" customFormat="1">
      <c r="A198" s="15"/>
      <c r="B198" s="246"/>
      <c r="C198" s="247"/>
      <c r="D198" s="226" t="s">
        <v>150</v>
      </c>
      <c r="E198" s="248" t="s">
        <v>32</v>
      </c>
      <c r="F198" s="249" t="s">
        <v>153</v>
      </c>
      <c r="G198" s="247"/>
      <c r="H198" s="250">
        <v>1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6" t="s">
        <v>150</v>
      </c>
      <c r="AU198" s="256" t="s">
        <v>88</v>
      </c>
      <c r="AV198" s="15" t="s">
        <v>146</v>
      </c>
      <c r="AW198" s="15" t="s">
        <v>39</v>
      </c>
      <c r="AX198" s="15" t="s">
        <v>86</v>
      </c>
      <c r="AY198" s="256" t="s">
        <v>139</v>
      </c>
    </row>
    <row r="199" s="12" customFormat="1" ht="22.8" customHeight="1">
      <c r="A199" s="12"/>
      <c r="B199" s="190"/>
      <c r="C199" s="191"/>
      <c r="D199" s="192" t="s">
        <v>77</v>
      </c>
      <c r="E199" s="204" t="s">
        <v>88</v>
      </c>
      <c r="F199" s="204" t="s">
        <v>281</v>
      </c>
      <c r="G199" s="191"/>
      <c r="H199" s="191"/>
      <c r="I199" s="194"/>
      <c r="J199" s="205">
        <f>BK199</f>
        <v>0</v>
      </c>
      <c r="K199" s="191"/>
      <c r="L199" s="196"/>
      <c r="M199" s="197"/>
      <c r="N199" s="198"/>
      <c r="O199" s="198"/>
      <c r="P199" s="199">
        <f>SUM(P200:P218)</f>
        <v>0</v>
      </c>
      <c r="Q199" s="198"/>
      <c r="R199" s="199">
        <f>SUM(R200:R218)</f>
        <v>0</v>
      </c>
      <c r="S199" s="198"/>
      <c r="T199" s="200">
        <f>SUM(T200:T218)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1" t="s">
        <v>86</v>
      </c>
      <c r="AT199" s="202" t="s">
        <v>77</v>
      </c>
      <c r="AU199" s="202" t="s">
        <v>86</v>
      </c>
      <c r="AY199" s="201" t="s">
        <v>139</v>
      </c>
      <c r="BK199" s="203">
        <f>SUM(BK200:BK218)</f>
        <v>0</v>
      </c>
    </row>
    <row r="200" s="2" customFormat="1" ht="24.15" customHeight="1">
      <c r="A200" s="40"/>
      <c r="B200" s="41"/>
      <c r="C200" s="206" t="s">
        <v>7</v>
      </c>
      <c r="D200" s="206" t="s">
        <v>141</v>
      </c>
      <c r="E200" s="207" t="s">
        <v>283</v>
      </c>
      <c r="F200" s="208" t="s">
        <v>284</v>
      </c>
      <c r="G200" s="209" t="s">
        <v>184</v>
      </c>
      <c r="H200" s="210">
        <v>0.22</v>
      </c>
      <c r="I200" s="211"/>
      <c r="J200" s="212">
        <f>ROUND(I200*H200,2)</f>
        <v>0</v>
      </c>
      <c r="K200" s="208" t="s">
        <v>145</v>
      </c>
      <c r="L200" s="46"/>
      <c r="M200" s="213" t="s">
        <v>32</v>
      </c>
      <c r="N200" s="214" t="s">
        <v>49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146</v>
      </c>
      <c r="AT200" s="217" t="s">
        <v>141</v>
      </c>
      <c r="AU200" s="217" t="s">
        <v>88</v>
      </c>
      <c r="AY200" s="18" t="s">
        <v>139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8" t="s">
        <v>86</v>
      </c>
      <c r="BK200" s="218">
        <f>ROUND(I200*H200,2)</f>
        <v>0</v>
      </c>
      <c r="BL200" s="18" t="s">
        <v>146</v>
      </c>
      <c r="BM200" s="217" t="s">
        <v>731</v>
      </c>
    </row>
    <row r="201" s="2" customFormat="1">
      <c r="A201" s="40"/>
      <c r="B201" s="41"/>
      <c r="C201" s="42"/>
      <c r="D201" s="219" t="s">
        <v>148</v>
      </c>
      <c r="E201" s="42"/>
      <c r="F201" s="220" t="s">
        <v>286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8" t="s">
        <v>148</v>
      </c>
      <c r="AU201" s="18" t="s">
        <v>88</v>
      </c>
    </row>
    <row r="202" s="13" customFormat="1">
      <c r="A202" s="13"/>
      <c r="B202" s="224"/>
      <c r="C202" s="225"/>
      <c r="D202" s="226" t="s">
        <v>150</v>
      </c>
      <c r="E202" s="227" t="s">
        <v>32</v>
      </c>
      <c r="F202" s="228" t="s">
        <v>287</v>
      </c>
      <c r="G202" s="225"/>
      <c r="H202" s="227" t="s">
        <v>32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150</v>
      </c>
      <c r="AU202" s="234" t="s">
        <v>88</v>
      </c>
      <c r="AV202" s="13" t="s">
        <v>86</v>
      </c>
      <c r="AW202" s="13" t="s">
        <v>39</v>
      </c>
      <c r="AX202" s="13" t="s">
        <v>78</v>
      </c>
      <c r="AY202" s="234" t="s">
        <v>139</v>
      </c>
    </row>
    <row r="203" s="14" customFormat="1">
      <c r="A203" s="14"/>
      <c r="B203" s="235"/>
      <c r="C203" s="236"/>
      <c r="D203" s="226" t="s">
        <v>150</v>
      </c>
      <c r="E203" s="237" t="s">
        <v>32</v>
      </c>
      <c r="F203" s="238" t="s">
        <v>288</v>
      </c>
      <c r="G203" s="236"/>
      <c r="H203" s="239">
        <v>0.22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150</v>
      </c>
      <c r="AU203" s="245" t="s">
        <v>88</v>
      </c>
      <c r="AV203" s="14" t="s">
        <v>88</v>
      </c>
      <c r="AW203" s="14" t="s">
        <v>39</v>
      </c>
      <c r="AX203" s="14" t="s">
        <v>78</v>
      </c>
      <c r="AY203" s="245" t="s">
        <v>139</v>
      </c>
    </row>
    <row r="204" s="15" customFormat="1">
      <c r="A204" s="15"/>
      <c r="B204" s="246"/>
      <c r="C204" s="247"/>
      <c r="D204" s="226" t="s">
        <v>150</v>
      </c>
      <c r="E204" s="248" t="s">
        <v>32</v>
      </c>
      <c r="F204" s="249" t="s">
        <v>153</v>
      </c>
      <c r="G204" s="247"/>
      <c r="H204" s="250">
        <v>0.22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6" t="s">
        <v>150</v>
      </c>
      <c r="AU204" s="256" t="s">
        <v>88</v>
      </c>
      <c r="AV204" s="15" t="s">
        <v>146</v>
      </c>
      <c r="AW204" s="15" t="s">
        <v>39</v>
      </c>
      <c r="AX204" s="15" t="s">
        <v>86</v>
      </c>
      <c r="AY204" s="256" t="s">
        <v>139</v>
      </c>
    </row>
    <row r="205" s="2" customFormat="1" ht="24.15" customHeight="1">
      <c r="A205" s="40"/>
      <c r="B205" s="41"/>
      <c r="C205" s="206" t="s">
        <v>282</v>
      </c>
      <c r="D205" s="206" t="s">
        <v>141</v>
      </c>
      <c r="E205" s="207" t="s">
        <v>290</v>
      </c>
      <c r="F205" s="208" t="s">
        <v>291</v>
      </c>
      <c r="G205" s="209" t="s">
        <v>184</v>
      </c>
      <c r="H205" s="210">
        <v>3.472</v>
      </c>
      <c r="I205" s="211"/>
      <c r="J205" s="212">
        <f>ROUND(I205*H205,2)</f>
        <v>0</v>
      </c>
      <c r="K205" s="208" t="s">
        <v>145</v>
      </c>
      <c r="L205" s="46"/>
      <c r="M205" s="213" t="s">
        <v>32</v>
      </c>
      <c r="N205" s="214" t="s">
        <v>49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146</v>
      </c>
      <c r="AT205" s="217" t="s">
        <v>141</v>
      </c>
      <c r="AU205" s="217" t="s">
        <v>88</v>
      </c>
      <c r="AY205" s="18" t="s">
        <v>139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8" t="s">
        <v>86</v>
      </c>
      <c r="BK205" s="218">
        <f>ROUND(I205*H205,2)</f>
        <v>0</v>
      </c>
      <c r="BL205" s="18" t="s">
        <v>146</v>
      </c>
      <c r="BM205" s="217" t="s">
        <v>732</v>
      </c>
    </row>
    <row r="206" s="2" customFormat="1">
      <c r="A206" s="40"/>
      <c r="B206" s="41"/>
      <c r="C206" s="42"/>
      <c r="D206" s="219" t="s">
        <v>148</v>
      </c>
      <c r="E206" s="42"/>
      <c r="F206" s="220" t="s">
        <v>293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8" t="s">
        <v>148</v>
      </c>
      <c r="AU206" s="18" t="s">
        <v>88</v>
      </c>
    </row>
    <row r="207" s="13" customFormat="1">
      <c r="A207" s="13"/>
      <c r="B207" s="224"/>
      <c r="C207" s="225"/>
      <c r="D207" s="226" t="s">
        <v>150</v>
      </c>
      <c r="E207" s="227" t="s">
        <v>32</v>
      </c>
      <c r="F207" s="228" t="s">
        <v>294</v>
      </c>
      <c r="G207" s="225"/>
      <c r="H207" s="227" t="s">
        <v>32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150</v>
      </c>
      <c r="AU207" s="234" t="s">
        <v>88</v>
      </c>
      <c r="AV207" s="13" t="s">
        <v>86</v>
      </c>
      <c r="AW207" s="13" t="s">
        <v>39</v>
      </c>
      <c r="AX207" s="13" t="s">
        <v>78</v>
      </c>
      <c r="AY207" s="234" t="s">
        <v>139</v>
      </c>
    </row>
    <row r="208" s="14" customFormat="1">
      <c r="A208" s="14"/>
      <c r="B208" s="235"/>
      <c r="C208" s="236"/>
      <c r="D208" s="226" t="s">
        <v>150</v>
      </c>
      <c r="E208" s="237" t="s">
        <v>32</v>
      </c>
      <c r="F208" s="238" t="s">
        <v>295</v>
      </c>
      <c r="G208" s="236"/>
      <c r="H208" s="239">
        <v>1.728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150</v>
      </c>
      <c r="AU208" s="245" t="s">
        <v>88</v>
      </c>
      <c r="AV208" s="14" t="s">
        <v>88</v>
      </c>
      <c r="AW208" s="14" t="s">
        <v>39</v>
      </c>
      <c r="AX208" s="14" t="s">
        <v>78</v>
      </c>
      <c r="AY208" s="245" t="s">
        <v>139</v>
      </c>
    </row>
    <row r="209" s="13" customFormat="1">
      <c r="A209" s="13"/>
      <c r="B209" s="224"/>
      <c r="C209" s="225"/>
      <c r="D209" s="226" t="s">
        <v>150</v>
      </c>
      <c r="E209" s="227" t="s">
        <v>32</v>
      </c>
      <c r="F209" s="228" t="s">
        <v>462</v>
      </c>
      <c r="G209" s="225"/>
      <c r="H209" s="227" t="s">
        <v>32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150</v>
      </c>
      <c r="AU209" s="234" t="s">
        <v>88</v>
      </c>
      <c r="AV209" s="13" t="s">
        <v>86</v>
      </c>
      <c r="AW209" s="13" t="s">
        <v>39</v>
      </c>
      <c r="AX209" s="13" t="s">
        <v>78</v>
      </c>
      <c r="AY209" s="234" t="s">
        <v>139</v>
      </c>
    </row>
    <row r="210" s="14" customFormat="1">
      <c r="A210" s="14"/>
      <c r="B210" s="235"/>
      <c r="C210" s="236"/>
      <c r="D210" s="226" t="s">
        <v>150</v>
      </c>
      <c r="E210" s="237" t="s">
        <v>32</v>
      </c>
      <c r="F210" s="238" t="s">
        <v>297</v>
      </c>
      <c r="G210" s="236"/>
      <c r="H210" s="239">
        <v>1.744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150</v>
      </c>
      <c r="AU210" s="245" t="s">
        <v>88</v>
      </c>
      <c r="AV210" s="14" t="s">
        <v>88</v>
      </c>
      <c r="AW210" s="14" t="s">
        <v>39</v>
      </c>
      <c r="AX210" s="14" t="s">
        <v>78</v>
      </c>
      <c r="AY210" s="245" t="s">
        <v>139</v>
      </c>
    </row>
    <row r="211" s="15" customFormat="1">
      <c r="A211" s="15"/>
      <c r="B211" s="246"/>
      <c r="C211" s="247"/>
      <c r="D211" s="226" t="s">
        <v>150</v>
      </c>
      <c r="E211" s="248" t="s">
        <v>32</v>
      </c>
      <c r="F211" s="249" t="s">
        <v>153</v>
      </c>
      <c r="G211" s="247"/>
      <c r="H211" s="250">
        <v>3.472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6" t="s">
        <v>150</v>
      </c>
      <c r="AU211" s="256" t="s">
        <v>88</v>
      </c>
      <c r="AV211" s="15" t="s">
        <v>146</v>
      </c>
      <c r="AW211" s="15" t="s">
        <v>39</v>
      </c>
      <c r="AX211" s="15" t="s">
        <v>86</v>
      </c>
      <c r="AY211" s="256" t="s">
        <v>139</v>
      </c>
    </row>
    <row r="212" s="2" customFormat="1" ht="24.15" customHeight="1">
      <c r="A212" s="40"/>
      <c r="B212" s="41"/>
      <c r="C212" s="206" t="s">
        <v>289</v>
      </c>
      <c r="D212" s="206" t="s">
        <v>141</v>
      </c>
      <c r="E212" s="207" t="s">
        <v>299</v>
      </c>
      <c r="F212" s="208" t="s">
        <v>300</v>
      </c>
      <c r="G212" s="209" t="s">
        <v>144</v>
      </c>
      <c r="H212" s="210">
        <v>8.6799999999999997</v>
      </c>
      <c r="I212" s="211"/>
      <c r="J212" s="212">
        <f>ROUND(I212*H212,2)</f>
        <v>0</v>
      </c>
      <c r="K212" s="208" t="s">
        <v>145</v>
      </c>
      <c r="L212" s="46"/>
      <c r="M212" s="213" t="s">
        <v>32</v>
      </c>
      <c r="N212" s="214" t="s">
        <v>49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146</v>
      </c>
      <c r="AT212" s="217" t="s">
        <v>141</v>
      </c>
      <c r="AU212" s="217" t="s">
        <v>88</v>
      </c>
      <c r="AY212" s="18" t="s">
        <v>139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8" t="s">
        <v>86</v>
      </c>
      <c r="BK212" s="218">
        <f>ROUND(I212*H212,2)</f>
        <v>0</v>
      </c>
      <c r="BL212" s="18" t="s">
        <v>146</v>
      </c>
      <c r="BM212" s="217" t="s">
        <v>733</v>
      </c>
    </row>
    <row r="213" s="2" customFormat="1">
      <c r="A213" s="40"/>
      <c r="B213" s="41"/>
      <c r="C213" s="42"/>
      <c r="D213" s="219" t="s">
        <v>148</v>
      </c>
      <c r="E213" s="42"/>
      <c r="F213" s="220" t="s">
        <v>302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8" t="s">
        <v>148</v>
      </c>
      <c r="AU213" s="18" t="s">
        <v>88</v>
      </c>
    </row>
    <row r="214" s="13" customFormat="1">
      <c r="A214" s="13"/>
      <c r="B214" s="224"/>
      <c r="C214" s="225"/>
      <c r="D214" s="226" t="s">
        <v>150</v>
      </c>
      <c r="E214" s="227" t="s">
        <v>32</v>
      </c>
      <c r="F214" s="228" t="s">
        <v>303</v>
      </c>
      <c r="G214" s="225"/>
      <c r="H214" s="227" t="s">
        <v>32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150</v>
      </c>
      <c r="AU214" s="234" t="s">
        <v>88</v>
      </c>
      <c r="AV214" s="13" t="s">
        <v>86</v>
      </c>
      <c r="AW214" s="13" t="s">
        <v>39</v>
      </c>
      <c r="AX214" s="13" t="s">
        <v>78</v>
      </c>
      <c r="AY214" s="234" t="s">
        <v>139</v>
      </c>
    </row>
    <row r="215" s="14" customFormat="1">
      <c r="A215" s="14"/>
      <c r="B215" s="235"/>
      <c r="C215" s="236"/>
      <c r="D215" s="226" t="s">
        <v>150</v>
      </c>
      <c r="E215" s="237" t="s">
        <v>32</v>
      </c>
      <c r="F215" s="238" t="s">
        <v>304</v>
      </c>
      <c r="G215" s="236"/>
      <c r="H215" s="239">
        <v>4.3200000000000003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150</v>
      </c>
      <c r="AU215" s="245" t="s">
        <v>88</v>
      </c>
      <c r="AV215" s="14" t="s">
        <v>88</v>
      </c>
      <c r="AW215" s="14" t="s">
        <v>39</v>
      </c>
      <c r="AX215" s="14" t="s">
        <v>78</v>
      </c>
      <c r="AY215" s="245" t="s">
        <v>139</v>
      </c>
    </row>
    <row r="216" s="13" customFormat="1">
      <c r="A216" s="13"/>
      <c r="B216" s="224"/>
      <c r="C216" s="225"/>
      <c r="D216" s="226" t="s">
        <v>150</v>
      </c>
      <c r="E216" s="227" t="s">
        <v>32</v>
      </c>
      <c r="F216" s="228" t="s">
        <v>464</v>
      </c>
      <c r="G216" s="225"/>
      <c r="H216" s="227" t="s">
        <v>32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150</v>
      </c>
      <c r="AU216" s="234" t="s">
        <v>88</v>
      </c>
      <c r="AV216" s="13" t="s">
        <v>86</v>
      </c>
      <c r="AW216" s="13" t="s">
        <v>39</v>
      </c>
      <c r="AX216" s="13" t="s">
        <v>78</v>
      </c>
      <c r="AY216" s="234" t="s">
        <v>139</v>
      </c>
    </row>
    <row r="217" s="14" customFormat="1">
      <c r="A217" s="14"/>
      <c r="B217" s="235"/>
      <c r="C217" s="236"/>
      <c r="D217" s="226" t="s">
        <v>150</v>
      </c>
      <c r="E217" s="237" t="s">
        <v>32</v>
      </c>
      <c r="F217" s="238" t="s">
        <v>306</v>
      </c>
      <c r="G217" s="236"/>
      <c r="H217" s="239">
        <v>4.3600000000000003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150</v>
      </c>
      <c r="AU217" s="245" t="s">
        <v>88</v>
      </c>
      <c r="AV217" s="14" t="s">
        <v>88</v>
      </c>
      <c r="AW217" s="14" t="s">
        <v>39</v>
      </c>
      <c r="AX217" s="14" t="s">
        <v>78</v>
      </c>
      <c r="AY217" s="245" t="s">
        <v>139</v>
      </c>
    </row>
    <row r="218" s="15" customFormat="1">
      <c r="A218" s="15"/>
      <c r="B218" s="246"/>
      <c r="C218" s="247"/>
      <c r="D218" s="226" t="s">
        <v>150</v>
      </c>
      <c r="E218" s="248" t="s">
        <v>32</v>
      </c>
      <c r="F218" s="249" t="s">
        <v>153</v>
      </c>
      <c r="G218" s="247"/>
      <c r="H218" s="250">
        <v>8.6799999999999997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6" t="s">
        <v>150</v>
      </c>
      <c r="AU218" s="256" t="s">
        <v>88</v>
      </c>
      <c r="AV218" s="15" t="s">
        <v>146</v>
      </c>
      <c r="AW218" s="15" t="s">
        <v>39</v>
      </c>
      <c r="AX218" s="15" t="s">
        <v>86</v>
      </c>
      <c r="AY218" s="256" t="s">
        <v>139</v>
      </c>
    </row>
    <row r="219" s="12" customFormat="1" ht="22.8" customHeight="1">
      <c r="A219" s="12"/>
      <c r="B219" s="190"/>
      <c r="C219" s="191"/>
      <c r="D219" s="192" t="s">
        <v>77</v>
      </c>
      <c r="E219" s="204" t="s">
        <v>158</v>
      </c>
      <c r="F219" s="204" t="s">
        <v>307</v>
      </c>
      <c r="G219" s="191"/>
      <c r="H219" s="191"/>
      <c r="I219" s="194"/>
      <c r="J219" s="205">
        <f>BK219</f>
        <v>0</v>
      </c>
      <c r="K219" s="191"/>
      <c r="L219" s="196"/>
      <c r="M219" s="197"/>
      <c r="N219" s="198"/>
      <c r="O219" s="198"/>
      <c r="P219" s="199">
        <f>SUM(P220:P254)</f>
        <v>0</v>
      </c>
      <c r="Q219" s="198"/>
      <c r="R219" s="199">
        <f>SUM(R220:R254)</f>
        <v>22.87391745</v>
      </c>
      <c r="S219" s="198"/>
      <c r="T219" s="200">
        <f>SUM(T220:T254)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1" t="s">
        <v>86</v>
      </c>
      <c r="AT219" s="202" t="s">
        <v>77</v>
      </c>
      <c r="AU219" s="202" t="s">
        <v>86</v>
      </c>
      <c r="AY219" s="201" t="s">
        <v>139</v>
      </c>
      <c r="BK219" s="203">
        <f>SUM(BK220:BK254)</f>
        <v>0</v>
      </c>
    </row>
    <row r="220" s="2" customFormat="1" ht="66.75" customHeight="1">
      <c r="A220" s="40"/>
      <c r="B220" s="41"/>
      <c r="C220" s="206" t="s">
        <v>298</v>
      </c>
      <c r="D220" s="206" t="s">
        <v>141</v>
      </c>
      <c r="E220" s="207" t="s">
        <v>309</v>
      </c>
      <c r="F220" s="208" t="s">
        <v>310</v>
      </c>
      <c r="G220" s="209" t="s">
        <v>184</v>
      </c>
      <c r="H220" s="210">
        <v>4.0629999999999997</v>
      </c>
      <c r="I220" s="211"/>
      <c r="J220" s="212">
        <f>ROUND(I220*H220,2)</f>
        <v>0</v>
      </c>
      <c r="K220" s="208" t="s">
        <v>145</v>
      </c>
      <c r="L220" s="46"/>
      <c r="M220" s="213" t="s">
        <v>32</v>
      </c>
      <c r="N220" s="214" t="s">
        <v>49</v>
      </c>
      <c r="O220" s="86"/>
      <c r="P220" s="215">
        <f>O220*H220</f>
        <v>0</v>
      </c>
      <c r="Q220" s="215">
        <v>2.7919499999999999</v>
      </c>
      <c r="R220" s="215">
        <f>Q220*H220</f>
        <v>11.343692849999998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146</v>
      </c>
      <c r="AT220" s="217" t="s">
        <v>141</v>
      </c>
      <c r="AU220" s="217" t="s">
        <v>88</v>
      </c>
      <c r="AY220" s="18" t="s">
        <v>139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8" t="s">
        <v>86</v>
      </c>
      <c r="BK220" s="218">
        <f>ROUND(I220*H220,2)</f>
        <v>0</v>
      </c>
      <c r="BL220" s="18" t="s">
        <v>146</v>
      </c>
      <c r="BM220" s="217" t="s">
        <v>734</v>
      </c>
    </row>
    <row r="221" s="2" customFormat="1">
      <c r="A221" s="40"/>
      <c r="B221" s="41"/>
      <c r="C221" s="42"/>
      <c r="D221" s="219" t="s">
        <v>148</v>
      </c>
      <c r="E221" s="42"/>
      <c r="F221" s="220" t="s">
        <v>312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8" t="s">
        <v>148</v>
      </c>
      <c r="AU221" s="18" t="s">
        <v>88</v>
      </c>
    </row>
    <row r="222" s="13" customFormat="1">
      <c r="A222" s="13"/>
      <c r="B222" s="224"/>
      <c r="C222" s="225"/>
      <c r="D222" s="226" t="s">
        <v>150</v>
      </c>
      <c r="E222" s="227" t="s">
        <v>32</v>
      </c>
      <c r="F222" s="228" t="s">
        <v>313</v>
      </c>
      <c r="G222" s="225"/>
      <c r="H222" s="227" t="s">
        <v>32</v>
      </c>
      <c r="I222" s="229"/>
      <c r="J222" s="225"/>
      <c r="K222" s="225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150</v>
      </c>
      <c r="AU222" s="234" t="s">
        <v>88</v>
      </c>
      <c r="AV222" s="13" t="s">
        <v>86</v>
      </c>
      <c r="AW222" s="13" t="s">
        <v>39</v>
      </c>
      <c r="AX222" s="13" t="s">
        <v>78</v>
      </c>
      <c r="AY222" s="234" t="s">
        <v>139</v>
      </c>
    </row>
    <row r="223" s="14" customFormat="1">
      <c r="A223" s="14"/>
      <c r="B223" s="235"/>
      <c r="C223" s="236"/>
      <c r="D223" s="226" t="s">
        <v>150</v>
      </c>
      <c r="E223" s="237" t="s">
        <v>32</v>
      </c>
      <c r="F223" s="238" t="s">
        <v>735</v>
      </c>
      <c r="G223" s="236"/>
      <c r="H223" s="239">
        <v>4.0629999999999997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150</v>
      </c>
      <c r="AU223" s="245" t="s">
        <v>88</v>
      </c>
      <c r="AV223" s="14" t="s">
        <v>88</v>
      </c>
      <c r="AW223" s="14" t="s">
        <v>39</v>
      </c>
      <c r="AX223" s="14" t="s">
        <v>78</v>
      </c>
      <c r="AY223" s="245" t="s">
        <v>139</v>
      </c>
    </row>
    <row r="224" s="15" customFormat="1">
      <c r="A224" s="15"/>
      <c r="B224" s="246"/>
      <c r="C224" s="247"/>
      <c r="D224" s="226" t="s">
        <v>150</v>
      </c>
      <c r="E224" s="248" t="s">
        <v>32</v>
      </c>
      <c r="F224" s="249" t="s">
        <v>153</v>
      </c>
      <c r="G224" s="247"/>
      <c r="H224" s="250">
        <v>4.0629999999999997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6" t="s">
        <v>150</v>
      </c>
      <c r="AU224" s="256" t="s">
        <v>88</v>
      </c>
      <c r="AV224" s="15" t="s">
        <v>146</v>
      </c>
      <c r="AW224" s="15" t="s">
        <v>39</v>
      </c>
      <c r="AX224" s="15" t="s">
        <v>86</v>
      </c>
      <c r="AY224" s="256" t="s">
        <v>139</v>
      </c>
    </row>
    <row r="225" s="2" customFormat="1" ht="66.75" customHeight="1">
      <c r="A225" s="40"/>
      <c r="B225" s="41"/>
      <c r="C225" s="206" t="s">
        <v>308</v>
      </c>
      <c r="D225" s="206" t="s">
        <v>141</v>
      </c>
      <c r="E225" s="207" t="s">
        <v>316</v>
      </c>
      <c r="F225" s="208" t="s">
        <v>317</v>
      </c>
      <c r="G225" s="209" t="s">
        <v>184</v>
      </c>
      <c r="H225" s="210">
        <v>1.8</v>
      </c>
      <c r="I225" s="211"/>
      <c r="J225" s="212">
        <f>ROUND(I225*H225,2)</f>
        <v>0</v>
      </c>
      <c r="K225" s="208" t="s">
        <v>145</v>
      </c>
      <c r="L225" s="46"/>
      <c r="M225" s="213" t="s">
        <v>32</v>
      </c>
      <c r="N225" s="214" t="s">
        <v>49</v>
      </c>
      <c r="O225" s="86"/>
      <c r="P225" s="215">
        <f>O225*H225</f>
        <v>0</v>
      </c>
      <c r="Q225" s="215">
        <v>2.8332299999999999</v>
      </c>
      <c r="R225" s="215">
        <f>Q225*H225</f>
        <v>5.0998140000000003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146</v>
      </c>
      <c r="AT225" s="217" t="s">
        <v>141</v>
      </c>
      <c r="AU225" s="217" t="s">
        <v>88</v>
      </c>
      <c r="AY225" s="18" t="s">
        <v>139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8" t="s">
        <v>86</v>
      </c>
      <c r="BK225" s="218">
        <f>ROUND(I225*H225,2)</f>
        <v>0</v>
      </c>
      <c r="BL225" s="18" t="s">
        <v>146</v>
      </c>
      <c r="BM225" s="217" t="s">
        <v>736</v>
      </c>
    </row>
    <row r="226" s="2" customFormat="1">
      <c r="A226" s="40"/>
      <c r="B226" s="41"/>
      <c r="C226" s="42"/>
      <c r="D226" s="219" t="s">
        <v>148</v>
      </c>
      <c r="E226" s="42"/>
      <c r="F226" s="220" t="s">
        <v>319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8" t="s">
        <v>148</v>
      </c>
      <c r="AU226" s="18" t="s">
        <v>88</v>
      </c>
    </row>
    <row r="227" s="13" customFormat="1">
      <c r="A227" s="13"/>
      <c r="B227" s="224"/>
      <c r="C227" s="225"/>
      <c r="D227" s="226" t="s">
        <v>150</v>
      </c>
      <c r="E227" s="227" t="s">
        <v>32</v>
      </c>
      <c r="F227" s="228" t="s">
        <v>320</v>
      </c>
      <c r="G227" s="225"/>
      <c r="H227" s="227" t="s">
        <v>32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150</v>
      </c>
      <c r="AU227" s="234" t="s">
        <v>88</v>
      </c>
      <c r="AV227" s="13" t="s">
        <v>86</v>
      </c>
      <c r="AW227" s="13" t="s">
        <v>39</v>
      </c>
      <c r="AX227" s="13" t="s">
        <v>78</v>
      </c>
      <c r="AY227" s="234" t="s">
        <v>139</v>
      </c>
    </row>
    <row r="228" s="14" customFormat="1">
      <c r="A228" s="14"/>
      <c r="B228" s="235"/>
      <c r="C228" s="236"/>
      <c r="D228" s="226" t="s">
        <v>150</v>
      </c>
      <c r="E228" s="237" t="s">
        <v>32</v>
      </c>
      <c r="F228" s="238" t="s">
        <v>468</v>
      </c>
      <c r="G228" s="236"/>
      <c r="H228" s="239">
        <v>1.8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150</v>
      </c>
      <c r="AU228" s="245" t="s">
        <v>88</v>
      </c>
      <c r="AV228" s="14" t="s">
        <v>88</v>
      </c>
      <c r="AW228" s="14" t="s">
        <v>39</v>
      </c>
      <c r="AX228" s="14" t="s">
        <v>78</v>
      </c>
      <c r="AY228" s="245" t="s">
        <v>139</v>
      </c>
    </row>
    <row r="229" s="15" customFormat="1">
      <c r="A229" s="15"/>
      <c r="B229" s="246"/>
      <c r="C229" s="247"/>
      <c r="D229" s="226" t="s">
        <v>150</v>
      </c>
      <c r="E229" s="248" t="s">
        <v>32</v>
      </c>
      <c r="F229" s="249" t="s">
        <v>153</v>
      </c>
      <c r="G229" s="247"/>
      <c r="H229" s="250">
        <v>1.8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6" t="s">
        <v>150</v>
      </c>
      <c r="AU229" s="256" t="s">
        <v>88</v>
      </c>
      <c r="AV229" s="15" t="s">
        <v>146</v>
      </c>
      <c r="AW229" s="15" t="s">
        <v>39</v>
      </c>
      <c r="AX229" s="15" t="s">
        <v>86</v>
      </c>
      <c r="AY229" s="256" t="s">
        <v>139</v>
      </c>
    </row>
    <row r="230" s="2" customFormat="1" ht="76.35" customHeight="1">
      <c r="A230" s="40"/>
      <c r="B230" s="41"/>
      <c r="C230" s="206" t="s">
        <v>315</v>
      </c>
      <c r="D230" s="206" t="s">
        <v>141</v>
      </c>
      <c r="E230" s="207" t="s">
        <v>323</v>
      </c>
      <c r="F230" s="208" t="s">
        <v>324</v>
      </c>
      <c r="G230" s="209" t="s">
        <v>144</v>
      </c>
      <c r="H230" s="210">
        <v>12.94</v>
      </c>
      <c r="I230" s="211"/>
      <c r="J230" s="212">
        <f>ROUND(I230*H230,2)</f>
        <v>0</v>
      </c>
      <c r="K230" s="208" t="s">
        <v>145</v>
      </c>
      <c r="L230" s="46"/>
      <c r="M230" s="213" t="s">
        <v>32</v>
      </c>
      <c r="N230" s="214" t="s">
        <v>49</v>
      </c>
      <c r="O230" s="86"/>
      <c r="P230" s="215">
        <f>O230*H230</f>
        <v>0</v>
      </c>
      <c r="Q230" s="215">
        <v>0.00726</v>
      </c>
      <c r="R230" s="215">
        <f>Q230*H230</f>
        <v>0.093944399999999997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146</v>
      </c>
      <c r="AT230" s="217" t="s">
        <v>141</v>
      </c>
      <c r="AU230" s="217" t="s">
        <v>88</v>
      </c>
      <c r="AY230" s="18" t="s">
        <v>139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8" t="s">
        <v>86</v>
      </c>
      <c r="BK230" s="218">
        <f>ROUND(I230*H230,2)</f>
        <v>0</v>
      </c>
      <c r="BL230" s="18" t="s">
        <v>146</v>
      </c>
      <c r="BM230" s="217" t="s">
        <v>737</v>
      </c>
    </row>
    <row r="231" s="2" customFormat="1">
      <c r="A231" s="40"/>
      <c r="B231" s="41"/>
      <c r="C231" s="42"/>
      <c r="D231" s="219" t="s">
        <v>148</v>
      </c>
      <c r="E231" s="42"/>
      <c r="F231" s="220" t="s">
        <v>326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8" t="s">
        <v>148</v>
      </c>
      <c r="AU231" s="18" t="s">
        <v>88</v>
      </c>
    </row>
    <row r="232" s="13" customFormat="1">
      <c r="A232" s="13"/>
      <c r="B232" s="224"/>
      <c r="C232" s="225"/>
      <c r="D232" s="226" t="s">
        <v>150</v>
      </c>
      <c r="E232" s="227" t="s">
        <v>32</v>
      </c>
      <c r="F232" s="228" t="s">
        <v>327</v>
      </c>
      <c r="G232" s="225"/>
      <c r="H232" s="227" t="s">
        <v>32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150</v>
      </c>
      <c r="AU232" s="234" t="s">
        <v>88</v>
      </c>
      <c r="AV232" s="13" t="s">
        <v>86</v>
      </c>
      <c r="AW232" s="13" t="s">
        <v>39</v>
      </c>
      <c r="AX232" s="13" t="s">
        <v>78</v>
      </c>
      <c r="AY232" s="234" t="s">
        <v>139</v>
      </c>
    </row>
    <row r="233" s="14" customFormat="1">
      <c r="A233" s="14"/>
      <c r="B233" s="235"/>
      <c r="C233" s="236"/>
      <c r="D233" s="226" t="s">
        <v>150</v>
      </c>
      <c r="E233" s="237" t="s">
        <v>32</v>
      </c>
      <c r="F233" s="238" t="s">
        <v>328</v>
      </c>
      <c r="G233" s="236"/>
      <c r="H233" s="239">
        <v>12.94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5" t="s">
        <v>150</v>
      </c>
      <c r="AU233" s="245" t="s">
        <v>88</v>
      </c>
      <c r="AV233" s="14" t="s">
        <v>88</v>
      </c>
      <c r="AW233" s="14" t="s">
        <v>39</v>
      </c>
      <c r="AX233" s="14" t="s">
        <v>78</v>
      </c>
      <c r="AY233" s="245" t="s">
        <v>139</v>
      </c>
    </row>
    <row r="234" s="15" customFormat="1">
      <c r="A234" s="15"/>
      <c r="B234" s="246"/>
      <c r="C234" s="247"/>
      <c r="D234" s="226" t="s">
        <v>150</v>
      </c>
      <c r="E234" s="248" t="s">
        <v>32</v>
      </c>
      <c r="F234" s="249" t="s">
        <v>153</v>
      </c>
      <c r="G234" s="247"/>
      <c r="H234" s="250">
        <v>12.94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6" t="s">
        <v>150</v>
      </c>
      <c r="AU234" s="256" t="s">
        <v>88</v>
      </c>
      <c r="AV234" s="15" t="s">
        <v>146</v>
      </c>
      <c r="AW234" s="15" t="s">
        <v>39</v>
      </c>
      <c r="AX234" s="15" t="s">
        <v>86</v>
      </c>
      <c r="AY234" s="256" t="s">
        <v>139</v>
      </c>
    </row>
    <row r="235" s="2" customFormat="1" ht="76.35" customHeight="1">
      <c r="A235" s="40"/>
      <c r="B235" s="41"/>
      <c r="C235" s="206" t="s">
        <v>322</v>
      </c>
      <c r="D235" s="206" t="s">
        <v>141</v>
      </c>
      <c r="E235" s="207" t="s">
        <v>330</v>
      </c>
      <c r="F235" s="208" t="s">
        <v>331</v>
      </c>
      <c r="G235" s="209" t="s">
        <v>144</v>
      </c>
      <c r="H235" s="210">
        <v>12.94</v>
      </c>
      <c r="I235" s="211"/>
      <c r="J235" s="212">
        <f>ROUND(I235*H235,2)</f>
        <v>0</v>
      </c>
      <c r="K235" s="208" t="s">
        <v>145</v>
      </c>
      <c r="L235" s="46"/>
      <c r="M235" s="213" t="s">
        <v>32</v>
      </c>
      <c r="N235" s="214" t="s">
        <v>49</v>
      </c>
      <c r="O235" s="86"/>
      <c r="P235" s="215">
        <f>O235*H235</f>
        <v>0</v>
      </c>
      <c r="Q235" s="215">
        <v>0.00085999999999999998</v>
      </c>
      <c r="R235" s="215">
        <f>Q235*H235</f>
        <v>0.0111284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146</v>
      </c>
      <c r="AT235" s="217" t="s">
        <v>141</v>
      </c>
      <c r="AU235" s="217" t="s">
        <v>88</v>
      </c>
      <c r="AY235" s="18" t="s">
        <v>139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8" t="s">
        <v>86</v>
      </c>
      <c r="BK235" s="218">
        <f>ROUND(I235*H235,2)</f>
        <v>0</v>
      </c>
      <c r="BL235" s="18" t="s">
        <v>146</v>
      </c>
      <c r="BM235" s="217" t="s">
        <v>738</v>
      </c>
    </row>
    <row r="236" s="2" customFormat="1">
      <c r="A236" s="40"/>
      <c r="B236" s="41"/>
      <c r="C236" s="42"/>
      <c r="D236" s="219" t="s">
        <v>148</v>
      </c>
      <c r="E236" s="42"/>
      <c r="F236" s="220" t="s">
        <v>333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8" t="s">
        <v>148</v>
      </c>
      <c r="AU236" s="18" t="s">
        <v>88</v>
      </c>
    </row>
    <row r="237" s="13" customFormat="1">
      <c r="A237" s="13"/>
      <c r="B237" s="224"/>
      <c r="C237" s="225"/>
      <c r="D237" s="226" t="s">
        <v>150</v>
      </c>
      <c r="E237" s="227" t="s">
        <v>32</v>
      </c>
      <c r="F237" s="228" t="s">
        <v>327</v>
      </c>
      <c r="G237" s="225"/>
      <c r="H237" s="227" t="s">
        <v>32</v>
      </c>
      <c r="I237" s="229"/>
      <c r="J237" s="225"/>
      <c r="K237" s="225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150</v>
      </c>
      <c r="AU237" s="234" t="s">
        <v>88</v>
      </c>
      <c r="AV237" s="13" t="s">
        <v>86</v>
      </c>
      <c r="AW237" s="13" t="s">
        <v>39</v>
      </c>
      <c r="AX237" s="13" t="s">
        <v>78</v>
      </c>
      <c r="AY237" s="234" t="s">
        <v>139</v>
      </c>
    </row>
    <row r="238" s="14" customFormat="1">
      <c r="A238" s="14"/>
      <c r="B238" s="235"/>
      <c r="C238" s="236"/>
      <c r="D238" s="226" t="s">
        <v>150</v>
      </c>
      <c r="E238" s="237" t="s">
        <v>32</v>
      </c>
      <c r="F238" s="238" t="s">
        <v>328</v>
      </c>
      <c r="G238" s="236"/>
      <c r="H238" s="239">
        <v>12.94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5" t="s">
        <v>150</v>
      </c>
      <c r="AU238" s="245" t="s">
        <v>88</v>
      </c>
      <c r="AV238" s="14" t="s">
        <v>88</v>
      </c>
      <c r="AW238" s="14" t="s">
        <v>39</v>
      </c>
      <c r="AX238" s="14" t="s">
        <v>78</v>
      </c>
      <c r="AY238" s="245" t="s">
        <v>139</v>
      </c>
    </row>
    <row r="239" s="15" customFormat="1">
      <c r="A239" s="15"/>
      <c r="B239" s="246"/>
      <c r="C239" s="247"/>
      <c r="D239" s="226" t="s">
        <v>150</v>
      </c>
      <c r="E239" s="248" t="s">
        <v>32</v>
      </c>
      <c r="F239" s="249" t="s">
        <v>153</v>
      </c>
      <c r="G239" s="247"/>
      <c r="H239" s="250">
        <v>12.94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6" t="s">
        <v>150</v>
      </c>
      <c r="AU239" s="256" t="s">
        <v>88</v>
      </c>
      <c r="AV239" s="15" t="s">
        <v>146</v>
      </c>
      <c r="AW239" s="15" t="s">
        <v>39</v>
      </c>
      <c r="AX239" s="15" t="s">
        <v>86</v>
      </c>
      <c r="AY239" s="256" t="s">
        <v>139</v>
      </c>
    </row>
    <row r="240" s="2" customFormat="1" ht="78" customHeight="1">
      <c r="A240" s="40"/>
      <c r="B240" s="41"/>
      <c r="C240" s="206" t="s">
        <v>329</v>
      </c>
      <c r="D240" s="206" t="s">
        <v>141</v>
      </c>
      <c r="E240" s="207" t="s">
        <v>335</v>
      </c>
      <c r="F240" s="208" t="s">
        <v>336</v>
      </c>
      <c r="G240" s="209" t="s">
        <v>337</v>
      </c>
      <c r="H240" s="210">
        <v>0.11600000000000001</v>
      </c>
      <c r="I240" s="211"/>
      <c r="J240" s="212">
        <f>ROUND(I240*H240,2)</f>
        <v>0</v>
      </c>
      <c r="K240" s="208" t="s">
        <v>145</v>
      </c>
      <c r="L240" s="46"/>
      <c r="M240" s="213" t="s">
        <v>32</v>
      </c>
      <c r="N240" s="214" t="s">
        <v>49</v>
      </c>
      <c r="O240" s="86"/>
      <c r="P240" s="215">
        <f>O240*H240</f>
        <v>0</v>
      </c>
      <c r="Q240" s="215">
        <v>1.0556000000000001</v>
      </c>
      <c r="R240" s="215">
        <f>Q240*H240</f>
        <v>0.12244960000000002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146</v>
      </c>
      <c r="AT240" s="217" t="s">
        <v>141</v>
      </c>
      <c r="AU240" s="217" t="s">
        <v>88</v>
      </c>
      <c r="AY240" s="18" t="s">
        <v>139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8" t="s">
        <v>86</v>
      </c>
      <c r="BK240" s="218">
        <f>ROUND(I240*H240,2)</f>
        <v>0</v>
      </c>
      <c r="BL240" s="18" t="s">
        <v>146</v>
      </c>
      <c r="BM240" s="217" t="s">
        <v>739</v>
      </c>
    </row>
    <row r="241" s="2" customFormat="1">
      <c r="A241" s="40"/>
      <c r="B241" s="41"/>
      <c r="C241" s="42"/>
      <c r="D241" s="219" t="s">
        <v>148</v>
      </c>
      <c r="E241" s="42"/>
      <c r="F241" s="220" t="s">
        <v>339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8" t="s">
        <v>148</v>
      </c>
      <c r="AU241" s="18" t="s">
        <v>88</v>
      </c>
    </row>
    <row r="242" s="13" customFormat="1">
      <c r="A242" s="13"/>
      <c r="B242" s="224"/>
      <c r="C242" s="225"/>
      <c r="D242" s="226" t="s">
        <v>150</v>
      </c>
      <c r="E242" s="227" t="s">
        <v>32</v>
      </c>
      <c r="F242" s="228" t="s">
        <v>340</v>
      </c>
      <c r="G242" s="225"/>
      <c r="H242" s="227" t="s">
        <v>32</v>
      </c>
      <c r="I242" s="229"/>
      <c r="J242" s="225"/>
      <c r="K242" s="225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150</v>
      </c>
      <c r="AU242" s="234" t="s">
        <v>88</v>
      </c>
      <c r="AV242" s="13" t="s">
        <v>86</v>
      </c>
      <c r="AW242" s="13" t="s">
        <v>39</v>
      </c>
      <c r="AX242" s="13" t="s">
        <v>78</v>
      </c>
      <c r="AY242" s="234" t="s">
        <v>139</v>
      </c>
    </row>
    <row r="243" s="14" customFormat="1">
      <c r="A243" s="14"/>
      <c r="B243" s="235"/>
      <c r="C243" s="236"/>
      <c r="D243" s="226" t="s">
        <v>150</v>
      </c>
      <c r="E243" s="237" t="s">
        <v>32</v>
      </c>
      <c r="F243" s="238" t="s">
        <v>341</v>
      </c>
      <c r="G243" s="236"/>
      <c r="H243" s="239">
        <v>0.11600000000000001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5" t="s">
        <v>150</v>
      </c>
      <c r="AU243" s="245" t="s">
        <v>88</v>
      </c>
      <c r="AV243" s="14" t="s">
        <v>88</v>
      </c>
      <c r="AW243" s="14" t="s">
        <v>39</v>
      </c>
      <c r="AX243" s="14" t="s">
        <v>78</v>
      </c>
      <c r="AY243" s="245" t="s">
        <v>139</v>
      </c>
    </row>
    <row r="244" s="15" customFormat="1">
      <c r="A244" s="15"/>
      <c r="B244" s="246"/>
      <c r="C244" s="247"/>
      <c r="D244" s="226" t="s">
        <v>150</v>
      </c>
      <c r="E244" s="248" t="s">
        <v>32</v>
      </c>
      <c r="F244" s="249" t="s">
        <v>153</v>
      </c>
      <c r="G244" s="247"/>
      <c r="H244" s="250">
        <v>0.11600000000000001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6" t="s">
        <v>150</v>
      </c>
      <c r="AU244" s="256" t="s">
        <v>88</v>
      </c>
      <c r="AV244" s="15" t="s">
        <v>146</v>
      </c>
      <c r="AW244" s="15" t="s">
        <v>39</v>
      </c>
      <c r="AX244" s="15" t="s">
        <v>86</v>
      </c>
      <c r="AY244" s="256" t="s">
        <v>139</v>
      </c>
    </row>
    <row r="245" s="2" customFormat="1" ht="49.05" customHeight="1">
      <c r="A245" s="40"/>
      <c r="B245" s="41"/>
      <c r="C245" s="206" t="s">
        <v>334</v>
      </c>
      <c r="D245" s="206" t="s">
        <v>141</v>
      </c>
      <c r="E245" s="207" t="s">
        <v>343</v>
      </c>
      <c r="F245" s="208" t="s">
        <v>344</v>
      </c>
      <c r="G245" s="209" t="s">
        <v>184</v>
      </c>
      <c r="H245" s="210">
        <v>2.052</v>
      </c>
      <c r="I245" s="211"/>
      <c r="J245" s="212">
        <f>ROUND(I245*H245,2)</f>
        <v>0</v>
      </c>
      <c r="K245" s="208" t="s">
        <v>145</v>
      </c>
      <c r="L245" s="46"/>
      <c r="M245" s="213" t="s">
        <v>32</v>
      </c>
      <c r="N245" s="214" t="s">
        <v>49</v>
      </c>
      <c r="O245" s="86"/>
      <c r="P245" s="215">
        <f>O245*H245</f>
        <v>0</v>
      </c>
      <c r="Q245" s="215">
        <v>3.02285</v>
      </c>
      <c r="R245" s="215">
        <f>Q245*H245</f>
        <v>6.2028882000000003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146</v>
      </c>
      <c r="AT245" s="217" t="s">
        <v>141</v>
      </c>
      <c r="AU245" s="217" t="s">
        <v>88</v>
      </c>
      <c r="AY245" s="18" t="s">
        <v>139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8" t="s">
        <v>86</v>
      </c>
      <c r="BK245" s="218">
        <f>ROUND(I245*H245,2)</f>
        <v>0</v>
      </c>
      <c r="BL245" s="18" t="s">
        <v>146</v>
      </c>
      <c r="BM245" s="217" t="s">
        <v>740</v>
      </c>
    </row>
    <row r="246" s="2" customFormat="1">
      <c r="A246" s="40"/>
      <c r="B246" s="41"/>
      <c r="C246" s="42"/>
      <c r="D246" s="219" t="s">
        <v>148</v>
      </c>
      <c r="E246" s="42"/>
      <c r="F246" s="220" t="s">
        <v>346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8" t="s">
        <v>148</v>
      </c>
      <c r="AU246" s="18" t="s">
        <v>88</v>
      </c>
    </row>
    <row r="247" s="13" customFormat="1">
      <c r="A247" s="13"/>
      <c r="B247" s="224"/>
      <c r="C247" s="225"/>
      <c r="D247" s="226" t="s">
        <v>150</v>
      </c>
      <c r="E247" s="227" t="s">
        <v>32</v>
      </c>
      <c r="F247" s="228" t="s">
        <v>347</v>
      </c>
      <c r="G247" s="225"/>
      <c r="H247" s="227" t="s">
        <v>32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150</v>
      </c>
      <c r="AU247" s="234" t="s">
        <v>88</v>
      </c>
      <c r="AV247" s="13" t="s">
        <v>86</v>
      </c>
      <c r="AW247" s="13" t="s">
        <v>39</v>
      </c>
      <c r="AX247" s="13" t="s">
        <v>78</v>
      </c>
      <c r="AY247" s="234" t="s">
        <v>139</v>
      </c>
    </row>
    <row r="248" s="14" customFormat="1">
      <c r="A248" s="14"/>
      <c r="B248" s="235"/>
      <c r="C248" s="236"/>
      <c r="D248" s="226" t="s">
        <v>150</v>
      </c>
      <c r="E248" s="237" t="s">
        <v>32</v>
      </c>
      <c r="F248" s="238" t="s">
        <v>348</v>
      </c>
      <c r="G248" s="236"/>
      <c r="H248" s="239">
        <v>2.052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5" t="s">
        <v>150</v>
      </c>
      <c r="AU248" s="245" t="s">
        <v>88</v>
      </c>
      <c r="AV248" s="14" t="s">
        <v>88</v>
      </c>
      <c r="AW248" s="14" t="s">
        <v>39</v>
      </c>
      <c r="AX248" s="14" t="s">
        <v>78</v>
      </c>
      <c r="AY248" s="245" t="s">
        <v>139</v>
      </c>
    </row>
    <row r="249" s="15" customFormat="1">
      <c r="A249" s="15"/>
      <c r="B249" s="246"/>
      <c r="C249" s="247"/>
      <c r="D249" s="226" t="s">
        <v>150</v>
      </c>
      <c r="E249" s="248" t="s">
        <v>32</v>
      </c>
      <c r="F249" s="249" t="s">
        <v>153</v>
      </c>
      <c r="G249" s="247"/>
      <c r="H249" s="250">
        <v>2.052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6" t="s">
        <v>150</v>
      </c>
      <c r="AU249" s="256" t="s">
        <v>88</v>
      </c>
      <c r="AV249" s="15" t="s">
        <v>146</v>
      </c>
      <c r="AW249" s="15" t="s">
        <v>39</v>
      </c>
      <c r="AX249" s="15" t="s">
        <v>86</v>
      </c>
      <c r="AY249" s="256" t="s">
        <v>139</v>
      </c>
    </row>
    <row r="250" s="2" customFormat="1" ht="49.05" customHeight="1">
      <c r="A250" s="40"/>
      <c r="B250" s="41"/>
      <c r="C250" s="206" t="s">
        <v>342</v>
      </c>
      <c r="D250" s="206" t="s">
        <v>141</v>
      </c>
      <c r="E250" s="207" t="s">
        <v>350</v>
      </c>
      <c r="F250" s="208" t="s">
        <v>351</v>
      </c>
      <c r="G250" s="209" t="s">
        <v>184</v>
      </c>
      <c r="H250" s="210">
        <v>2.052</v>
      </c>
      <c r="I250" s="211"/>
      <c r="J250" s="212">
        <f>ROUND(I250*H250,2)</f>
        <v>0</v>
      </c>
      <c r="K250" s="208" t="s">
        <v>145</v>
      </c>
      <c r="L250" s="46"/>
      <c r="M250" s="213" t="s">
        <v>32</v>
      </c>
      <c r="N250" s="214" t="s">
        <v>49</v>
      </c>
      <c r="O250" s="86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146</v>
      </c>
      <c r="AT250" s="217" t="s">
        <v>141</v>
      </c>
      <c r="AU250" s="217" t="s">
        <v>88</v>
      </c>
      <c r="AY250" s="18" t="s">
        <v>139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8" t="s">
        <v>86</v>
      </c>
      <c r="BK250" s="218">
        <f>ROUND(I250*H250,2)</f>
        <v>0</v>
      </c>
      <c r="BL250" s="18" t="s">
        <v>146</v>
      </c>
      <c r="BM250" s="217" t="s">
        <v>741</v>
      </c>
    </row>
    <row r="251" s="2" customFormat="1">
      <c r="A251" s="40"/>
      <c r="B251" s="41"/>
      <c r="C251" s="42"/>
      <c r="D251" s="219" t="s">
        <v>148</v>
      </c>
      <c r="E251" s="42"/>
      <c r="F251" s="220" t="s">
        <v>353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8" t="s">
        <v>148</v>
      </c>
      <c r="AU251" s="18" t="s">
        <v>88</v>
      </c>
    </row>
    <row r="252" s="13" customFormat="1">
      <c r="A252" s="13"/>
      <c r="B252" s="224"/>
      <c r="C252" s="225"/>
      <c r="D252" s="226" t="s">
        <v>150</v>
      </c>
      <c r="E252" s="227" t="s">
        <v>32</v>
      </c>
      <c r="F252" s="228" t="s">
        <v>347</v>
      </c>
      <c r="G252" s="225"/>
      <c r="H252" s="227" t="s">
        <v>32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150</v>
      </c>
      <c r="AU252" s="234" t="s">
        <v>88</v>
      </c>
      <c r="AV252" s="13" t="s">
        <v>86</v>
      </c>
      <c r="AW252" s="13" t="s">
        <v>39</v>
      </c>
      <c r="AX252" s="13" t="s">
        <v>78</v>
      </c>
      <c r="AY252" s="234" t="s">
        <v>139</v>
      </c>
    </row>
    <row r="253" s="14" customFormat="1">
      <c r="A253" s="14"/>
      <c r="B253" s="235"/>
      <c r="C253" s="236"/>
      <c r="D253" s="226" t="s">
        <v>150</v>
      </c>
      <c r="E253" s="237" t="s">
        <v>32</v>
      </c>
      <c r="F253" s="238" t="s">
        <v>348</v>
      </c>
      <c r="G253" s="236"/>
      <c r="H253" s="239">
        <v>2.052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5" t="s">
        <v>150</v>
      </c>
      <c r="AU253" s="245" t="s">
        <v>88</v>
      </c>
      <c r="AV253" s="14" t="s">
        <v>88</v>
      </c>
      <c r="AW253" s="14" t="s">
        <v>39</v>
      </c>
      <c r="AX253" s="14" t="s">
        <v>78</v>
      </c>
      <c r="AY253" s="245" t="s">
        <v>139</v>
      </c>
    </row>
    <row r="254" s="15" customFormat="1">
      <c r="A254" s="15"/>
      <c r="B254" s="246"/>
      <c r="C254" s="247"/>
      <c r="D254" s="226" t="s">
        <v>150</v>
      </c>
      <c r="E254" s="248" t="s">
        <v>32</v>
      </c>
      <c r="F254" s="249" t="s">
        <v>153</v>
      </c>
      <c r="G254" s="247"/>
      <c r="H254" s="250">
        <v>2.052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6" t="s">
        <v>150</v>
      </c>
      <c r="AU254" s="256" t="s">
        <v>88</v>
      </c>
      <c r="AV254" s="15" t="s">
        <v>146</v>
      </c>
      <c r="AW254" s="15" t="s">
        <v>39</v>
      </c>
      <c r="AX254" s="15" t="s">
        <v>86</v>
      </c>
      <c r="AY254" s="256" t="s">
        <v>139</v>
      </c>
    </row>
    <row r="255" s="12" customFormat="1" ht="22.8" customHeight="1">
      <c r="A255" s="12"/>
      <c r="B255" s="190"/>
      <c r="C255" s="191"/>
      <c r="D255" s="192" t="s">
        <v>77</v>
      </c>
      <c r="E255" s="204" t="s">
        <v>146</v>
      </c>
      <c r="F255" s="204" t="s">
        <v>354</v>
      </c>
      <c r="G255" s="191"/>
      <c r="H255" s="191"/>
      <c r="I255" s="194"/>
      <c r="J255" s="205">
        <f>BK255</f>
        <v>0</v>
      </c>
      <c r="K255" s="191"/>
      <c r="L255" s="196"/>
      <c r="M255" s="197"/>
      <c r="N255" s="198"/>
      <c r="O255" s="198"/>
      <c r="P255" s="199">
        <f>SUM(P256:P265)</f>
        <v>0</v>
      </c>
      <c r="Q255" s="198"/>
      <c r="R255" s="199">
        <f>SUM(R256:R265)</f>
        <v>6.0730295999999999</v>
      </c>
      <c r="S255" s="198"/>
      <c r="T255" s="200">
        <f>SUM(T256:T265)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1" t="s">
        <v>86</v>
      </c>
      <c r="AT255" s="202" t="s">
        <v>77</v>
      </c>
      <c r="AU255" s="202" t="s">
        <v>86</v>
      </c>
      <c r="AY255" s="201" t="s">
        <v>139</v>
      </c>
      <c r="BK255" s="203">
        <f>SUM(BK256:BK265)</f>
        <v>0</v>
      </c>
    </row>
    <row r="256" s="2" customFormat="1" ht="37.8" customHeight="1">
      <c r="A256" s="40"/>
      <c r="B256" s="41"/>
      <c r="C256" s="206" t="s">
        <v>349</v>
      </c>
      <c r="D256" s="206" t="s">
        <v>141</v>
      </c>
      <c r="E256" s="207" t="s">
        <v>356</v>
      </c>
      <c r="F256" s="208" t="s">
        <v>357</v>
      </c>
      <c r="G256" s="209" t="s">
        <v>184</v>
      </c>
      <c r="H256" s="210">
        <v>2.4950000000000001</v>
      </c>
      <c r="I256" s="211"/>
      <c r="J256" s="212">
        <f>ROUND(I256*H256,2)</f>
        <v>0</v>
      </c>
      <c r="K256" s="208" t="s">
        <v>145</v>
      </c>
      <c r="L256" s="46"/>
      <c r="M256" s="213" t="s">
        <v>32</v>
      </c>
      <c r="N256" s="214" t="s">
        <v>49</v>
      </c>
      <c r="O256" s="86"/>
      <c r="P256" s="215">
        <f>O256*H256</f>
        <v>0</v>
      </c>
      <c r="Q256" s="215">
        <v>2.4340799999999998</v>
      </c>
      <c r="R256" s="215">
        <f>Q256*H256</f>
        <v>6.0730295999999999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146</v>
      </c>
      <c r="AT256" s="217" t="s">
        <v>141</v>
      </c>
      <c r="AU256" s="217" t="s">
        <v>88</v>
      </c>
      <c r="AY256" s="18" t="s">
        <v>139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8" t="s">
        <v>86</v>
      </c>
      <c r="BK256" s="218">
        <f>ROUND(I256*H256,2)</f>
        <v>0</v>
      </c>
      <c r="BL256" s="18" t="s">
        <v>146</v>
      </c>
      <c r="BM256" s="217" t="s">
        <v>742</v>
      </c>
    </row>
    <row r="257" s="2" customFormat="1">
      <c r="A257" s="40"/>
      <c r="B257" s="41"/>
      <c r="C257" s="42"/>
      <c r="D257" s="219" t="s">
        <v>148</v>
      </c>
      <c r="E257" s="42"/>
      <c r="F257" s="220" t="s">
        <v>359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8" t="s">
        <v>148</v>
      </c>
      <c r="AU257" s="18" t="s">
        <v>88</v>
      </c>
    </row>
    <row r="258" s="13" customFormat="1">
      <c r="A258" s="13"/>
      <c r="B258" s="224"/>
      <c r="C258" s="225"/>
      <c r="D258" s="226" t="s">
        <v>150</v>
      </c>
      <c r="E258" s="227" t="s">
        <v>32</v>
      </c>
      <c r="F258" s="228" t="s">
        <v>360</v>
      </c>
      <c r="G258" s="225"/>
      <c r="H258" s="227" t="s">
        <v>32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150</v>
      </c>
      <c r="AU258" s="234" t="s">
        <v>88</v>
      </c>
      <c r="AV258" s="13" t="s">
        <v>86</v>
      </c>
      <c r="AW258" s="13" t="s">
        <v>39</v>
      </c>
      <c r="AX258" s="13" t="s">
        <v>78</v>
      </c>
      <c r="AY258" s="234" t="s">
        <v>139</v>
      </c>
    </row>
    <row r="259" s="14" customFormat="1">
      <c r="A259" s="14"/>
      <c r="B259" s="235"/>
      <c r="C259" s="236"/>
      <c r="D259" s="226" t="s">
        <v>150</v>
      </c>
      <c r="E259" s="237" t="s">
        <v>32</v>
      </c>
      <c r="F259" s="238" t="s">
        <v>361</v>
      </c>
      <c r="G259" s="236"/>
      <c r="H259" s="239">
        <v>2.4950000000000001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5" t="s">
        <v>150</v>
      </c>
      <c r="AU259" s="245" t="s">
        <v>88</v>
      </c>
      <c r="AV259" s="14" t="s">
        <v>88</v>
      </c>
      <c r="AW259" s="14" t="s">
        <v>39</v>
      </c>
      <c r="AX259" s="14" t="s">
        <v>78</v>
      </c>
      <c r="AY259" s="245" t="s">
        <v>139</v>
      </c>
    </row>
    <row r="260" s="15" customFormat="1">
      <c r="A260" s="15"/>
      <c r="B260" s="246"/>
      <c r="C260" s="247"/>
      <c r="D260" s="226" t="s">
        <v>150</v>
      </c>
      <c r="E260" s="248" t="s">
        <v>32</v>
      </c>
      <c r="F260" s="249" t="s">
        <v>153</v>
      </c>
      <c r="G260" s="247"/>
      <c r="H260" s="250">
        <v>2.4950000000000001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6" t="s">
        <v>150</v>
      </c>
      <c r="AU260" s="256" t="s">
        <v>88</v>
      </c>
      <c r="AV260" s="15" t="s">
        <v>146</v>
      </c>
      <c r="AW260" s="15" t="s">
        <v>39</v>
      </c>
      <c r="AX260" s="15" t="s">
        <v>86</v>
      </c>
      <c r="AY260" s="256" t="s">
        <v>139</v>
      </c>
    </row>
    <row r="261" s="2" customFormat="1" ht="55.5" customHeight="1">
      <c r="A261" s="40"/>
      <c r="B261" s="41"/>
      <c r="C261" s="206" t="s">
        <v>355</v>
      </c>
      <c r="D261" s="206" t="s">
        <v>141</v>
      </c>
      <c r="E261" s="207" t="s">
        <v>363</v>
      </c>
      <c r="F261" s="208" t="s">
        <v>364</v>
      </c>
      <c r="G261" s="209" t="s">
        <v>144</v>
      </c>
      <c r="H261" s="210">
        <v>16.25</v>
      </c>
      <c r="I261" s="211"/>
      <c r="J261" s="212">
        <f>ROUND(I261*H261,2)</f>
        <v>0</v>
      </c>
      <c r="K261" s="208" t="s">
        <v>145</v>
      </c>
      <c r="L261" s="46"/>
      <c r="M261" s="213" t="s">
        <v>32</v>
      </c>
      <c r="N261" s="214" t="s">
        <v>49</v>
      </c>
      <c r="O261" s="86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146</v>
      </c>
      <c r="AT261" s="217" t="s">
        <v>141</v>
      </c>
      <c r="AU261" s="217" t="s">
        <v>88</v>
      </c>
      <c r="AY261" s="18" t="s">
        <v>139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8" t="s">
        <v>86</v>
      </c>
      <c r="BK261" s="218">
        <f>ROUND(I261*H261,2)</f>
        <v>0</v>
      </c>
      <c r="BL261" s="18" t="s">
        <v>146</v>
      </c>
      <c r="BM261" s="217" t="s">
        <v>743</v>
      </c>
    </row>
    <row r="262" s="2" customFormat="1">
      <c r="A262" s="40"/>
      <c r="B262" s="41"/>
      <c r="C262" s="42"/>
      <c r="D262" s="219" t="s">
        <v>148</v>
      </c>
      <c r="E262" s="42"/>
      <c r="F262" s="220" t="s">
        <v>366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8" t="s">
        <v>148</v>
      </c>
      <c r="AU262" s="18" t="s">
        <v>88</v>
      </c>
    </row>
    <row r="263" s="13" customFormat="1">
      <c r="A263" s="13"/>
      <c r="B263" s="224"/>
      <c r="C263" s="225"/>
      <c r="D263" s="226" t="s">
        <v>150</v>
      </c>
      <c r="E263" s="227" t="s">
        <v>32</v>
      </c>
      <c r="F263" s="228" t="s">
        <v>367</v>
      </c>
      <c r="G263" s="225"/>
      <c r="H263" s="227" t="s">
        <v>32</v>
      </c>
      <c r="I263" s="229"/>
      <c r="J263" s="225"/>
      <c r="K263" s="225"/>
      <c r="L263" s="230"/>
      <c r="M263" s="231"/>
      <c r="N263" s="232"/>
      <c r="O263" s="232"/>
      <c r="P263" s="232"/>
      <c r="Q263" s="232"/>
      <c r="R263" s="232"/>
      <c r="S263" s="232"/>
      <c r="T263" s="23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4" t="s">
        <v>150</v>
      </c>
      <c r="AU263" s="234" t="s">
        <v>88</v>
      </c>
      <c r="AV263" s="13" t="s">
        <v>86</v>
      </c>
      <c r="AW263" s="13" t="s">
        <v>39</v>
      </c>
      <c r="AX263" s="13" t="s">
        <v>78</v>
      </c>
      <c r="AY263" s="234" t="s">
        <v>139</v>
      </c>
    </row>
    <row r="264" s="14" customFormat="1">
      <c r="A264" s="14"/>
      <c r="B264" s="235"/>
      <c r="C264" s="236"/>
      <c r="D264" s="226" t="s">
        <v>150</v>
      </c>
      <c r="E264" s="237" t="s">
        <v>32</v>
      </c>
      <c r="F264" s="238" t="s">
        <v>744</v>
      </c>
      <c r="G264" s="236"/>
      <c r="H264" s="239">
        <v>16.25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5" t="s">
        <v>150</v>
      </c>
      <c r="AU264" s="245" t="s">
        <v>88</v>
      </c>
      <c r="AV264" s="14" t="s">
        <v>88</v>
      </c>
      <c r="AW264" s="14" t="s">
        <v>39</v>
      </c>
      <c r="AX264" s="14" t="s">
        <v>78</v>
      </c>
      <c r="AY264" s="245" t="s">
        <v>139</v>
      </c>
    </row>
    <row r="265" s="15" customFormat="1">
      <c r="A265" s="15"/>
      <c r="B265" s="246"/>
      <c r="C265" s="247"/>
      <c r="D265" s="226" t="s">
        <v>150</v>
      </c>
      <c r="E265" s="248" t="s">
        <v>32</v>
      </c>
      <c r="F265" s="249" t="s">
        <v>153</v>
      </c>
      <c r="G265" s="247"/>
      <c r="H265" s="250">
        <v>16.25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6" t="s">
        <v>150</v>
      </c>
      <c r="AU265" s="256" t="s">
        <v>88</v>
      </c>
      <c r="AV265" s="15" t="s">
        <v>146</v>
      </c>
      <c r="AW265" s="15" t="s">
        <v>39</v>
      </c>
      <c r="AX265" s="15" t="s">
        <v>86</v>
      </c>
      <c r="AY265" s="256" t="s">
        <v>139</v>
      </c>
    </row>
    <row r="266" s="12" customFormat="1" ht="22.8" customHeight="1">
      <c r="A266" s="12"/>
      <c r="B266" s="190"/>
      <c r="C266" s="191"/>
      <c r="D266" s="192" t="s">
        <v>77</v>
      </c>
      <c r="E266" s="204" t="s">
        <v>175</v>
      </c>
      <c r="F266" s="204" t="s">
        <v>369</v>
      </c>
      <c r="G266" s="191"/>
      <c r="H266" s="191"/>
      <c r="I266" s="194"/>
      <c r="J266" s="205">
        <f>BK266</f>
        <v>0</v>
      </c>
      <c r="K266" s="191"/>
      <c r="L266" s="196"/>
      <c r="M266" s="197"/>
      <c r="N266" s="198"/>
      <c r="O266" s="198"/>
      <c r="P266" s="199">
        <f>SUM(P267:P272)</f>
        <v>0</v>
      </c>
      <c r="Q266" s="198"/>
      <c r="R266" s="199">
        <f>SUM(R267:R272)</f>
        <v>0.25898656000000003</v>
      </c>
      <c r="S266" s="198"/>
      <c r="T266" s="200">
        <f>SUM(T267:T272)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1" t="s">
        <v>86</v>
      </c>
      <c r="AT266" s="202" t="s">
        <v>77</v>
      </c>
      <c r="AU266" s="202" t="s">
        <v>86</v>
      </c>
      <c r="AY266" s="201" t="s">
        <v>139</v>
      </c>
      <c r="BK266" s="203">
        <f>SUM(BK267:BK272)</f>
        <v>0</v>
      </c>
    </row>
    <row r="267" s="2" customFormat="1" ht="55.5" customHeight="1">
      <c r="A267" s="40"/>
      <c r="B267" s="41"/>
      <c r="C267" s="206" t="s">
        <v>362</v>
      </c>
      <c r="D267" s="206" t="s">
        <v>141</v>
      </c>
      <c r="E267" s="207" t="s">
        <v>371</v>
      </c>
      <c r="F267" s="208" t="s">
        <v>372</v>
      </c>
      <c r="G267" s="209" t="s">
        <v>144</v>
      </c>
      <c r="H267" s="210">
        <v>11.144</v>
      </c>
      <c r="I267" s="211"/>
      <c r="J267" s="212">
        <f>ROUND(I267*H267,2)</f>
        <v>0</v>
      </c>
      <c r="K267" s="208" t="s">
        <v>145</v>
      </c>
      <c r="L267" s="46"/>
      <c r="M267" s="213" t="s">
        <v>32</v>
      </c>
      <c r="N267" s="214" t="s">
        <v>49</v>
      </c>
      <c r="O267" s="86"/>
      <c r="P267" s="215">
        <f>O267*H267</f>
        <v>0</v>
      </c>
      <c r="Q267" s="215">
        <v>0.02324</v>
      </c>
      <c r="R267" s="215">
        <f>Q267*H267</f>
        <v>0.25898656000000003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146</v>
      </c>
      <c r="AT267" s="217" t="s">
        <v>141</v>
      </c>
      <c r="AU267" s="217" t="s">
        <v>88</v>
      </c>
      <c r="AY267" s="18" t="s">
        <v>139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8" t="s">
        <v>86</v>
      </c>
      <c r="BK267" s="218">
        <f>ROUND(I267*H267,2)</f>
        <v>0</v>
      </c>
      <c r="BL267" s="18" t="s">
        <v>146</v>
      </c>
      <c r="BM267" s="217" t="s">
        <v>745</v>
      </c>
    </row>
    <row r="268" s="2" customFormat="1">
      <c r="A268" s="40"/>
      <c r="B268" s="41"/>
      <c r="C268" s="42"/>
      <c r="D268" s="219" t="s">
        <v>148</v>
      </c>
      <c r="E268" s="42"/>
      <c r="F268" s="220" t="s">
        <v>374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8" t="s">
        <v>148</v>
      </c>
      <c r="AU268" s="18" t="s">
        <v>88</v>
      </c>
    </row>
    <row r="269" s="13" customFormat="1">
      <c r="A269" s="13"/>
      <c r="B269" s="224"/>
      <c r="C269" s="225"/>
      <c r="D269" s="226" t="s">
        <v>150</v>
      </c>
      <c r="E269" s="227" t="s">
        <v>32</v>
      </c>
      <c r="F269" s="228" t="s">
        <v>375</v>
      </c>
      <c r="G269" s="225"/>
      <c r="H269" s="227" t="s">
        <v>32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150</v>
      </c>
      <c r="AU269" s="234" t="s">
        <v>88</v>
      </c>
      <c r="AV269" s="13" t="s">
        <v>86</v>
      </c>
      <c r="AW269" s="13" t="s">
        <v>39</v>
      </c>
      <c r="AX269" s="13" t="s">
        <v>78</v>
      </c>
      <c r="AY269" s="234" t="s">
        <v>139</v>
      </c>
    </row>
    <row r="270" s="14" customFormat="1">
      <c r="A270" s="14"/>
      <c r="B270" s="235"/>
      <c r="C270" s="236"/>
      <c r="D270" s="226" t="s">
        <v>150</v>
      </c>
      <c r="E270" s="237" t="s">
        <v>32</v>
      </c>
      <c r="F270" s="238" t="s">
        <v>376</v>
      </c>
      <c r="G270" s="236"/>
      <c r="H270" s="239">
        <v>8.0299999999999994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150</v>
      </c>
      <c r="AU270" s="245" t="s">
        <v>88</v>
      </c>
      <c r="AV270" s="14" t="s">
        <v>88</v>
      </c>
      <c r="AW270" s="14" t="s">
        <v>39</v>
      </c>
      <c r="AX270" s="14" t="s">
        <v>78</v>
      </c>
      <c r="AY270" s="245" t="s">
        <v>139</v>
      </c>
    </row>
    <row r="271" s="14" customFormat="1">
      <c r="A271" s="14"/>
      <c r="B271" s="235"/>
      <c r="C271" s="236"/>
      <c r="D271" s="226" t="s">
        <v>150</v>
      </c>
      <c r="E271" s="237" t="s">
        <v>32</v>
      </c>
      <c r="F271" s="238" t="s">
        <v>377</v>
      </c>
      <c r="G271" s="236"/>
      <c r="H271" s="239">
        <v>3.1139999999999999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150</v>
      </c>
      <c r="AU271" s="245" t="s">
        <v>88</v>
      </c>
      <c r="AV271" s="14" t="s">
        <v>88</v>
      </c>
      <c r="AW271" s="14" t="s">
        <v>39</v>
      </c>
      <c r="AX271" s="14" t="s">
        <v>78</v>
      </c>
      <c r="AY271" s="245" t="s">
        <v>139</v>
      </c>
    </row>
    <row r="272" s="15" customFormat="1">
      <c r="A272" s="15"/>
      <c r="B272" s="246"/>
      <c r="C272" s="247"/>
      <c r="D272" s="226" t="s">
        <v>150</v>
      </c>
      <c r="E272" s="248" t="s">
        <v>32</v>
      </c>
      <c r="F272" s="249" t="s">
        <v>153</v>
      </c>
      <c r="G272" s="247"/>
      <c r="H272" s="250">
        <v>11.143999999999998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6" t="s">
        <v>150</v>
      </c>
      <c r="AU272" s="256" t="s">
        <v>88</v>
      </c>
      <c r="AV272" s="15" t="s">
        <v>146</v>
      </c>
      <c r="AW272" s="15" t="s">
        <v>39</v>
      </c>
      <c r="AX272" s="15" t="s">
        <v>86</v>
      </c>
      <c r="AY272" s="256" t="s">
        <v>139</v>
      </c>
    </row>
    <row r="273" s="12" customFormat="1" ht="22.8" customHeight="1">
      <c r="A273" s="12"/>
      <c r="B273" s="190"/>
      <c r="C273" s="191"/>
      <c r="D273" s="192" t="s">
        <v>77</v>
      </c>
      <c r="E273" s="204" t="s">
        <v>378</v>
      </c>
      <c r="F273" s="204" t="s">
        <v>379</v>
      </c>
      <c r="G273" s="191"/>
      <c r="H273" s="191"/>
      <c r="I273" s="194"/>
      <c r="J273" s="205">
        <f>BK273</f>
        <v>0</v>
      </c>
      <c r="K273" s="191"/>
      <c r="L273" s="196"/>
      <c r="M273" s="197"/>
      <c r="N273" s="198"/>
      <c r="O273" s="198"/>
      <c r="P273" s="199">
        <f>SUM(P274:P275)</f>
        <v>0</v>
      </c>
      <c r="Q273" s="198"/>
      <c r="R273" s="199">
        <f>SUM(R274:R275)</f>
        <v>0</v>
      </c>
      <c r="S273" s="198"/>
      <c r="T273" s="200">
        <f>SUM(T274:T275)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1" t="s">
        <v>86</v>
      </c>
      <c r="AT273" s="202" t="s">
        <v>77</v>
      </c>
      <c r="AU273" s="202" t="s">
        <v>86</v>
      </c>
      <c r="AY273" s="201" t="s">
        <v>139</v>
      </c>
      <c r="BK273" s="203">
        <f>SUM(BK274:BK275)</f>
        <v>0</v>
      </c>
    </row>
    <row r="274" s="2" customFormat="1" ht="37.8" customHeight="1">
      <c r="A274" s="40"/>
      <c r="B274" s="41"/>
      <c r="C274" s="206" t="s">
        <v>370</v>
      </c>
      <c r="D274" s="206" t="s">
        <v>141</v>
      </c>
      <c r="E274" s="207" t="s">
        <v>381</v>
      </c>
      <c r="F274" s="208" t="s">
        <v>382</v>
      </c>
      <c r="G274" s="209" t="s">
        <v>337</v>
      </c>
      <c r="H274" s="210">
        <v>29.225000000000001</v>
      </c>
      <c r="I274" s="211"/>
      <c r="J274" s="212">
        <f>ROUND(I274*H274,2)</f>
        <v>0</v>
      </c>
      <c r="K274" s="208" t="s">
        <v>145</v>
      </c>
      <c r="L274" s="46"/>
      <c r="M274" s="213" t="s">
        <v>32</v>
      </c>
      <c r="N274" s="214" t="s">
        <v>49</v>
      </c>
      <c r="O274" s="86"/>
      <c r="P274" s="215">
        <f>O274*H274</f>
        <v>0</v>
      </c>
      <c r="Q274" s="215">
        <v>0</v>
      </c>
      <c r="R274" s="215">
        <f>Q274*H274</f>
        <v>0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146</v>
      </c>
      <c r="AT274" s="217" t="s">
        <v>141</v>
      </c>
      <c r="AU274" s="217" t="s">
        <v>88</v>
      </c>
      <c r="AY274" s="18" t="s">
        <v>139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8" t="s">
        <v>86</v>
      </c>
      <c r="BK274" s="218">
        <f>ROUND(I274*H274,2)</f>
        <v>0</v>
      </c>
      <c r="BL274" s="18" t="s">
        <v>146</v>
      </c>
      <c r="BM274" s="217" t="s">
        <v>746</v>
      </c>
    </row>
    <row r="275" s="2" customFormat="1">
      <c r="A275" s="40"/>
      <c r="B275" s="41"/>
      <c r="C275" s="42"/>
      <c r="D275" s="219" t="s">
        <v>148</v>
      </c>
      <c r="E275" s="42"/>
      <c r="F275" s="220" t="s">
        <v>384</v>
      </c>
      <c r="G275" s="42"/>
      <c r="H275" s="42"/>
      <c r="I275" s="221"/>
      <c r="J275" s="42"/>
      <c r="K275" s="42"/>
      <c r="L275" s="46"/>
      <c r="M275" s="268"/>
      <c r="N275" s="269"/>
      <c r="O275" s="270"/>
      <c r="P275" s="270"/>
      <c r="Q275" s="270"/>
      <c r="R275" s="270"/>
      <c r="S275" s="270"/>
      <c r="T275" s="271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8" t="s">
        <v>148</v>
      </c>
      <c r="AU275" s="18" t="s">
        <v>88</v>
      </c>
    </row>
    <row r="276" s="2" customFormat="1" ht="6.96" customHeight="1">
      <c r="A276" s="40"/>
      <c r="B276" s="61"/>
      <c r="C276" s="62"/>
      <c r="D276" s="62"/>
      <c r="E276" s="62"/>
      <c r="F276" s="62"/>
      <c r="G276" s="62"/>
      <c r="H276" s="62"/>
      <c r="I276" s="62"/>
      <c r="J276" s="62"/>
      <c r="K276" s="62"/>
      <c r="L276" s="46"/>
      <c r="M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</row>
  </sheetData>
  <sheetProtection sheet="1" autoFilter="0" formatColumns="0" formatRows="0" objects="1" scenarios="1" spinCount="100000" saltValue="EwKGx/D9imfQUmBvKemUoeF3OecID/d0FUKLIFG6nf+usEX/CfOhbmZQ5UjURuR+N1gTy55VRY34U3hjvjZXIw==" hashValue="V7hY+MB2QwyFUykAkwS6uiyTRaEm0BBym6AcxUrorTq/3L+OZEm3vCQ3oQ972rzgrwV9CEKDqv9Z0wEx3UjjVQ==" algorithmName="SHA-512" password="D3A3"/>
  <autoFilter ref="C85:K27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2_02/111151101"/>
    <hyperlink ref="F95" r:id="rId2" display="https://podminky.urs.cz/item/CS_URS_2022_02/111251201"/>
    <hyperlink ref="F100" r:id="rId3" display="https://podminky.urs.cz/item/CS_URS_2022_02/121151103"/>
    <hyperlink ref="F105" r:id="rId4" display="https://podminky.urs.cz/item/CS_URS_2022_02/124153100"/>
    <hyperlink ref="F110" r:id="rId5" display="https://podminky.urs.cz/item/CS_URS_2022_02/124153109"/>
    <hyperlink ref="F115" r:id="rId6" display="https://podminky.urs.cz/item/CS_URS_2022_02/124353100"/>
    <hyperlink ref="F120" r:id="rId7" display="https://podminky.urs.cz/item/CS_URS_2022_02/162251102"/>
    <hyperlink ref="F131" r:id="rId8" display="https://podminky.urs.cz/item/CS_URS_2022_02/162251121"/>
    <hyperlink ref="F136" r:id="rId9" display="https://podminky.urs.cz/item/CS_URS_2022_02/162751117"/>
    <hyperlink ref="F142" r:id="rId10" display="https://podminky.urs.cz/item/CS_URS_2022_02/162751119"/>
    <hyperlink ref="F148" r:id="rId11" display="https://podminky.urs.cz/item/CS_URS_2022_02/167151101"/>
    <hyperlink ref="F155" r:id="rId12" display="https://podminky.urs.cz/item/CS_URS_2022_02/171251201"/>
    <hyperlink ref="F162" r:id="rId13" display="https://podminky.urs.cz/item/CS_URS_2022_02/171201221"/>
    <hyperlink ref="F172" r:id="rId14" display="https://podminky.urs.cz/item/CS_URS_2022_02/181951112"/>
    <hyperlink ref="F177" r:id="rId15" display="https://podminky.urs.cz/item/CS_URS_2022_02/182351023"/>
    <hyperlink ref="F182" r:id="rId16" display="https://podminky.urs.cz/item/CS_URS_2022_02/181411122"/>
    <hyperlink ref="F201" r:id="rId17" display="https://podminky.urs.cz/item/CS_URS_2022_02/275315223"/>
    <hyperlink ref="F206" r:id="rId18" display="https://podminky.urs.cz/item/CS_URS_2022_02/275315412"/>
    <hyperlink ref="F213" r:id="rId19" display="https://podminky.urs.cz/item/CS_URS_2022_02/275351111"/>
    <hyperlink ref="F221" r:id="rId20" display="https://podminky.urs.cz/item/CS_URS_2022_02/321311115"/>
    <hyperlink ref="F226" r:id="rId21" display="https://podminky.urs.cz/item/CS_URS_2022_02/321321115"/>
    <hyperlink ref="F231" r:id="rId22" display="https://podminky.urs.cz/item/CS_URS_2022_02/321351010"/>
    <hyperlink ref="F236" r:id="rId23" display="https://podminky.urs.cz/item/CS_URS_2022_02/321352010"/>
    <hyperlink ref="F241" r:id="rId24" display="https://podminky.urs.cz/item/CS_URS_2022_02/321366112"/>
    <hyperlink ref="F246" r:id="rId25" display="https://podminky.urs.cz/item/CS_URS_2022_02/326215222"/>
    <hyperlink ref="F251" r:id="rId26" display="https://podminky.urs.cz/item/CS_URS_2022_02/326215911"/>
    <hyperlink ref="F257" r:id="rId27" display="https://podminky.urs.cz/item/CS_URS_2022_02/462512370"/>
    <hyperlink ref="F262" r:id="rId28" display="https://podminky.urs.cz/item/CS_URS_2022_02/465513328"/>
    <hyperlink ref="F268" r:id="rId29" display="https://podminky.urs.cz/item/CS_URS_2022_02/628634112"/>
    <hyperlink ref="F275" r:id="rId30" display="https://podminky.urs.cz/item/CS_URS_2022_02/99831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88</v>
      </c>
    </row>
    <row r="4" s="1" customFormat="1" ht="24.96" customHeight="1">
      <c r="B4" s="21"/>
      <c r="D4" s="132" t="s">
        <v>110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Stabilizace strže, k.ú. Košín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111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747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7. 9. 2022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41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32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ROUND((SUM(BE87:BE310)),  2)</f>
        <v>0</v>
      </c>
      <c r="G33" s="40"/>
      <c r="H33" s="40"/>
      <c r="I33" s="150">
        <v>0.20999999999999999</v>
      </c>
      <c r="J33" s="149">
        <f>ROUND(((SUM(BE87:BE310))*I33),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ROUND((SUM(BF87:BF310)),  2)</f>
        <v>0</v>
      </c>
      <c r="G34" s="40"/>
      <c r="H34" s="40"/>
      <c r="I34" s="150">
        <v>0.14999999999999999</v>
      </c>
      <c r="J34" s="149">
        <f>ROUND(((SUM(BF87:BF310))*I34),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ROUND((SUM(BG87:BG310)),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ROUND((SUM(BH87:BH310)),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ROUND((SUM(BI87:BI310)),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113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Stabilizace strže, k.ú. Košín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111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07 - Spádový stupeň 7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Košín</v>
      </c>
      <c r="G52" s="42"/>
      <c r="H52" s="42"/>
      <c r="I52" s="33" t="s">
        <v>24</v>
      </c>
      <c r="J52" s="74" t="str">
        <f>IF(J12="","",J12)</f>
        <v>7. 9. 2022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Projekce rybníky</v>
      </c>
      <c r="G54" s="42"/>
      <c r="H54" s="42"/>
      <c r="I54" s="33" t="s">
        <v>37</v>
      </c>
      <c r="J54" s="38" t="str">
        <f>E21</f>
        <v>Bc. Michal Novotný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Ing. Michaela Přenosilová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114</v>
      </c>
      <c r="D57" s="164"/>
      <c r="E57" s="164"/>
      <c r="F57" s="164"/>
      <c r="G57" s="164"/>
      <c r="H57" s="164"/>
      <c r="I57" s="164"/>
      <c r="J57" s="165" t="s">
        <v>115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116</v>
      </c>
    </row>
    <row r="60" s="9" customFormat="1" ht="24.96" customHeight="1">
      <c r="A60" s="9"/>
      <c r="B60" s="167"/>
      <c r="C60" s="168"/>
      <c r="D60" s="169" t="s">
        <v>117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118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119</v>
      </c>
      <c r="E62" s="176"/>
      <c r="F62" s="176"/>
      <c r="G62" s="176"/>
      <c r="H62" s="176"/>
      <c r="I62" s="176"/>
      <c r="J62" s="177">
        <f>J228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120</v>
      </c>
      <c r="E63" s="176"/>
      <c r="F63" s="176"/>
      <c r="G63" s="176"/>
      <c r="H63" s="176"/>
      <c r="I63" s="176"/>
      <c r="J63" s="177">
        <f>J248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121</v>
      </c>
      <c r="E64" s="176"/>
      <c r="F64" s="176"/>
      <c r="G64" s="176"/>
      <c r="H64" s="176"/>
      <c r="I64" s="176"/>
      <c r="J64" s="177">
        <f>J284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122</v>
      </c>
      <c r="E65" s="176"/>
      <c r="F65" s="176"/>
      <c r="G65" s="176"/>
      <c r="H65" s="176"/>
      <c r="I65" s="176"/>
      <c r="J65" s="177">
        <f>J295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748</v>
      </c>
      <c r="E66" s="176"/>
      <c r="F66" s="176"/>
      <c r="G66" s="176"/>
      <c r="H66" s="176"/>
      <c r="I66" s="176"/>
      <c r="J66" s="177">
        <f>J302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123</v>
      </c>
      <c r="E67" s="176"/>
      <c r="F67" s="176"/>
      <c r="G67" s="176"/>
      <c r="H67" s="176"/>
      <c r="I67" s="176"/>
      <c r="J67" s="177">
        <f>J308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4" t="s">
        <v>124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Stabilizace strže, k.ú. Košín</v>
      </c>
      <c r="F77" s="33"/>
      <c r="G77" s="33"/>
      <c r="H77" s="33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111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SO 07 - Spádový stupeň 7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3" t="s">
        <v>22</v>
      </c>
      <c r="D81" s="42"/>
      <c r="E81" s="42"/>
      <c r="F81" s="28" t="str">
        <f>F12</f>
        <v>Košín</v>
      </c>
      <c r="G81" s="42"/>
      <c r="H81" s="42"/>
      <c r="I81" s="33" t="s">
        <v>24</v>
      </c>
      <c r="J81" s="74" t="str">
        <f>IF(J12="","",J12)</f>
        <v>7. 9. 2022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3" t="s">
        <v>30</v>
      </c>
      <c r="D83" s="42"/>
      <c r="E83" s="42"/>
      <c r="F83" s="28" t="str">
        <f>E15</f>
        <v>Projekce rybníky</v>
      </c>
      <c r="G83" s="42"/>
      <c r="H83" s="42"/>
      <c r="I83" s="33" t="s">
        <v>37</v>
      </c>
      <c r="J83" s="38" t="str">
        <f>E21</f>
        <v>Bc. Michal Novotný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3" t="s">
        <v>35</v>
      </c>
      <c r="D84" s="42"/>
      <c r="E84" s="42"/>
      <c r="F84" s="28" t="str">
        <f>IF(E18="","",E18)</f>
        <v>Vyplň údaj</v>
      </c>
      <c r="G84" s="42"/>
      <c r="H84" s="42"/>
      <c r="I84" s="33" t="s">
        <v>40</v>
      </c>
      <c r="J84" s="38" t="str">
        <f>E24</f>
        <v>Ing. Michaela Přenosilová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125</v>
      </c>
      <c r="D86" s="182" t="s">
        <v>63</v>
      </c>
      <c r="E86" s="182" t="s">
        <v>59</v>
      </c>
      <c r="F86" s="182" t="s">
        <v>60</v>
      </c>
      <c r="G86" s="182" t="s">
        <v>126</v>
      </c>
      <c r="H86" s="182" t="s">
        <v>127</v>
      </c>
      <c r="I86" s="182" t="s">
        <v>128</v>
      </c>
      <c r="J86" s="182" t="s">
        <v>115</v>
      </c>
      <c r="K86" s="183" t="s">
        <v>129</v>
      </c>
      <c r="L86" s="184"/>
      <c r="M86" s="94" t="s">
        <v>32</v>
      </c>
      <c r="N86" s="95" t="s">
        <v>48</v>
      </c>
      <c r="O86" s="95" t="s">
        <v>130</v>
      </c>
      <c r="P86" s="95" t="s">
        <v>131</v>
      </c>
      <c r="Q86" s="95" t="s">
        <v>132</v>
      </c>
      <c r="R86" s="95" t="s">
        <v>133</v>
      </c>
      <c r="S86" s="95" t="s">
        <v>134</v>
      </c>
      <c r="T86" s="96" t="s">
        <v>135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136</v>
      </c>
      <c r="D87" s="42"/>
      <c r="E87" s="42"/>
      <c r="F87" s="42"/>
      <c r="G87" s="42"/>
      <c r="H87" s="42"/>
      <c r="I87" s="42"/>
      <c r="J87" s="185">
        <f>BK87</f>
        <v>0</v>
      </c>
      <c r="K87" s="42"/>
      <c r="L87" s="46"/>
      <c r="M87" s="97"/>
      <c r="N87" s="186"/>
      <c r="O87" s="98"/>
      <c r="P87" s="187">
        <f>P88</f>
        <v>0</v>
      </c>
      <c r="Q87" s="98"/>
      <c r="R87" s="187">
        <f>R88</f>
        <v>25.476659160000001</v>
      </c>
      <c r="S87" s="98"/>
      <c r="T87" s="188">
        <f>T88</f>
        <v>7.25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77</v>
      </c>
      <c r="AU87" s="18" t="s">
        <v>116</v>
      </c>
      <c r="BK87" s="189">
        <f>BK88</f>
        <v>0</v>
      </c>
    </row>
    <row r="88" s="12" customFormat="1" ht="25.92" customHeight="1">
      <c r="A88" s="12"/>
      <c r="B88" s="190"/>
      <c r="C88" s="191"/>
      <c r="D88" s="192" t="s">
        <v>77</v>
      </c>
      <c r="E88" s="193" t="s">
        <v>137</v>
      </c>
      <c r="F88" s="193" t="s">
        <v>138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P89+P228+P248+P284+P295+P302+P308</f>
        <v>0</v>
      </c>
      <c r="Q88" s="198"/>
      <c r="R88" s="199">
        <f>R89+R228+R248+R284+R295+R302+R308</f>
        <v>25.476659160000001</v>
      </c>
      <c r="S88" s="198"/>
      <c r="T88" s="200">
        <f>T89+T228+T248+T284+T295+T302+T308</f>
        <v>7.25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86</v>
      </c>
      <c r="AT88" s="202" t="s">
        <v>77</v>
      </c>
      <c r="AU88" s="202" t="s">
        <v>78</v>
      </c>
      <c r="AY88" s="201" t="s">
        <v>139</v>
      </c>
      <c r="BK88" s="203">
        <f>BK89+BK228+BK248+BK284+BK295+BK302+BK308</f>
        <v>0</v>
      </c>
    </row>
    <row r="89" s="12" customFormat="1" ht="22.8" customHeight="1">
      <c r="A89" s="12"/>
      <c r="B89" s="190"/>
      <c r="C89" s="191"/>
      <c r="D89" s="192" t="s">
        <v>77</v>
      </c>
      <c r="E89" s="204" t="s">
        <v>86</v>
      </c>
      <c r="F89" s="204" t="s">
        <v>140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SUM(P90:P227)</f>
        <v>0</v>
      </c>
      <c r="Q89" s="198"/>
      <c r="R89" s="199">
        <f>SUM(R90:R227)</f>
        <v>0.018314</v>
      </c>
      <c r="S89" s="198"/>
      <c r="T89" s="200">
        <f>SUM(T90:T227)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86</v>
      </c>
      <c r="AT89" s="202" t="s">
        <v>77</v>
      </c>
      <c r="AU89" s="202" t="s">
        <v>86</v>
      </c>
      <c r="AY89" s="201" t="s">
        <v>139</v>
      </c>
      <c r="BK89" s="203">
        <f>SUM(BK90:BK227)</f>
        <v>0</v>
      </c>
    </row>
    <row r="90" s="2" customFormat="1" ht="24.15" customHeight="1">
      <c r="A90" s="40"/>
      <c r="B90" s="41"/>
      <c r="C90" s="206" t="s">
        <v>86</v>
      </c>
      <c r="D90" s="206" t="s">
        <v>141</v>
      </c>
      <c r="E90" s="207" t="s">
        <v>142</v>
      </c>
      <c r="F90" s="208" t="s">
        <v>143</v>
      </c>
      <c r="G90" s="209" t="s">
        <v>144</v>
      </c>
      <c r="H90" s="210">
        <v>51.670000000000002</v>
      </c>
      <c r="I90" s="211"/>
      <c r="J90" s="212">
        <f>ROUND(I90*H90,2)</f>
        <v>0</v>
      </c>
      <c r="K90" s="208" t="s">
        <v>145</v>
      </c>
      <c r="L90" s="46"/>
      <c r="M90" s="213" t="s">
        <v>32</v>
      </c>
      <c r="N90" s="214" t="s">
        <v>49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146</v>
      </c>
      <c r="AT90" s="217" t="s">
        <v>141</v>
      </c>
      <c r="AU90" s="217" t="s">
        <v>88</v>
      </c>
      <c r="AY90" s="18" t="s">
        <v>139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8" t="s">
        <v>86</v>
      </c>
      <c r="BK90" s="218">
        <f>ROUND(I90*H90,2)</f>
        <v>0</v>
      </c>
      <c r="BL90" s="18" t="s">
        <v>146</v>
      </c>
      <c r="BM90" s="217" t="s">
        <v>749</v>
      </c>
    </row>
    <row r="91" s="2" customFormat="1">
      <c r="A91" s="40"/>
      <c r="B91" s="41"/>
      <c r="C91" s="42"/>
      <c r="D91" s="219" t="s">
        <v>148</v>
      </c>
      <c r="E91" s="42"/>
      <c r="F91" s="220" t="s">
        <v>149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148</v>
      </c>
      <c r="AU91" s="18" t="s">
        <v>88</v>
      </c>
    </row>
    <row r="92" s="13" customFormat="1">
      <c r="A92" s="13"/>
      <c r="B92" s="224"/>
      <c r="C92" s="225"/>
      <c r="D92" s="226" t="s">
        <v>150</v>
      </c>
      <c r="E92" s="227" t="s">
        <v>32</v>
      </c>
      <c r="F92" s="228" t="s">
        <v>750</v>
      </c>
      <c r="G92" s="225"/>
      <c r="H92" s="227" t="s">
        <v>32</v>
      </c>
      <c r="I92" s="229"/>
      <c r="J92" s="225"/>
      <c r="K92" s="225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150</v>
      </c>
      <c r="AU92" s="234" t="s">
        <v>88</v>
      </c>
      <c r="AV92" s="13" t="s">
        <v>86</v>
      </c>
      <c r="AW92" s="13" t="s">
        <v>39</v>
      </c>
      <c r="AX92" s="13" t="s">
        <v>78</v>
      </c>
      <c r="AY92" s="234" t="s">
        <v>139</v>
      </c>
    </row>
    <row r="93" s="14" customFormat="1">
      <c r="A93" s="14"/>
      <c r="B93" s="235"/>
      <c r="C93" s="236"/>
      <c r="D93" s="226" t="s">
        <v>150</v>
      </c>
      <c r="E93" s="237" t="s">
        <v>32</v>
      </c>
      <c r="F93" s="238" t="s">
        <v>751</v>
      </c>
      <c r="G93" s="236"/>
      <c r="H93" s="239">
        <v>51.670000000000002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150</v>
      </c>
      <c r="AU93" s="245" t="s">
        <v>88</v>
      </c>
      <c r="AV93" s="14" t="s">
        <v>88</v>
      </c>
      <c r="AW93" s="14" t="s">
        <v>39</v>
      </c>
      <c r="AX93" s="14" t="s">
        <v>78</v>
      </c>
      <c r="AY93" s="245" t="s">
        <v>139</v>
      </c>
    </row>
    <row r="94" s="15" customFormat="1">
      <c r="A94" s="15"/>
      <c r="B94" s="246"/>
      <c r="C94" s="247"/>
      <c r="D94" s="226" t="s">
        <v>150</v>
      </c>
      <c r="E94" s="248" t="s">
        <v>32</v>
      </c>
      <c r="F94" s="249" t="s">
        <v>153</v>
      </c>
      <c r="G94" s="247"/>
      <c r="H94" s="250">
        <v>51.670000000000002</v>
      </c>
      <c r="I94" s="251"/>
      <c r="J94" s="247"/>
      <c r="K94" s="247"/>
      <c r="L94" s="252"/>
      <c r="M94" s="253"/>
      <c r="N94" s="254"/>
      <c r="O94" s="254"/>
      <c r="P94" s="254"/>
      <c r="Q94" s="254"/>
      <c r="R94" s="254"/>
      <c r="S94" s="254"/>
      <c r="T94" s="25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6" t="s">
        <v>150</v>
      </c>
      <c r="AU94" s="256" t="s">
        <v>88</v>
      </c>
      <c r="AV94" s="15" t="s">
        <v>146</v>
      </c>
      <c r="AW94" s="15" t="s">
        <v>39</v>
      </c>
      <c r="AX94" s="15" t="s">
        <v>86</v>
      </c>
      <c r="AY94" s="256" t="s">
        <v>139</v>
      </c>
    </row>
    <row r="95" s="2" customFormat="1" ht="49.05" customHeight="1">
      <c r="A95" s="40"/>
      <c r="B95" s="41"/>
      <c r="C95" s="206" t="s">
        <v>88</v>
      </c>
      <c r="D95" s="206" t="s">
        <v>141</v>
      </c>
      <c r="E95" s="207" t="s">
        <v>154</v>
      </c>
      <c r="F95" s="208" t="s">
        <v>155</v>
      </c>
      <c r="G95" s="209" t="s">
        <v>144</v>
      </c>
      <c r="H95" s="210">
        <v>51.670000000000002</v>
      </c>
      <c r="I95" s="211"/>
      <c r="J95" s="212">
        <f>ROUND(I95*H95,2)</f>
        <v>0</v>
      </c>
      <c r="K95" s="208" t="s">
        <v>145</v>
      </c>
      <c r="L95" s="46"/>
      <c r="M95" s="213" t="s">
        <v>32</v>
      </c>
      <c r="N95" s="214" t="s">
        <v>49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146</v>
      </c>
      <c r="AT95" s="217" t="s">
        <v>141</v>
      </c>
      <c r="AU95" s="217" t="s">
        <v>88</v>
      </c>
      <c r="AY95" s="18" t="s">
        <v>139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86</v>
      </c>
      <c r="BK95" s="218">
        <f>ROUND(I95*H95,2)</f>
        <v>0</v>
      </c>
      <c r="BL95" s="18" t="s">
        <v>146</v>
      </c>
      <c r="BM95" s="217" t="s">
        <v>752</v>
      </c>
    </row>
    <row r="96" s="2" customFormat="1">
      <c r="A96" s="40"/>
      <c r="B96" s="41"/>
      <c r="C96" s="42"/>
      <c r="D96" s="219" t="s">
        <v>148</v>
      </c>
      <c r="E96" s="42"/>
      <c r="F96" s="220" t="s">
        <v>157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148</v>
      </c>
      <c r="AU96" s="18" t="s">
        <v>88</v>
      </c>
    </row>
    <row r="97" s="13" customFormat="1">
      <c r="A97" s="13"/>
      <c r="B97" s="224"/>
      <c r="C97" s="225"/>
      <c r="D97" s="226" t="s">
        <v>150</v>
      </c>
      <c r="E97" s="227" t="s">
        <v>32</v>
      </c>
      <c r="F97" s="228" t="s">
        <v>750</v>
      </c>
      <c r="G97" s="225"/>
      <c r="H97" s="227" t="s">
        <v>32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150</v>
      </c>
      <c r="AU97" s="234" t="s">
        <v>88</v>
      </c>
      <c r="AV97" s="13" t="s">
        <v>86</v>
      </c>
      <c r="AW97" s="13" t="s">
        <v>39</v>
      </c>
      <c r="AX97" s="13" t="s">
        <v>78</v>
      </c>
      <c r="AY97" s="234" t="s">
        <v>139</v>
      </c>
    </row>
    <row r="98" s="14" customFormat="1">
      <c r="A98" s="14"/>
      <c r="B98" s="235"/>
      <c r="C98" s="236"/>
      <c r="D98" s="226" t="s">
        <v>150</v>
      </c>
      <c r="E98" s="237" t="s">
        <v>32</v>
      </c>
      <c r="F98" s="238" t="s">
        <v>751</v>
      </c>
      <c r="G98" s="236"/>
      <c r="H98" s="239">
        <v>51.670000000000002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150</v>
      </c>
      <c r="AU98" s="245" t="s">
        <v>88</v>
      </c>
      <c r="AV98" s="14" t="s">
        <v>88</v>
      </c>
      <c r="AW98" s="14" t="s">
        <v>39</v>
      </c>
      <c r="AX98" s="14" t="s">
        <v>78</v>
      </c>
      <c r="AY98" s="245" t="s">
        <v>139</v>
      </c>
    </row>
    <row r="99" s="15" customFormat="1">
      <c r="A99" s="15"/>
      <c r="B99" s="246"/>
      <c r="C99" s="247"/>
      <c r="D99" s="226" t="s">
        <v>150</v>
      </c>
      <c r="E99" s="248" t="s">
        <v>32</v>
      </c>
      <c r="F99" s="249" t="s">
        <v>153</v>
      </c>
      <c r="G99" s="247"/>
      <c r="H99" s="250">
        <v>51.670000000000002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6" t="s">
        <v>150</v>
      </c>
      <c r="AU99" s="256" t="s">
        <v>88</v>
      </c>
      <c r="AV99" s="15" t="s">
        <v>146</v>
      </c>
      <c r="AW99" s="15" t="s">
        <v>39</v>
      </c>
      <c r="AX99" s="15" t="s">
        <v>86</v>
      </c>
      <c r="AY99" s="256" t="s">
        <v>139</v>
      </c>
    </row>
    <row r="100" s="2" customFormat="1" ht="33" customHeight="1">
      <c r="A100" s="40"/>
      <c r="B100" s="41"/>
      <c r="C100" s="206" t="s">
        <v>158</v>
      </c>
      <c r="D100" s="206" t="s">
        <v>141</v>
      </c>
      <c r="E100" s="207" t="s">
        <v>159</v>
      </c>
      <c r="F100" s="208" t="s">
        <v>160</v>
      </c>
      <c r="G100" s="209" t="s">
        <v>161</v>
      </c>
      <c r="H100" s="210">
        <v>1</v>
      </c>
      <c r="I100" s="211"/>
      <c r="J100" s="212">
        <f>ROUND(I100*H100,2)</f>
        <v>0</v>
      </c>
      <c r="K100" s="208" t="s">
        <v>145</v>
      </c>
      <c r="L100" s="46"/>
      <c r="M100" s="213" t="s">
        <v>32</v>
      </c>
      <c r="N100" s="214" t="s">
        <v>49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146</v>
      </c>
      <c r="AT100" s="217" t="s">
        <v>141</v>
      </c>
      <c r="AU100" s="217" t="s">
        <v>88</v>
      </c>
      <c r="AY100" s="18" t="s">
        <v>139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8" t="s">
        <v>86</v>
      </c>
      <c r="BK100" s="218">
        <f>ROUND(I100*H100,2)</f>
        <v>0</v>
      </c>
      <c r="BL100" s="18" t="s">
        <v>146</v>
      </c>
      <c r="BM100" s="217" t="s">
        <v>753</v>
      </c>
    </row>
    <row r="101" s="2" customFormat="1">
      <c r="A101" s="40"/>
      <c r="B101" s="41"/>
      <c r="C101" s="42"/>
      <c r="D101" s="219" t="s">
        <v>148</v>
      </c>
      <c r="E101" s="42"/>
      <c r="F101" s="220" t="s">
        <v>163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148</v>
      </c>
      <c r="AU101" s="18" t="s">
        <v>88</v>
      </c>
    </row>
    <row r="102" s="13" customFormat="1">
      <c r="A102" s="13"/>
      <c r="B102" s="224"/>
      <c r="C102" s="225"/>
      <c r="D102" s="226" t="s">
        <v>150</v>
      </c>
      <c r="E102" s="227" t="s">
        <v>32</v>
      </c>
      <c r="F102" s="228" t="s">
        <v>754</v>
      </c>
      <c r="G102" s="225"/>
      <c r="H102" s="227" t="s">
        <v>32</v>
      </c>
      <c r="I102" s="229"/>
      <c r="J102" s="225"/>
      <c r="K102" s="225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150</v>
      </c>
      <c r="AU102" s="234" t="s">
        <v>88</v>
      </c>
      <c r="AV102" s="13" t="s">
        <v>86</v>
      </c>
      <c r="AW102" s="13" t="s">
        <v>39</v>
      </c>
      <c r="AX102" s="13" t="s">
        <v>78</v>
      </c>
      <c r="AY102" s="234" t="s">
        <v>139</v>
      </c>
    </row>
    <row r="103" s="14" customFormat="1">
      <c r="A103" s="14"/>
      <c r="B103" s="235"/>
      <c r="C103" s="236"/>
      <c r="D103" s="226" t="s">
        <v>150</v>
      </c>
      <c r="E103" s="237" t="s">
        <v>32</v>
      </c>
      <c r="F103" s="238" t="s">
        <v>86</v>
      </c>
      <c r="G103" s="236"/>
      <c r="H103" s="239">
        <v>1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150</v>
      </c>
      <c r="AU103" s="245" t="s">
        <v>88</v>
      </c>
      <c r="AV103" s="14" t="s">
        <v>88</v>
      </c>
      <c r="AW103" s="14" t="s">
        <v>39</v>
      </c>
      <c r="AX103" s="14" t="s">
        <v>78</v>
      </c>
      <c r="AY103" s="245" t="s">
        <v>139</v>
      </c>
    </row>
    <row r="104" s="15" customFormat="1">
      <c r="A104" s="15"/>
      <c r="B104" s="246"/>
      <c r="C104" s="247"/>
      <c r="D104" s="226" t="s">
        <v>150</v>
      </c>
      <c r="E104" s="248" t="s">
        <v>32</v>
      </c>
      <c r="F104" s="249" t="s">
        <v>153</v>
      </c>
      <c r="G104" s="247"/>
      <c r="H104" s="250">
        <v>1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6" t="s">
        <v>150</v>
      </c>
      <c r="AU104" s="256" t="s">
        <v>88</v>
      </c>
      <c r="AV104" s="15" t="s">
        <v>146</v>
      </c>
      <c r="AW104" s="15" t="s">
        <v>39</v>
      </c>
      <c r="AX104" s="15" t="s">
        <v>86</v>
      </c>
      <c r="AY104" s="256" t="s">
        <v>139</v>
      </c>
    </row>
    <row r="105" s="2" customFormat="1" ht="24.15" customHeight="1">
      <c r="A105" s="40"/>
      <c r="B105" s="41"/>
      <c r="C105" s="206" t="s">
        <v>146</v>
      </c>
      <c r="D105" s="206" t="s">
        <v>141</v>
      </c>
      <c r="E105" s="207" t="s">
        <v>171</v>
      </c>
      <c r="F105" s="208" t="s">
        <v>172</v>
      </c>
      <c r="G105" s="209" t="s">
        <v>161</v>
      </c>
      <c r="H105" s="210">
        <v>1</v>
      </c>
      <c r="I105" s="211"/>
      <c r="J105" s="212">
        <f>ROUND(I105*H105,2)</f>
        <v>0</v>
      </c>
      <c r="K105" s="208" t="s">
        <v>145</v>
      </c>
      <c r="L105" s="46"/>
      <c r="M105" s="213" t="s">
        <v>32</v>
      </c>
      <c r="N105" s="214" t="s">
        <v>49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146</v>
      </c>
      <c r="AT105" s="217" t="s">
        <v>141</v>
      </c>
      <c r="AU105" s="217" t="s">
        <v>88</v>
      </c>
      <c r="AY105" s="18" t="s">
        <v>139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8" t="s">
        <v>86</v>
      </c>
      <c r="BK105" s="218">
        <f>ROUND(I105*H105,2)</f>
        <v>0</v>
      </c>
      <c r="BL105" s="18" t="s">
        <v>146</v>
      </c>
      <c r="BM105" s="217" t="s">
        <v>755</v>
      </c>
    </row>
    <row r="106" s="2" customFormat="1">
      <c r="A106" s="40"/>
      <c r="B106" s="41"/>
      <c r="C106" s="42"/>
      <c r="D106" s="219" t="s">
        <v>148</v>
      </c>
      <c r="E106" s="42"/>
      <c r="F106" s="220" t="s">
        <v>174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148</v>
      </c>
      <c r="AU106" s="18" t="s">
        <v>88</v>
      </c>
    </row>
    <row r="107" s="13" customFormat="1">
      <c r="A107" s="13"/>
      <c r="B107" s="224"/>
      <c r="C107" s="225"/>
      <c r="D107" s="226" t="s">
        <v>150</v>
      </c>
      <c r="E107" s="227" t="s">
        <v>32</v>
      </c>
      <c r="F107" s="228" t="s">
        <v>756</v>
      </c>
      <c r="G107" s="225"/>
      <c r="H107" s="227" t="s">
        <v>32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150</v>
      </c>
      <c r="AU107" s="234" t="s">
        <v>88</v>
      </c>
      <c r="AV107" s="13" t="s">
        <v>86</v>
      </c>
      <c r="AW107" s="13" t="s">
        <v>39</v>
      </c>
      <c r="AX107" s="13" t="s">
        <v>78</v>
      </c>
      <c r="AY107" s="234" t="s">
        <v>139</v>
      </c>
    </row>
    <row r="108" s="14" customFormat="1">
      <c r="A108" s="14"/>
      <c r="B108" s="235"/>
      <c r="C108" s="236"/>
      <c r="D108" s="226" t="s">
        <v>150</v>
      </c>
      <c r="E108" s="237" t="s">
        <v>32</v>
      </c>
      <c r="F108" s="238" t="s">
        <v>86</v>
      </c>
      <c r="G108" s="236"/>
      <c r="H108" s="239">
        <v>1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150</v>
      </c>
      <c r="AU108" s="245" t="s">
        <v>88</v>
      </c>
      <c r="AV108" s="14" t="s">
        <v>88</v>
      </c>
      <c r="AW108" s="14" t="s">
        <v>39</v>
      </c>
      <c r="AX108" s="14" t="s">
        <v>78</v>
      </c>
      <c r="AY108" s="245" t="s">
        <v>139</v>
      </c>
    </row>
    <row r="109" s="15" customFormat="1">
      <c r="A109" s="15"/>
      <c r="B109" s="246"/>
      <c r="C109" s="247"/>
      <c r="D109" s="226" t="s">
        <v>150</v>
      </c>
      <c r="E109" s="248" t="s">
        <v>32</v>
      </c>
      <c r="F109" s="249" t="s">
        <v>153</v>
      </c>
      <c r="G109" s="247"/>
      <c r="H109" s="250">
        <v>1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6" t="s">
        <v>150</v>
      </c>
      <c r="AU109" s="256" t="s">
        <v>88</v>
      </c>
      <c r="AV109" s="15" t="s">
        <v>146</v>
      </c>
      <c r="AW109" s="15" t="s">
        <v>39</v>
      </c>
      <c r="AX109" s="15" t="s">
        <v>86</v>
      </c>
      <c r="AY109" s="256" t="s">
        <v>139</v>
      </c>
    </row>
    <row r="110" s="2" customFormat="1" ht="37.8" customHeight="1">
      <c r="A110" s="40"/>
      <c r="B110" s="41"/>
      <c r="C110" s="206" t="s">
        <v>170</v>
      </c>
      <c r="D110" s="206" t="s">
        <v>141</v>
      </c>
      <c r="E110" s="207" t="s">
        <v>165</v>
      </c>
      <c r="F110" s="208" t="s">
        <v>166</v>
      </c>
      <c r="G110" s="209" t="s">
        <v>161</v>
      </c>
      <c r="H110" s="210">
        <v>1</v>
      </c>
      <c r="I110" s="211"/>
      <c r="J110" s="212">
        <f>ROUND(I110*H110,2)</f>
        <v>0</v>
      </c>
      <c r="K110" s="208" t="s">
        <v>145</v>
      </c>
      <c r="L110" s="46"/>
      <c r="M110" s="213" t="s">
        <v>32</v>
      </c>
      <c r="N110" s="214" t="s">
        <v>49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146</v>
      </c>
      <c r="AT110" s="217" t="s">
        <v>141</v>
      </c>
      <c r="AU110" s="217" t="s">
        <v>88</v>
      </c>
      <c r="AY110" s="18" t="s">
        <v>139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8" t="s">
        <v>86</v>
      </c>
      <c r="BK110" s="218">
        <f>ROUND(I110*H110,2)</f>
        <v>0</v>
      </c>
      <c r="BL110" s="18" t="s">
        <v>146</v>
      </c>
      <c r="BM110" s="217" t="s">
        <v>757</v>
      </c>
    </row>
    <row r="111" s="2" customFormat="1">
      <c r="A111" s="40"/>
      <c r="B111" s="41"/>
      <c r="C111" s="42"/>
      <c r="D111" s="219" t="s">
        <v>148</v>
      </c>
      <c r="E111" s="42"/>
      <c r="F111" s="220" t="s">
        <v>168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8" t="s">
        <v>148</v>
      </c>
      <c r="AU111" s="18" t="s">
        <v>88</v>
      </c>
    </row>
    <row r="112" s="13" customFormat="1">
      <c r="A112" s="13"/>
      <c r="B112" s="224"/>
      <c r="C112" s="225"/>
      <c r="D112" s="226" t="s">
        <v>150</v>
      </c>
      <c r="E112" s="227" t="s">
        <v>32</v>
      </c>
      <c r="F112" s="228" t="s">
        <v>758</v>
      </c>
      <c r="G112" s="225"/>
      <c r="H112" s="227" t="s">
        <v>32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150</v>
      </c>
      <c r="AU112" s="234" t="s">
        <v>88</v>
      </c>
      <c r="AV112" s="13" t="s">
        <v>86</v>
      </c>
      <c r="AW112" s="13" t="s">
        <v>39</v>
      </c>
      <c r="AX112" s="13" t="s">
        <v>78</v>
      </c>
      <c r="AY112" s="234" t="s">
        <v>139</v>
      </c>
    </row>
    <row r="113" s="14" customFormat="1">
      <c r="A113" s="14"/>
      <c r="B113" s="235"/>
      <c r="C113" s="236"/>
      <c r="D113" s="226" t="s">
        <v>150</v>
      </c>
      <c r="E113" s="237" t="s">
        <v>32</v>
      </c>
      <c r="F113" s="238" t="s">
        <v>86</v>
      </c>
      <c r="G113" s="236"/>
      <c r="H113" s="239">
        <v>1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150</v>
      </c>
      <c r="AU113" s="245" t="s">
        <v>88</v>
      </c>
      <c r="AV113" s="14" t="s">
        <v>88</v>
      </c>
      <c r="AW113" s="14" t="s">
        <v>39</v>
      </c>
      <c r="AX113" s="14" t="s">
        <v>78</v>
      </c>
      <c r="AY113" s="245" t="s">
        <v>139</v>
      </c>
    </row>
    <row r="114" s="15" customFormat="1">
      <c r="A114" s="15"/>
      <c r="B114" s="246"/>
      <c r="C114" s="247"/>
      <c r="D114" s="226" t="s">
        <v>150</v>
      </c>
      <c r="E114" s="248" t="s">
        <v>32</v>
      </c>
      <c r="F114" s="249" t="s">
        <v>153</v>
      </c>
      <c r="G114" s="247"/>
      <c r="H114" s="250">
        <v>1</v>
      </c>
      <c r="I114" s="251"/>
      <c r="J114" s="247"/>
      <c r="K114" s="247"/>
      <c r="L114" s="252"/>
      <c r="M114" s="253"/>
      <c r="N114" s="254"/>
      <c r="O114" s="254"/>
      <c r="P114" s="254"/>
      <c r="Q114" s="254"/>
      <c r="R114" s="254"/>
      <c r="S114" s="254"/>
      <c r="T114" s="25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6" t="s">
        <v>150</v>
      </c>
      <c r="AU114" s="256" t="s">
        <v>88</v>
      </c>
      <c r="AV114" s="15" t="s">
        <v>146</v>
      </c>
      <c r="AW114" s="15" t="s">
        <v>39</v>
      </c>
      <c r="AX114" s="15" t="s">
        <v>86</v>
      </c>
      <c r="AY114" s="256" t="s">
        <v>139</v>
      </c>
    </row>
    <row r="115" s="2" customFormat="1" ht="24.15" customHeight="1">
      <c r="A115" s="40"/>
      <c r="B115" s="41"/>
      <c r="C115" s="206" t="s">
        <v>175</v>
      </c>
      <c r="D115" s="206" t="s">
        <v>141</v>
      </c>
      <c r="E115" s="207" t="s">
        <v>176</v>
      </c>
      <c r="F115" s="208" t="s">
        <v>177</v>
      </c>
      <c r="G115" s="209" t="s">
        <v>144</v>
      </c>
      <c r="H115" s="210">
        <v>51.670000000000002</v>
      </c>
      <c r="I115" s="211"/>
      <c r="J115" s="212">
        <f>ROUND(I115*H115,2)</f>
        <v>0</v>
      </c>
      <c r="K115" s="208" t="s">
        <v>145</v>
      </c>
      <c r="L115" s="46"/>
      <c r="M115" s="213" t="s">
        <v>32</v>
      </c>
      <c r="N115" s="214" t="s">
        <v>49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146</v>
      </c>
      <c r="AT115" s="217" t="s">
        <v>141</v>
      </c>
      <c r="AU115" s="217" t="s">
        <v>88</v>
      </c>
      <c r="AY115" s="18" t="s">
        <v>139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8" t="s">
        <v>86</v>
      </c>
      <c r="BK115" s="218">
        <f>ROUND(I115*H115,2)</f>
        <v>0</v>
      </c>
      <c r="BL115" s="18" t="s">
        <v>146</v>
      </c>
      <c r="BM115" s="217" t="s">
        <v>759</v>
      </c>
    </row>
    <row r="116" s="2" customFormat="1">
      <c r="A116" s="40"/>
      <c r="B116" s="41"/>
      <c r="C116" s="42"/>
      <c r="D116" s="219" t="s">
        <v>148</v>
      </c>
      <c r="E116" s="42"/>
      <c r="F116" s="220" t="s">
        <v>179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148</v>
      </c>
      <c r="AU116" s="18" t="s">
        <v>88</v>
      </c>
    </row>
    <row r="117" s="13" customFormat="1">
      <c r="A117" s="13"/>
      <c r="B117" s="224"/>
      <c r="C117" s="225"/>
      <c r="D117" s="226" t="s">
        <v>150</v>
      </c>
      <c r="E117" s="227" t="s">
        <v>32</v>
      </c>
      <c r="F117" s="228" t="s">
        <v>180</v>
      </c>
      <c r="G117" s="225"/>
      <c r="H117" s="227" t="s">
        <v>32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150</v>
      </c>
      <c r="AU117" s="234" t="s">
        <v>88</v>
      </c>
      <c r="AV117" s="13" t="s">
        <v>86</v>
      </c>
      <c r="AW117" s="13" t="s">
        <v>39</v>
      </c>
      <c r="AX117" s="13" t="s">
        <v>78</v>
      </c>
      <c r="AY117" s="234" t="s">
        <v>139</v>
      </c>
    </row>
    <row r="118" s="14" customFormat="1">
      <c r="A118" s="14"/>
      <c r="B118" s="235"/>
      <c r="C118" s="236"/>
      <c r="D118" s="226" t="s">
        <v>150</v>
      </c>
      <c r="E118" s="237" t="s">
        <v>32</v>
      </c>
      <c r="F118" s="238" t="s">
        <v>751</v>
      </c>
      <c r="G118" s="236"/>
      <c r="H118" s="239">
        <v>51.670000000000002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150</v>
      </c>
      <c r="AU118" s="245" t="s">
        <v>88</v>
      </c>
      <c r="AV118" s="14" t="s">
        <v>88</v>
      </c>
      <c r="AW118" s="14" t="s">
        <v>39</v>
      </c>
      <c r="AX118" s="14" t="s">
        <v>78</v>
      </c>
      <c r="AY118" s="245" t="s">
        <v>139</v>
      </c>
    </row>
    <row r="119" s="15" customFormat="1">
      <c r="A119" s="15"/>
      <c r="B119" s="246"/>
      <c r="C119" s="247"/>
      <c r="D119" s="226" t="s">
        <v>150</v>
      </c>
      <c r="E119" s="248" t="s">
        <v>32</v>
      </c>
      <c r="F119" s="249" t="s">
        <v>153</v>
      </c>
      <c r="G119" s="247"/>
      <c r="H119" s="250">
        <v>51.670000000000002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6" t="s">
        <v>150</v>
      </c>
      <c r="AU119" s="256" t="s">
        <v>88</v>
      </c>
      <c r="AV119" s="15" t="s">
        <v>146</v>
      </c>
      <c r="AW119" s="15" t="s">
        <v>39</v>
      </c>
      <c r="AX119" s="15" t="s">
        <v>86</v>
      </c>
      <c r="AY119" s="256" t="s">
        <v>139</v>
      </c>
    </row>
    <row r="120" s="2" customFormat="1" ht="24.15" customHeight="1">
      <c r="A120" s="40"/>
      <c r="B120" s="41"/>
      <c r="C120" s="206" t="s">
        <v>181</v>
      </c>
      <c r="D120" s="206" t="s">
        <v>141</v>
      </c>
      <c r="E120" s="207" t="s">
        <v>182</v>
      </c>
      <c r="F120" s="208" t="s">
        <v>183</v>
      </c>
      <c r="G120" s="209" t="s">
        <v>184</v>
      </c>
      <c r="H120" s="210">
        <v>41.159999999999997</v>
      </c>
      <c r="I120" s="211"/>
      <c r="J120" s="212">
        <f>ROUND(I120*H120,2)</f>
        <v>0</v>
      </c>
      <c r="K120" s="208" t="s">
        <v>145</v>
      </c>
      <c r="L120" s="46"/>
      <c r="M120" s="213" t="s">
        <v>32</v>
      </c>
      <c r="N120" s="214" t="s">
        <v>49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146</v>
      </c>
      <c r="AT120" s="217" t="s">
        <v>141</v>
      </c>
      <c r="AU120" s="217" t="s">
        <v>88</v>
      </c>
      <c r="AY120" s="18" t="s">
        <v>139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8" t="s">
        <v>86</v>
      </c>
      <c r="BK120" s="218">
        <f>ROUND(I120*H120,2)</f>
        <v>0</v>
      </c>
      <c r="BL120" s="18" t="s">
        <v>146</v>
      </c>
      <c r="BM120" s="217" t="s">
        <v>760</v>
      </c>
    </row>
    <row r="121" s="2" customFormat="1">
      <c r="A121" s="40"/>
      <c r="B121" s="41"/>
      <c r="C121" s="42"/>
      <c r="D121" s="219" t="s">
        <v>148</v>
      </c>
      <c r="E121" s="42"/>
      <c r="F121" s="220" t="s">
        <v>186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148</v>
      </c>
      <c r="AU121" s="18" t="s">
        <v>88</v>
      </c>
    </row>
    <row r="122" s="13" customFormat="1">
      <c r="A122" s="13"/>
      <c r="B122" s="224"/>
      <c r="C122" s="225"/>
      <c r="D122" s="226" t="s">
        <v>150</v>
      </c>
      <c r="E122" s="227" t="s">
        <v>32</v>
      </c>
      <c r="F122" s="228" t="s">
        <v>761</v>
      </c>
      <c r="G122" s="225"/>
      <c r="H122" s="227" t="s">
        <v>32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150</v>
      </c>
      <c r="AU122" s="234" t="s">
        <v>88</v>
      </c>
      <c r="AV122" s="13" t="s">
        <v>86</v>
      </c>
      <c r="AW122" s="13" t="s">
        <v>39</v>
      </c>
      <c r="AX122" s="13" t="s">
        <v>78</v>
      </c>
      <c r="AY122" s="234" t="s">
        <v>139</v>
      </c>
    </row>
    <row r="123" s="14" customFormat="1">
      <c r="A123" s="14"/>
      <c r="B123" s="235"/>
      <c r="C123" s="236"/>
      <c r="D123" s="226" t="s">
        <v>150</v>
      </c>
      <c r="E123" s="237" t="s">
        <v>32</v>
      </c>
      <c r="F123" s="238" t="s">
        <v>762</v>
      </c>
      <c r="G123" s="236"/>
      <c r="H123" s="239">
        <v>41.159999999999997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150</v>
      </c>
      <c r="AU123" s="245" t="s">
        <v>88</v>
      </c>
      <c r="AV123" s="14" t="s">
        <v>88</v>
      </c>
      <c r="AW123" s="14" t="s">
        <v>39</v>
      </c>
      <c r="AX123" s="14" t="s">
        <v>78</v>
      </c>
      <c r="AY123" s="245" t="s">
        <v>139</v>
      </c>
    </row>
    <row r="124" s="15" customFormat="1">
      <c r="A124" s="15"/>
      <c r="B124" s="246"/>
      <c r="C124" s="247"/>
      <c r="D124" s="226" t="s">
        <v>150</v>
      </c>
      <c r="E124" s="248" t="s">
        <v>32</v>
      </c>
      <c r="F124" s="249" t="s">
        <v>153</v>
      </c>
      <c r="G124" s="247"/>
      <c r="H124" s="250">
        <v>41.159999999999997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6" t="s">
        <v>150</v>
      </c>
      <c r="AU124" s="256" t="s">
        <v>88</v>
      </c>
      <c r="AV124" s="15" t="s">
        <v>146</v>
      </c>
      <c r="AW124" s="15" t="s">
        <v>39</v>
      </c>
      <c r="AX124" s="15" t="s">
        <v>86</v>
      </c>
      <c r="AY124" s="256" t="s">
        <v>139</v>
      </c>
    </row>
    <row r="125" s="2" customFormat="1" ht="44.25" customHeight="1">
      <c r="A125" s="40"/>
      <c r="B125" s="41"/>
      <c r="C125" s="206" t="s">
        <v>189</v>
      </c>
      <c r="D125" s="206" t="s">
        <v>141</v>
      </c>
      <c r="E125" s="207" t="s">
        <v>190</v>
      </c>
      <c r="F125" s="208" t="s">
        <v>191</v>
      </c>
      <c r="G125" s="209" t="s">
        <v>184</v>
      </c>
      <c r="H125" s="210">
        <v>41.159999999999997</v>
      </c>
      <c r="I125" s="211"/>
      <c r="J125" s="212">
        <f>ROUND(I125*H125,2)</f>
        <v>0</v>
      </c>
      <c r="K125" s="208" t="s">
        <v>145</v>
      </c>
      <c r="L125" s="46"/>
      <c r="M125" s="213" t="s">
        <v>32</v>
      </c>
      <c r="N125" s="214" t="s">
        <v>49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146</v>
      </c>
      <c r="AT125" s="217" t="s">
        <v>141</v>
      </c>
      <c r="AU125" s="217" t="s">
        <v>88</v>
      </c>
      <c r="AY125" s="18" t="s">
        <v>139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8" t="s">
        <v>86</v>
      </c>
      <c r="BK125" s="218">
        <f>ROUND(I125*H125,2)</f>
        <v>0</v>
      </c>
      <c r="BL125" s="18" t="s">
        <v>146</v>
      </c>
      <c r="BM125" s="217" t="s">
        <v>763</v>
      </c>
    </row>
    <row r="126" s="2" customFormat="1">
      <c r="A126" s="40"/>
      <c r="B126" s="41"/>
      <c r="C126" s="42"/>
      <c r="D126" s="219" t="s">
        <v>148</v>
      </c>
      <c r="E126" s="42"/>
      <c r="F126" s="220" t="s">
        <v>193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8" t="s">
        <v>148</v>
      </c>
      <c r="AU126" s="18" t="s">
        <v>88</v>
      </c>
    </row>
    <row r="127" s="13" customFormat="1">
      <c r="A127" s="13"/>
      <c r="B127" s="224"/>
      <c r="C127" s="225"/>
      <c r="D127" s="226" t="s">
        <v>150</v>
      </c>
      <c r="E127" s="227" t="s">
        <v>32</v>
      </c>
      <c r="F127" s="228" t="s">
        <v>761</v>
      </c>
      <c r="G127" s="225"/>
      <c r="H127" s="227" t="s">
        <v>32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150</v>
      </c>
      <c r="AU127" s="234" t="s">
        <v>88</v>
      </c>
      <c r="AV127" s="13" t="s">
        <v>86</v>
      </c>
      <c r="AW127" s="13" t="s">
        <v>39</v>
      </c>
      <c r="AX127" s="13" t="s">
        <v>78</v>
      </c>
      <c r="AY127" s="234" t="s">
        <v>139</v>
      </c>
    </row>
    <row r="128" s="14" customFormat="1">
      <c r="A128" s="14"/>
      <c r="B128" s="235"/>
      <c r="C128" s="236"/>
      <c r="D128" s="226" t="s">
        <v>150</v>
      </c>
      <c r="E128" s="237" t="s">
        <v>32</v>
      </c>
      <c r="F128" s="238" t="s">
        <v>762</v>
      </c>
      <c r="G128" s="236"/>
      <c r="H128" s="239">
        <v>41.159999999999997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150</v>
      </c>
      <c r="AU128" s="245" t="s">
        <v>88</v>
      </c>
      <c r="AV128" s="14" t="s">
        <v>88</v>
      </c>
      <c r="AW128" s="14" t="s">
        <v>39</v>
      </c>
      <c r="AX128" s="14" t="s">
        <v>78</v>
      </c>
      <c r="AY128" s="245" t="s">
        <v>139</v>
      </c>
    </row>
    <row r="129" s="15" customFormat="1">
      <c r="A129" s="15"/>
      <c r="B129" s="246"/>
      <c r="C129" s="247"/>
      <c r="D129" s="226" t="s">
        <v>150</v>
      </c>
      <c r="E129" s="248" t="s">
        <v>32</v>
      </c>
      <c r="F129" s="249" t="s">
        <v>153</v>
      </c>
      <c r="G129" s="247"/>
      <c r="H129" s="250">
        <v>41.159999999999997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6" t="s">
        <v>150</v>
      </c>
      <c r="AU129" s="256" t="s">
        <v>88</v>
      </c>
      <c r="AV129" s="15" t="s">
        <v>146</v>
      </c>
      <c r="AW129" s="15" t="s">
        <v>39</v>
      </c>
      <c r="AX129" s="15" t="s">
        <v>86</v>
      </c>
      <c r="AY129" s="256" t="s">
        <v>139</v>
      </c>
    </row>
    <row r="130" s="2" customFormat="1" ht="24.15" customHeight="1">
      <c r="A130" s="40"/>
      <c r="B130" s="41"/>
      <c r="C130" s="206" t="s">
        <v>194</v>
      </c>
      <c r="D130" s="206" t="s">
        <v>141</v>
      </c>
      <c r="E130" s="207" t="s">
        <v>195</v>
      </c>
      <c r="F130" s="208" t="s">
        <v>196</v>
      </c>
      <c r="G130" s="209" t="s">
        <v>184</v>
      </c>
      <c r="H130" s="210">
        <v>10.289999999999999</v>
      </c>
      <c r="I130" s="211"/>
      <c r="J130" s="212">
        <f>ROUND(I130*H130,2)</f>
        <v>0</v>
      </c>
      <c r="K130" s="208" t="s">
        <v>145</v>
      </c>
      <c r="L130" s="46"/>
      <c r="M130" s="213" t="s">
        <v>32</v>
      </c>
      <c r="N130" s="214" t="s">
        <v>49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146</v>
      </c>
      <c r="AT130" s="217" t="s">
        <v>141</v>
      </c>
      <c r="AU130" s="217" t="s">
        <v>88</v>
      </c>
      <c r="AY130" s="18" t="s">
        <v>139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8" t="s">
        <v>86</v>
      </c>
      <c r="BK130" s="218">
        <f>ROUND(I130*H130,2)</f>
        <v>0</v>
      </c>
      <c r="BL130" s="18" t="s">
        <v>146</v>
      </c>
      <c r="BM130" s="217" t="s">
        <v>764</v>
      </c>
    </row>
    <row r="131" s="2" customFormat="1">
      <c r="A131" s="40"/>
      <c r="B131" s="41"/>
      <c r="C131" s="42"/>
      <c r="D131" s="219" t="s">
        <v>148</v>
      </c>
      <c r="E131" s="42"/>
      <c r="F131" s="220" t="s">
        <v>198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148</v>
      </c>
      <c r="AU131" s="18" t="s">
        <v>88</v>
      </c>
    </row>
    <row r="132" s="13" customFormat="1">
      <c r="A132" s="13"/>
      <c r="B132" s="224"/>
      <c r="C132" s="225"/>
      <c r="D132" s="226" t="s">
        <v>150</v>
      </c>
      <c r="E132" s="227" t="s">
        <v>32</v>
      </c>
      <c r="F132" s="228" t="s">
        <v>765</v>
      </c>
      <c r="G132" s="225"/>
      <c r="H132" s="227" t="s">
        <v>32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150</v>
      </c>
      <c r="AU132" s="234" t="s">
        <v>88</v>
      </c>
      <c r="AV132" s="13" t="s">
        <v>86</v>
      </c>
      <c r="AW132" s="13" t="s">
        <v>39</v>
      </c>
      <c r="AX132" s="13" t="s">
        <v>78</v>
      </c>
      <c r="AY132" s="234" t="s">
        <v>139</v>
      </c>
    </row>
    <row r="133" s="14" customFormat="1">
      <c r="A133" s="14"/>
      <c r="B133" s="235"/>
      <c r="C133" s="236"/>
      <c r="D133" s="226" t="s">
        <v>150</v>
      </c>
      <c r="E133" s="237" t="s">
        <v>32</v>
      </c>
      <c r="F133" s="238" t="s">
        <v>766</v>
      </c>
      <c r="G133" s="236"/>
      <c r="H133" s="239">
        <v>10.289999999999999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150</v>
      </c>
      <c r="AU133" s="245" t="s">
        <v>88</v>
      </c>
      <c r="AV133" s="14" t="s">
        <v>88</v>
      </c>
      <c r="AW133" s="14" t="s">
        <v>39</v>
      </c>
      <c r="AX133" s="14" t="s">
        <v>78</v>
      </c>
      <c r="AY133" s="245" t="s">
        <v>139</v>
      </c>
    </row>
    <row r="134" s="15" customFormat="1">
      <c r="A134" s="15"/>
      <c r="B134" s="246"/>
      <c r="C134" s="247"/>
      <c r="D134" s="226" t="s">
        <v>150</v>
      </c>
      <c r="E134" s="248" t="s">
        <v>32</v>
      </c>
      <c r="F134" s="249" t="s">
        <v>153</v>
      </c>
      <c r="G134" s="247"/>
      <c r="H134" s="250">
        <v>10.289999999999999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6" t="s">
        <v>150</v>
      </c>
      <c r="AU134" s="256" t="s">
        <v>88</v>
      </c>
      <c r="AV134" s="15" t="s">
        <v>146</v>
      </c>
      <c r="AW134" s="15" t="s">
        <v>39</v>
      </c>
      <c r="AX134" s="15" t="s">
        <v>86</v>
      </c>
      <c r="AY134" s="256" t="s">
        <v>139</v>
      </c>
    </row>
    <row r="135" s="2" customFormat="1" ht="49.05" customHeight="1">
      <c r="A135" s="40"/>
      <c r="B135" s="41"/>
      <c r="C135" s="206" t="s">
        <v>201</v>
      </c>
      <c r="D135" s="206" t="s">
        <v>141</v>
      </c>
      <c r="E135" s="207" t="s">
        <v>202</v>
      </c>
      <c r="F135" s="208" t="s">
        <v>203</v>
      </c>
      <c r="G135" s="209" t="s">
        <v>161</v>
      </c>
      <c r="H135" s="210">
        <v>1</v>
      </c>
      <c r="I135" s="211"/>
      <c r="J135" s="212">
        <f>ROUND(I135*H135,2)</f>
        <v>0</v>
      </c>
      <c r="K135" s="208" t="s">
        <v>145</v>
      </c>
      <c r="L135" s="46"/>
      <c r="M135" s="213" t="s">
        <v>32</v>
      </c>
      <c r="N135" s="214" t="s">
        <v>49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146</v>
      </c>
      <c r="AT135" s="217" t="s">
        <v>141</v>
      </c>
      <c r="AU135" s="217" t="s">
        <v>88</v>
      </c>
      <c r="AY135" s="18" t="s">
        <v>139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8" t="s">
        <v>86</v>
      </c>
      <c r="BK135" s="218">
        <f>ROUND(I135*H135,2)</f>
        <v>0</v>
      </c>
      <c r="BL135" s="18" t="s">
        <v>146</v>
      </c>
      <c r="BM135" s="217" t="s">
        <v>767</v>
      </c>
    </row>
    <row r="136" s="2" customFormat="1">
      <c r="A136" s="40"/>
      <c r="B136" s="41"/>
      <c r="C136" s="42"/>
      <c r="D136" s="219" t="s">
        <v>148</v>
      </c>
      <c r="E136" s="42"/>
      <c r="F136" s="220" t="s">
        <v>205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148</v>
      </c>
      <c r="AU136" s="18" t="s">
        <v>88</v>
      </c>
    </row>
    <row r="137" s="13" customFormat="1">
      <c r="A137" s="13"/>
      <c r="B137" s="224"/>
      <c r="C137" s="225"/>
      <c r="D137" s="226" t="s">
        <v>150</v>
      </c>
      <c r="E137" s="227" t="s">
        <v>32</v>
      </c>
      <c r="F137" s="228" t="s">
        <v>758</v>
      </c>
      <c r="G137" s="225"/>
      <c r="H137" s="227" t="s">
        <v>32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150</v>
      </c>
      <c r="AU137" s="234" t="s">
        <v>88</v>
      </c>
      <c r="AV137" s="13" t="s">
        <v>86</v>
      </c>
      <c r="AW137" s="13" t="s">
        <v>39</v>
      </c>
      <c r="AX137" s="13" t="s">
        <v>78</v>
      </c>
      <c r="AY137" s="234" t="s">
        <v>139</v>
      </c>
    </row>
    <row r="138" s="14" customFormat="1">
      <c r="A138" s="14"/>
      <c r="B138" s="235"/>
      <c r="C138" s="236"/>
      <c r="D138" s="226" t="s">
        <v>150</v>
      </c>
      <c r="E138" s="237" t="s">
        <v>32</v>
      </c>
      <c r="F138" s="238" t="s">
        <v>86</v>
      </c>
      <c r="G138" s="236"/>
      <c r="H138" s="239">
        <v>1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150</v>
      </c>
      <c r="AU138" s="245" t="s">
        <v>88</v>
      </c>
      <c r="AV138" s="14" t="s">
        <v>88</v>
      </c>
      <c r="AW138" s="14" t="s">
        <v>39</v>
      </c>
      <c r="AX138" s="14" t="s">
        <v>78</v>
      </c>
      <c r="AY138" s="245" t="s">
        <v>139</v>
      </c>
    </row>
    <row r="139" s="15" customFormat="1">
      <c r="A139" s="15"/>
      <c r="B139" s="246"/>
      <c r="C139" s="247"/>
      <c r="D139" s="226" t="s">
        <v>150</v>
      </c>
      <c r="E139" s="248" t="s">
        <v>32</v>
      </c>
      <c r="F139" s="249" t="s">
        <v>153</v>
      </c>
      <c r="G139" s="247"/>
      <c r="H139" s="250">
        <v>1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6" t="s">
        <v>150</v>
      </c>
      <c r="AU139" s="256" t="s">
        <v>88</v>
      </c>
      <c r="AV139" s="15" t="s">
        <v>146</v>
      </c>
      <c r="AW139" s="15" t="s">
        <v>39</v>
      </c>
      <c r="AX139" s="15" t="s">
        <v>86</v>
      </c>
      <c r="AY139" s="256" t="s">
        <v>139</v>
      </c>
    </row>
    <row r="140" s="2" customFormat="1" ht="62.7" customHeight="1">
      <c r="A140" s="40"/>
      <c r="B140" s="41"/>
      <c r="C140" s="206" t="s">
        <v>206</v>
      </c>
      <c r="D140" s="206" t="s">
        <v>141</v>
      </c>
      <c r="E140" s="207" t="s">
        <v>207</v>
      </c>
      <c r="F140" s="208" t="s">
        <v>208</v>
      </c>
      <c r="G140" s="209" t="s">
        <v>184</v>
      </c>
      <c r="H140" s="210">
        <v>62.500999999999998</v>
      </c>
      <c r="I140" s="211"/>
      <c r="J140" s="212">
        <f>ROUND(I140*H140,2)</f>
        <v>0</v>
      </c>
      <c r="K140" s="208" t="s">
        <v>145</v>
      </c>
      <c r="L140" s="46"/>
      <c r="M140" s="213" t="s">
        <v>32</v>
      </c>
      <c r="N140" s="214" t="s">
        <v>49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146</v>
      </c>
      <c r="AT140" s="217" t="s">
        <v>141</v>
      </c>
      <c r="AU140" s="217" t="s">
        <v>88</v>
      </c>
      <c r="AY140" s="18" t="s">
        <v>139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8" t="s">
        <v>86</v>
      </c>
      <c r="BK140" s="218">
        <f>ROUND(I140*H140,2)</f>
        <v>0</v>
      </c>
      <c r="BL140" s="18" t="s">
        <v>146</v>
      </c>
      <c r="BM140" s="217" t="s">
        <v>768</v>
      </c>
    </row>
    <row r="141" s="2" customFormat="1">
      <c r="A141" s="40"/>
      <c r="B141" s="41"/>
      <c r="C141" s="42"/>
      <c r="D141" s="219" t="s">
        <v>148</v>
      </c>
      <c r="E141" s="42"/>
      <c r="F141" s="220" t="s">
        <v>210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8" t="s">
        <v>148</v>
      </c>
      <c r="AU141" s="18" t="s">
        <v>88</v>
      </c>
    </row>
    <row r="142" s="13" customFormat="1">
      <c r="A142" s="13"/>
      <c r="B142" s="224"/>
      <c r="C142" s="225"/>
      <c r="D142" s="226" t="s">
        <v>150</v>
      </c>
      <c r="E142" s="227" t="s">
        <v>32</v>
      </c>
      <c r="F142" s="228" t="s">
        <v>769</v>
      </c>
      <c r="G142" s="225"/>
      <c r="H142" s="227" t="s">
        <v>32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150</v>
      </c>
      <c r="AU142" s="234" t="s">
        <v>88</v>
      </c>
      <c r="AV142" s="13" t="s">
        <v>86</v>
      </c>
      <c r="AW142" s="13" t="s">
        <v>39</v>
      </c>
      <c r="AX142" s="13" t="s">
        <v>78</v>
      </c>
      <c r="AY142" s="234" t="s">
        <v>139</v>
      </c>
    </row>
    <row r="143" s="14" customFormat="1">
      <c r="A143" s="14"/>
      <c r="B143" s="235"/>
      <c r="C143" s="236"/>
      <c r="D143" s="226" t="s">
        <v>150</v>
      </c>
      <c r="E143" s="237" t="s">
        <v>32</v>
      </c>
      <c r="F143" s="238" t="s">
        <v>762</v>
      </c>
      <c r="G143" s="236"/>
      <c r="H143" s="239">
        <v>41.159999999999997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150</v>
      </c>
      <c r="AU143" s="245" t="s">
        <v>88</v>
      </c>
      <c r="AV143" s="14" t="s">
        <v>88</v>
      </c>
      <c r="AW143" s="14" t="s">
        <v>39</v>
      </c>
      <c r="AX143" s="14" t="s">
        <v>78</v>
      </c>
      <c r="AY143" s="245" t="s">
        <v>139</v>
      </c>
    </row>
    <row r="144" s="13" customFormat="1">
      <c r="A144" s="13"/>
      <c r="B144" s="224"/>
      <c r="C144" s="225"/>
      <c r="D144" s="226" t="s">
        <v>150</v>
      </c>
      <c r="E144" s="227" t="s">
        <v>32</v>
      </c>
      <c r="F144" s="228" t="s">
        <v>212</v>
      </c>
      <c r="G144" s="225"/>
      <c r="H144" s="227" t="s">
        <v>32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150</v>
      </c>
      <c r="AU144" s="234" t="s">
        <v>88</v>
      </c>
      <c r="AV144" s="13" t="s">
        <v>86</v>
      </c>
      <c r="AW144" s="13" t="s">
        <v>39</v>
      </c>
      <c r="AX144" s="13" t="s">
        <v>78</v>
      </c>
      <c r="AY144" s="234" t="s">
        <v>139</v>
      </c>
    </row>
    <row r="145" s="14" customFormat="1">
      <c r="A145" s="14"/>
      <c r="B145" s="235"/>
      <c r="C145" s="236"/>
      <c r="D145" s="226" t="s">
        <v>150</v>
      </c>
      <c r="E145" s="237" t="s">
        <v>32</v>
      </c>
      <c r="F145" s="238" t="s">
        <v>770</v>
      </c>
      <c r="G145" s="236"/>
      <c r="H145" s="239">
        <v>7.7510000000000003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150</v>
      </c>
      <c r="AU145" s="245" t="s">
        <v>88</v>
      </c>
      <c r="AV145" s="14" t="s">
        <v>88</v>
      </c>
      <c r="AW145" s="14" t="s">
        <v>39</v>
      </c>
      <c r="AX145" s="14" t="s">
        <v>78</v>
      </c>
      <c r="AY145" s="245" t="s">
        <v>139</v>
      </c>
    </row>
    <row r="146" s="13" customFormat="1">
      <c r="A146" s="13"/>
      <c r="B146" s="224"/>
      <c r="C146" s="225"/>
      <c r="D146" s="226" t="s">
        <v>150</v>
      </c>
      <c r="E146" s="227" t="s">
        <v>32</v>
      </c>
      <c r="F146" s="228" t="s">
        <v>214</v>
      </c>
      <c r="G146" s="225"/>
      <c r="H146" s="227" t="s">
        <v>32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150</v>
      </c>
      <c r="AU146" s="234" t="s">
        <v>88</v>
      </c>
      <c r="AV146" s="13" t="s">
        <v>86</v>
      </c>
      <c r="AW146" s="13" t="s">
        <v>39</v>
      </c>
      <c r="AX146" s="13" t="s">
        <v>78</v>
      </c>
      <c r="AY146" s="234" t="s">
        <v>139</v>
      </c>
    </row>
    <row r="147" s="14" customFormat="1">
      <c r="A147" s="14"/>
      <c r="B147" s="235"/>
      <c r="C147" s="236"/>
      <c r="D147" s="226" t="s">
        <v>150</v>
      </c>
      <c r="E147" s="237" t="s">
        <v>32</v>
      </c>
      <c r="F147" s="238" t="s">
        <v>771</v>
      </c>
      <c r="G147" s="236"/>
      <c r="H147" s="239">
        <v>5.4500000000000002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150</v>
      </c>
      <c r="AU147" s="245" t="s">
        <v>88</v>
      </c>
      <c r="AV147" s="14" t="s">
        <v>88</v>
      </c>
      <c r="AW147" s="14" t="s">
        <v>39</v>
      </c>
      <c r="AX147" s="14" t="s">
        <v>78</v>
      </c>
      <c r="AY147" s="245" t="s">
        <v>139</v>
      </c>
    </row>
    <row r="148" s="13" customFormat="1">
      <c r="A148" s="13"/>
      <c r="B148" s="224"/>
      <c r="C148" s="225"/>
      <c r="D148" s="226" t="s">
        <v>150</v>
      </c>
      <c r="E148" s="227" t="s">
        <v>32</v>
      </c>
      <c r="F148" s="228" t="s">
        <v>216</v>
      </c>
      <c r="G148" s="225"/>
      <c r="H148" s="227" t="s">
        <v>32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150</v>
      </c>
      <c r="AU148" s="234" t="s">
        <v>88</v>
      </c>
      <c r="AV148" s="13" t="s">
        <v>86</v>
      </c>
      <c r="AW148" s="13" t="s">
        <v>39</v>
      </c>
      <c r="AX148" s="13" t="s">
        <v>78</v>
      </c>
      <c r="AY148" s="234" t="s">
        <v>139</v>
      </c>
    </row>
    <row r="149" s="14" customFormat="1">
      <c r="A149" s="14"/>
      <c r="B149" s="235"/>
      <c r="C149" s="236"/>
      <c r="D149" s="226" t="s">
        <v>150</v>
      </c>
      <c r="E149" s="237" t="s">
        <v>32</v>
      </c>
      <c r="F149" s="238" t="s">
        <v>772</v>
      </c>
      <c r="G149" s="236"/>
      <c r="H149" s="239">
        <v>8.1400000000000006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150</v>
      </c>
      <c r="AU149" s="245" t="s">
        <v>88</v>
      </c>
      <c r="AV149" s="14" t="s">
        <v>88</v>
      </c>
      <c r="AW149" s="14" t="s">
        <v>39</v>
      </c>
      <c r="AX149" s="14" t="s">
        <v>78</v>
      </c>
      <c r="AY149" s="245" t="s">
        <v>139</v>
      </c>
    </row>
    <row r="150" s="15" customFormat="1">
      <c r="A150" s="15"/>
      <c r="B150" s="246"/>
      <c r="C150" s="247"/>
      <c r="D150" s="226" t="s">
        <v>150</v>
      </c>
      <c r="E150" s="248" t="s">
        <v>32</v>
      </c>
      <c r="F150" s="249" t="s">
        <v>153</v>
      </c>
      <c r="G150" s="247"/>
      <c r="H150" s="250">
        <v>62.500999999999998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6" t="s">
        <v>150</v>
      </c>
      <c r="AU150" s="256" t="s">
        <v>88</v>
      </c>
      <c r="AV150" s="15" t="s">
        <v>146</v>
      </c>
      <c r="AW150" s="15" t="s">
        <v>39</v>
      </c>
      <c r="AX150" s="15" t="s">
        <v>86</v>
      </c>
      <c r="AY150" s="256" t="s">
        <v>139</v>
      </c>
    </row>
    <row r="151" s="2" customFormat="1" ht="55.5" customHeight="1">
      <c r="A151" s="40"/>
      <c r="B151" s="41"/>
      <c r="C151" s="206" t="s">
        <v>218</v>
      </c>
      <c r="D151" s="206" t="s">
        <v>141</v>
      </c>
      <c r="E151" s="207" t="s">
        <v>219</v>
      </c>
      <c r="F151" s="208" t="s">
        <v>220</v>
      </c>
      <c r="G151" s="209" t="s">
        <v>184</v>
      </c>
      <c r="H151" s="210">
        <v>10.289999999999999</v>
      </c>
      <c r="I151" s="211"/>
      <c r="J151" s="212">
        <f>ROUND(I151*H151,2)</f>
        <v>0</v>
      </c>
      <c r="K151" s="208" t="s">
        <v>145</v>
      </c>
      <c r="L151" s="46"/>
      <c r="M151" s="213" t="s">
        <v>32</v>
      </c>
      <c r="N151" s="214" t="s">
        <v>49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146</v>
      </c>
      <c r="AT151" s="217" t="s">
        <v>141</v>
      </c>
      <c r="AU151" s="217" t="s">
        <v>88</v>
      </c>
      <c r="AY151" s="18" t="s">
        <v>139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8" t="s">
        <v>86</v>
      </c>
      <c r="BK151" s="218">
        <f>ROUND(I151*H151,2)</f>
        <v>0</v>
      </c>
      <c r="BL151" s="18" t="s">
        <v>146</v>
      </c>
      <c r="BM151" s="217" t="s">
        <v>773</v>
      </c>
    </row>
    <row r="152" s="2" customFormat="1">
      <c r="A152" s="40"/>
      <c r="B152" s="41"/>
      <c r="C152" s="42"/>
      <c r="D152" s="219" t="s">
        <v>148</v>
      </c>
      <c r="E152" s="42"/>
      <c r="F152" s="220" t="s">
        <v>222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8" t="s">
        <v>148</v>
      </c>
      <c r="AU152" s="18" t="s">
        <v>88</v>
      </c>
    </row>
    <row r="153" s="13" customFormat="1">
      <c r="A153" s="13"/>
      <c r="B153" s="224"/>
      <c r="C153" s="225"/>
      <c r="D153" s="226" t="s">
        <v>150</v>
      </c>
      <c r="E153" s="227" t="s">
        <v>32</v>
      </c>
      <c r="F153" s="228" t="s">
        <v>223</v>
      </c>
      <c r="G153" s="225"/>
      <c r="H153" s="227" t="s">
        <v>32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150</v>
      </c>
      <c r="AU153" s="234" t="s">
        <v>88</v>
      </c>
      <c r="AV153" s="13" t="s">
        <v>86</v>
      </c>
      <c r="AW153" s="13" t="s">
        <v>39</v>
      </c>
      <c r="AX153" s="13" t="s">
        <v>78</v>
      </c>
      <c r="AY153" s="234" t="s">
        <v>139</v>
      </c>
    </row>
    <row r="154" s="14" customFormat="1">
      <c r="A154" s="14"/>
      <c r="B154" s="235"/>
      <c r="C154" s="236"/>
      <c r="D154" s="226" t="s">
        <v>150</v>
      </c>
      <c r="E154" s="237" t="s">
        <v>32</v>
      </c>
      <c r="F154" s="238" t="s">
        <v>766</v>
      </c>
      <c r="G154" s="236"/>
      <c r="H154" s="239">
        <v>10.289999999999999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150</v>
      </c>
      <c r="AU154" s="245" t="s">
        <v>88</v>
      </c>
      <c r="AV154" s="14" t="s">
        <v>88</v>
      </c>
      <c r="AW154" s="14" t="s">
        <v>39</v>
      </c>
      <c r="AX154" s="14" t="s">
        <v>78</v>
      </c>
      <c r="AY154" s="245" t="s">
        <v>139</v>
      </c>
    </row>
    <row r="155" s="15" customFormat="1">
      <c r="A155" s="15"/>
      <c r="B155" s="246"/>
      <c r="C155" s="247"/>
      <c r="D155" s="226" t="s">
        <v>150</v>
      </c>
      <c r="E155" s="248" t="s">
        <v>32</v>
      </c>
      <c r="F155" s="249" t="s">
        <v>153</v>
      </c>
      <c r="G155" s="247"/>
      <c r="H155" s="250">
        <v>10.289999999999999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6" t="s">
        <v>150</v>
      </c>
      <c r="AU155" s="256" t="s">
        <v>88</v>
      </c>
      <c r="AV155" s="15" t="s">
        <v>146</v>
      </c>
      <c r="AW155" s="15" t="s">
        <v>39</v>
      </c>
      <c r="AX155" s="15" t="s">
        <v>86</v>
      </c>
      <c r="AY155" s="256" t="s">
        <v>139</v>
      </c>
    </row>
    <row r="156" s="2" customFormat="1" ht="62.7" customHeight="1">
      <c r="A156" s="40"/>
      <c r="B156" s="41"/>
      <c r="C156" s="206" t="s">
        <v>224</v>
      </c>
      <c r="D156" s="206" t="s">
        <v>141</v>
      </c>
      <c r="E156" s="207" t="s">
        <v>428</v>
      </c>
      <c r="F156" s="208" t="s">
        <v>429</v>
      </c>
      <c r="G156" s="209" t="s">
        <v>184</v>
      </c>
      <c r="H156" s="210">
        <v>35.710000000000001</v>
      </c>
      <c r="I156" s="211"/>
      <c r="J156" s="212">
        <f>ROUND(I156*H156,2)</f>
        <v>0</v>
      </c>
      <c r="K156" s="208" t="s">
        <v>145</v>
      </c>
      <c r="L156" s="46"/>
      <c r="M156" s="213" t="s">
        <v>32</v>
      </c>
      <c r="N156" s="214" t="s">
        <v>49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146</v>
      </c>
      <c r="AT156" s="217" t="s">
        <v>141</v>
      </c>
      <c r="AU156" s="217" t="s">
        <v>88</v>
      </c>
      <c r="AY156" s="18" t="s">
        <v>139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8" t="s">
        <v>86</v>
      </c>
      <c r="BK156" s="218">
        <f>ROUND(I156*H156,2)</f>
        <v>0</v>
      </c>
      <c r="BL156" s="18" t="s">
        <v>146</v>
      </c>
      <c r="BM156" s="217" t="s">
        <v>774</v>
      </c>
    </row>
    <row r="157" s="2" customFormat="1">
      <c r="A157" s="40"/>
      <c r="B157" s="41"/>
      <c r="C157" s="42"/>
      <c r="D157" s="219" t="s">
        <v>148</v>
      </c>
      <c r="E157" s="42"/>
      <c r="F157" s="220" t="s">
        <v>431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8" t="s">
        <v>148</v>
      </c>
      <c r="AU157" s="18" t="s">
        <v>88</v>
      </c>
    </row>
    <row r="158" s="13" customFormat="1">
      <c r="A158" s="13"/>
      <c r="B158" s="224"/>
      <c r="C158" s="225"/>
      <c r="D158" s="226" t="s">
        <v>150</v>
      </c>
      <c r="E158" s="227" t="s">
        <v>32</v>
      </c>
      <c r="F158" s="228" t="s">
        <v>432</v>
      </c>
      <c r="G158" s="225"/>
      <c r="H158" s="227" t="s">
        <v>32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150</v>
      </c>
      <c r="AU158" s="234" t="s">
        <v>88</v>
      </c>
      <c r="AV158" s="13" t="s">
        <v>86</v>
      </c>
      <c r="AW158" s="13" t="s">
        <v>39</v>
      </c>
      <c r="AX158" s="13" t="s">
        <v>78</v>
      </c>
      <c r="AY158" s="234" t="s">
        <v>139</v>
      </c>
    </row>
    <row r="159" s="14" customFormat="1">
      <c r="A159" s="14"/>
      <c r="B159" s="235"/>
      <c r="C159" s="236"/>
      <c r="D159" s="226" t="s">
        <v>150</v>
      </c>
      <c r="E159" s="237" t="s">
        <v>32</v>
      </c>
      <c r="F159" s="238" t="s">
        <v>775</v>
      </c>
      <c r="G159" s="236"/>
      <c r="H159" s="239">
        <v>35.710000000000001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150</v>
      </c>
      <c r="AU159" s="245" t="s">
        <v>88</v>
      </c>
      <c r="AV159" s="14" t="s">
        <v>88</v>
      </c>
      <c r="AW159" s="14" t="s">
        <v>39</v>
      </c>
      <c r="AX159" s="14" t="s">
        <v>78</v>
      </c>
      <c r="AY159" s="245" t="s">
        <v>139</v>
      </c>
    </row>
    <row r="160" s="15" customFormat="1">
      <c r="A160" s="15"/>
      <c r="B160" s="246"/>
      <c r="C160" s="247"/>
      <c r="D160" s="226" t="s">
        <v>150</v>
      </c>
      <c r="E160" s="248" t="s">
        <v>32</v>
      </c>
      <c r="F160" s="249" t="s">
        <v>153</v>
      </c>
      <c r="G160" s="247"/>
      <c r="H160" s="250">
        <v>35.710000000000001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6" t="s">
        <v>150</v>
      </c>
      <c r="AU160" s="256" t="s">
        <v>88</v>
      </c>
      <c r="AV160" s="15" t="s">
        <v>146</v>
      </c>
      <c r="AW160" s="15" t="s">
        <v>39</v>
      </c>
      <c r="AX160" s="15" t="s">
        <v>86</v>
      </c>
      <c r="AY160" s="256" t="s">
        <v>139</v>
      </c>
    </row>
    <row r="161" s="2" customFormat="1" ht="62.7" customHeight="1">
      <c r="A161" s="40"/>
      <c r="B161" s="41"/>
      <c r="C161" s="206" t="s">
        <v>229</v>
      </c>
      <c r="D161" s="206" t="s">
        <v>141</v>
      </c>
      <c r="E161" s="207" t="s">
        <v>776</v>
      </c>
      <c r="F161" s="208" t="s">
        <v>777</v>
      </c>
      <c r="G161" s="209" t="s">
        <v>184</v>
      </c>
      <c r="H161" s="210">
        <v>2.5</v>
      </c>
      <c r="I161" s="211"/>
      <c r="J161" s="212">
        <f>ROUND(I161*H161,2)</f>
        <v>0</v>
      </c>
      <c r="K161" s="208" t="s">
        <v>145</v>
      </c>
      <c r="L161" s="46"/>
      <c r="M161" s="213" t="s">
        <v>32</v>
      </c>
      <c r="N161" s="214" t="s">
        <v>49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146</v>
      </c>
      <c r="AT161" s="217" t="s">
        <v>141</v>
      </c>
      <c r="AU161" s="217" t="s">
        <v>88</v>
      </c>
      <c r="AY161" s="18" t="s">
        <v>139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8" t="s">
        <v>86</v>
      </c>
      <c r="BK161" s="218">
        <f>ROUND(I161*H161,2)</f>
        <v>0</v>
      </c>
      <c r="BL161" s="18" t="s">
        <v>146</v>
      </c>
      <c r="BM161" s="217" t="s">
        <v>778</v>
      </c>
    </row>
    <row r="162" s="2" customFormat="1">
      <c r="A162" s="40"/>
      <c r="B162" s="41"/>
      <c r="C162" s="42"/>
      <c r="D162" s="219" t="s">
        <v>148</v>
      </c>
      <c r="E162" s="42"/>
      <c r="F162" s="220" t="s">
        <v>779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148</v>
      </c>
      <c r="AU162" s="18" t="s">
        <v>88</v>
      </c>
    </row>
    <row r="163" s="13" customFormat="1">
      <c r="A163" s="13"/>
      <c r="B163" s="224"/>
      <c r="C163" s="225"/>
      <c r="D163" s="226" t="s">
        <v>150</v>
      </c>
      <c r="E163" s="227" t="s">
        <v>32</v>
      </c>
      <c r="F163" s="228" t="s">
        <v>780</v>
      </c>
      <c r="G163" s="225"/>
      <c r="H163" s="227" t="s">
        <v>32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150</v>
      </c>
      <c r="AU163" s="234" t="s">
        <v>88</v>
      </c>
      <c r="AV163" s="13" t="s">
        <v>86</v>
      </c>
      <c r="AW163" s="13" t="s">
        <v>39</v>
      </c>
      <c r="AX163" s="13" t="s">
        <v>78</v>
      </c>
      <c r="AY163" s="234" t="s">
        <v>139</v>
      </c>
    </row>
    <row r="164" s="14" customFormat="1">
      <c r="A164" s="14"/>
      <c r="B164" s="235"/>
      <c r="C164" s="236"/>
      <c r="D164" s="226" t="s">
        <v>150</v>
      </c>
      <c r="E164" s="237" t="s">
        <v>32</v>
      </c>
      <c r="F164" s="238" t="s">
        <v>781</v>
      </c>
      <c r="G164" s="236"/>
      <c r="H164" s="239">
        <v>2.5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150</v>
      </c>
      <c r="AU164" s="245" t="s">
        <v>88</v>
      </c>
      <c r="AV164" s="14" t="s">
        <v>88</v>
      </c>
      <c r="AW164" s="14" t="s">
        <v>39</v>
      </c>
      <c r="AX164" s="14" t="s">
        <v>78</v>
      </c>
      <c r="AY164" s="245" t="s">
        <v>139</v>
      </c>
    </row>
    <row r="165" s="15" customFormat="1">
      <c r="A165" s="15"/>
      <c r="B165" s="246"/>
      <c r="C165" s="247"/>
      <c r="D165" s="226" t="s">
        <v>150</v>
      </c>
      <c r="E165" s="248" t="s">
        <v>32</v>
      </c>
      <c r="F165" s="249" t="s">
        <v>153</v>
      </c>
      <c r="G165" s="247"/>
      <c r="H165" s="250">
        <v>2.5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6" t="s">
        <v>150</v>
      </c>
      <c r="AU165" s="256" t="s">
        <v>88</v>
      </c>
      <c r="AV165" s="15" t="s">
        <v>146</v>
      </c>
      <c r="AW165" s="15" t="s">
        <v>39</v>
      </c>
      <c r="AX165" s="15" t="s">
        <v>86</v>
      </c>
      <c r="AY165" s="256" t="s">
        <v>139</v>
      </c>
    </row>
    <row r="166" s="2" customFormat="1" ht="66.75" customHeight="1">
      <c r="A166" s="40"/>
      <c r="B166" s="41"/>
      <c r="C166" s="206" t="s">
        <v>8</v>
      </c>
      <c r="D166" s="206" t="s">
        <v>141</v>
      </c>
      <c r="E166" s="207" t="s">
        <v>435</v>
      </c>
      <c r="F166" s="208" t="s">
        <v>436</v>
      </c>
      <c r="G166" s="209" t="s">
        <v>184</v>
      </c>
      <c r="H166" s="210">
        <v>1036.5999999999999</v>
      </c>
      <c r="I166" s="211"/>
      <c r="J166" s="212">
        <f>ROUND(I166*H166,2)</f>
        <v>0</v>
      </c>
      <c r="K166" s="208" t="s">
        <v>145</v>
      </c>
      <c r="L166" s="46"/>
      <c r="M166" s="213" t="s">
        <v>32</v>
      </c>
      <c r="N166" s="214" t="s">
        <v>49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146</v>
      </c>
      <c r="AT166" s="217" t="s">
        <v>141</v>
      </c>
      <c r="AU166" s="217" t="s">
        <v>88</v>
      </c>
      <c r="AY166" s="18" t="s">
        <v>139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8" t="s">
        <v>86</v>
      </c>
      <c r="BK166" s="218">
        <f>ROUND(I166*H166,2)</f>
        <v>0</v>
      </c>
      <c r="BL166" s="18" t="s">
        <v>146</v>
      </c>
      <c r="BM166" s="217" t="s">
        <v>782</v>
      </c>
    </row>
    <row r="167" s="2" customFormat="1">
      <c r="A167" s="40"/>
      <c r="B167" s="41"/>
      <c r="C167" s="42"/>
      <c r="D167" s="219" t="s">
        <v>148</v>
      </c>
      <c r="E167" s="42"/>
      <c r="F167" s="220" t="s">
        <v>438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8" t="s">
        <v>148</v>
      </c>
      <c r="AU167" s="18" t="s">
        <v>88</v>
      </c>
    </row>
    <row r="168" s="13" customFormat="1">
      <c r="A168" s="13"/>
      <c r="B168" s="224"/>
      <c r="C168" s="225"/>
      <c r="D168" s="226" t="s">
        <v>150</v>
      </c>
      <c r="E168" s="227" t="s">
        <v>32</v>
      </c>
      <c r="F168" s="228" t="s">
        <v>432</v>
      </c>
      <c r="G168" s="225"/>
      <c r="H168" s="227" t="s">
        <v>32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150</v>
      </c>
      <c r="AU168" s="234" t="s">
        <v>88</v>
      </c>
      <c r="AV168" s="13" t="s">
        <v>86</v>
      </c>
      <c r="AW168" s="13" t="s">
        <v>39</v>
      </c>
      <c r="AX168" s="13" t="s">
        <v>78</v>
      </c>
      <c r="AY168" s="234" t="s">
        <v>139</v>
      </c>
    </row>
    <row r="169" s="14" customFormat="1">
      <c r="A169" s="14"/>
      <c r="B169" s="235"/>
      <c r="C169" s="236"/>
      <c r="D169" s="226" t="s">
        <v>150</v>
      </c>
      <c r="E169" s="237" t="s">
        <v>32</v>
      </c>
      <c r="F169" s="238" t="s">
        <v>659</v>
      </c>
      <c r="G169" s="236"/>
      <c r="H169" s="239">
        <v>1014.9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150</v>
      </c>
      <c r="AU169" s="245" t="s">
        <v>88</v>
      </c>
      <c r="AV169" s="14" t="s">
        <v>88</v>
      </c>
      <c r="AW169" s="14" t="s">
        <v>39</v>
      </c>
      <c r="AX169" s="14" t="s">
        <v>78</v>
      </c>
      <c r="AY169" s="245" t="s">
        <v>139</v>
      </c>
    </row>
    <row r="170" s="14" customFormat="1">
      <c r="A170" s="14"/>
      <c r="B170" s="235"/>
      <c r="C170" s="236"/>
      <c r="D170" s="226" t="s">
        <v>150</v>
      </c>
      <c r="E170" s="237" t="s">
        <v>32</v>
      </c>
      <c r="F170" s="238" t="s">
        <v>660</v>
      </c>
      <c r="G170" s="236"/>
      <c r="H170" s="239">
        <v>21.699999999999999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150</v>
      </c>
      <c r="AU170" s="245" t="s">
        <v>88</v>
      </c>
      <c r="AV170" s="14" t="s">
        <v>88</v>
      </c>
      <c r="AW170" s="14" t="s">
        <v>39</v>
      </c>
      <c r="AX170" s="14" t="s">
        <v>78</v>
      </c>
      <c r="AY170" s="245" t="s">
        <v>139</v>
      </c>
    </row>
    <row r="171" s="15" customFormat="1">
      <c r="A171" s="15"/>
      <c r="B171" s="246"/>
      <c r="C171" s="247"/>
      <c r="D171" s="226" t="s">
        <v>150</v>
      </c>
      <c r="E171" s="248" t="s">
        <v>32</v>
      </c>
      <c r="F171" s="249" t="s">
        <v>153</v>
      </c>
      <c r="G171" s="247"/>
      <c r="H171" s="250">
        <v>1036.5999999999999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6" t="s">
        <v>150</v>
      </c>
      <c r="AU171" s="256" t="s">
        <v>88</v>
      </c>
      <c r="AV171" s="15" t="s">
        <v>146</v>
      </c>
      <c r="AW171" s="15" t="s">
        <v>39</v>
      </c>
      <c r="AX171" s="15" t="s">
        <v>86</v>
      </c>
      <c r="AY171" s="256" t="s">
        <v>139</v>
      </c>
    </row>
    <row r="172" s="2" customFormat="1" ht="66.75" customHeight="1">
      <c r="A172" s="40"/>
      <c r="B172" s="41"/>
      <c r="C172" s="206" t="s">
        <v>242</v>
      </c>
      <c r="D172" s="206" t="s">
        <v>141</v>
      </c>
      <c r="E172" s="207" t="s">
        <v>783</v>
      </c>
      <c r="F172" s="208" t="s">
        <v>784</v>
      </c>
      <c r="G172" s="209" t="s">
        <v>184</v>
      </c>
      <c r="H172" s="210">
        <v>25</v>
      </c>
      <c r="I172" s="211"/>
      <c r="J172" s="212">
        <f>ROUND(I172*H172,2)</f>
        <v>0</v>
      </c>
      <c r="K172" s="208" t="s">
        <v>145</v>
      </c>
      <c r="L172" s="46"/>
      <c r="M172" s="213" t="s">
        <v>32</v>
      </c>
      <c r="N172" s="214" t="s">
        <v>49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146</v>
      </c>
      <c r="AT172" s="217" t="s">
        <v>141</v>
      </c>
      <c r="AU172" s="217" t="s">
        <v>88</v>
      </c>
      <c r="AY172" s="18" t="s">
        <v>139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8" t="s">
        <v>86</v>
      </c>
      <c r="BK172" s="218">
        <f>ROUND(I172*H172,2)</f>
        <v>0</v>
      </c>
      <c r="BL172" s="18" t="s">
        <v>146</v>
      </c>
      <c r="BM172" s="217" t="s">
        <v>785</v>
      </c>
    </row>
    <row r="173" s="2" customFormat="1">
      <c r="A173" s="40"/>
      <c r="B173" s="41"/>
      <c r="C173" s="42"/>
      <c r="D173" s="219" t="s">
        <v>148</v>
      </c>
      <c r="E173" s="42"/>
      <c r="F173" s="220" t="s">
        <v>786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8" t="s">
        <v>148</v>
      </c>
      <c r="AU173" s="18" t="s">
        <v>88</v>
      </c>
    </row>
    <row r="174" s="13" customFormat="1">
      <c r="A174" s="13"/>
      <c r="B174" s="224"/>
      <c r="C174" s="225"/>
      <c r="D174" s="226" t="s">
        <v>150</v>
      </c>
      <c r="E174" s="227" t="s">
        <v>32</v>
      </c>
      <c r="F174" s="228" t="s">
        <v>780</v>
      </c>
      <c r="G174" s="225"/>
      <c r="H174" s="227" t="s">
        <v>32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150</v>
      </c>
      <c r="AU174" s="234" t="s">
        <v>88</v>
      </c>
      <c r="AV174" s="13" t="s">
        <v>86</v>
      </c>
      <c r="AW174" s="13" t="s">
        <v>39</v>
      </c>
      <c r="AX174" s="13" t="s">
        <v>78</v>
      </c>
      <c r="AY174" s="234" t="s">
        <v>139</v>
      </c>
    </row>
    <row r="175" s="14" customFormat="1">
      <c r="A175" s="14"/>
      <c r="B175" s="235"/>
      <c r="C175" s="236"/>
      <c r="D175" s="226" t="s">
        <v>150</v>
      </c>
      <c r="E175" s="237" t="s">
        <v>32</v>
      </c>
      <c r="F175" s="238" t="s">
        <v>787</v>
      </c>
      <c r="G175" s="236"/>
      <c r="H175" s="239">
        <v>25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150</v>
      </c>
      <c r="AU175" s="245" t="s">
        <v>88</v>
      </c>
      <c r="AV175" s="14" t="s">
        <v>88</v>
      </c>
      <c r="AW175" s="14" t="s">
        <v>39</v>
      </c>
      <c r="AX175" s="14" t="s">
        <v>78</v>
      </c>
      <c r="AY175" s="245" t="s">
        <v>139</v>
      </c>
    </row>
    <row r="176" s="15" customFormat="1">
      <c r="A176" s="15"/>
      <c r="B176" s="246"/>
      <c r="C176" s="247"/>
      <c r="D176" s="226" t="s">
        <v>150</v>
      </c>
      <c r="E176" s="248" t="s">
        <v>32</v>
      </c>
      <c r="F176" s="249" t="s">
        <v>153</v>
      </c>
      <c r="G176" s="247"/>
      <c r="H176" s="250">
        <v>25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6" t="s">
        <v>150</v>
      </c>
      <c r="AU176" s="256" t="s">
        <v>88</v>
      </c>
      <c r="AV176" s="15" t="s">
        <v>146</v>
      </c>
      <c r="AW176" s="15" t="s">
        <v>39</v>
      </c>
      <c r="AX176" s="15" t="s">
        <v>86</v>
      </c>
      <c r="AY176" s="256" t="s">
        <v>139</v>
      </c>
    </row>
    <row r="177" s="2" customFormat="1" ht="44.25" customHeight="1">
      <c r="A177" s="40"/>
      <c r="B177" s="41"/>
      <c r="C177" s="206" t="s">
        <v>247</v>
      </c>
      <c r="D177" s="206" t="s">
        <v>141</v>
      </c>
      <c r="E177" s="207" t="s">
        <v>225</v>
      </c>
      <c r="F177" s="208" t="s">
        <v>226</v>
      </c>
      <c r="G177" s="209" t="s">
        <v>184</v>
      </c>
      <c r="H177" s="210">
        <v>13.59</v>
      </c>
      <c r="I177" s="211"/>
      <c r="J177" s="212">
        <f>ROUND(I177*H177,2)</f>
        <v>0</v>
      </c>
      <c r="K177" s="208" t="s">
        <v>145</v>
      </c>
      <c r="L177" s="46"/>
      <c r="M177" s="213" t="s">
        <v>32</v>
      </c>
      <c r="N177" s="214" t="s">
        <v>49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146</v>
      </c>
      <c r="AT177" s="217" t="s">
        <v>141</v>
      </c>
      <c r="AU177" s="217" t="s">
        <v>88</v>
      </c>
      <c r="AY177" s="18" t="s">
        <v>139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8" t="s">
        <v>86</v>
      </c>
      <c r="BK177" s="218">
        <f>ROUND(I177*H177,2)</f>
        <v>0</v>
      </c>
      <c r="BL177" s="18" t="s">
        <v>146</v>
      </c>
      <c r="BM177" s="217" t="s">
        <v>788</v>
      </c>
    </row>
    <row r="178" s="2" customFormat="1">
      <c r="A178" s="40"/>
      <c r="B178" s="41"/>
      <c r="C178" s="42"/>
      <c r="D178" s="219" t="s">
        <v>148</v>
      </c>
      <c r="E178" s="42"/>
      <c r="F178" s="220" t="s">
        <v>228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148</v>
      </c>
      <c r="AU178" s="18" t="s">
        <v>88</v>
      </c>
    </row>
    <row r="179" s="13" customFormat="1">
      <c r="A179" s="13"/>
      <c r="B179" s="224"/>
      <c r="C179" s="225"/>
      <c r="D179" s="226" t="s">
        <v>150</v>
      </c>
      <c r="E179" s="227" t="s">
        <v>32</v>
      </c>
      <c r="F179" s="228" t="s">
        <v>214</v>
      </c>
      <c r="G179" s="225"/>
      <c r="H179" s="227" t="s">
        <v>32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150</v>
      </c>
      <c r="AU179" s="234" t="s">
        <v>88</v>
      </c>
      <c r="AV179" s="13" t="s">
        <v>86</v>
      </c>
      <c r="AW179" s="13" t="s">
        <v>39</v>
      </c>
      <c r="AX179" s="13" t="s">
        <v>78</v>
      </c>
      <c r="AY179" s="234" t="s">
        <v>139</v>
      </c>
    </row>
    <row r="180" s="14" customFormat="1">
      <c r="A180" s="14"/>
      <c r="B180" s="235"/>
      <c r="C180" s="236"/>
      <c r="D180" s="226" t="s">
        <v>150</v>
      </c>
      <c r="E180" s="237" t="s">
        <v>32</v>
      </c>
      <c r="F180" s="238" t="s">
        <v>771</v>
      </c>
      <c r="G180" s="236"/>
      <c r="H180" s="239">
        <v>5.4500000000000002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150</v>
      </c>
      <c r="AU180" s="245" t="s">
        <v>88</v>
      </c>
      <c r="AV180" s="14" t="s">
        <v>88</v>
      </c>
      <c r="AW180" s="14" t="s">
        <v>39</v>
      </c>
      <c r="AX180" s="14" t="s">
        <v>78</v>
      </c>
      <c r="AY180" s="245" t="s">
        <v>139</v>
      </c>
    </row>
    <row r="181" s="13" customFormat="1">
      <c r="A181" s="13"/>
      <c r="B181" s="224"/>
      <c r="C181" s="225"/>
      <c r="D181" s="226" t="s">
        <v>150</v>
      </c>
      <c r="E181" s="227" t="s">
        <v>32</v>
      </c>
      <c r="F181" s="228" t="s">
        <v>216</v>
      </c>
      <c r="G181" s="225"/>
      <c r="H181" s="227" t="s">
        <v>32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150</v>
      </c>
      <c r="AU181" s="234" t="s">
        <v>88</v>
      </c>
      <c r="AV181" s="13" t="s">
        <v>86</v>
      </c>
      <c r="AW181" s="13" t="s">
        <v>39</v>
      </c>
      <c r="AX181" s="13" t="s">
        <v>78</v>
      </c>
      <c r="AY181" s="234" t="s">
        <v>139</v>
      </c>
    </row>
    <row r="182" s="14" customFormat="1">
      <c r="A182" s="14"/>
      <c r="B182" s="235"/>
      <c r="C182" s="236"/>
      <c r="D182" s="226" t="s">
        <v>150</v>
      </c>
      <c r="E182" s="237" t="s">
        <v>32</v>
      </c>
      <c r="F182" s="238" t="s">
        <v>772</v>
      </c>
      <c r="G182" s="236"/>
      <c r="H182" s="239">
        <v>8.1400000000000006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5" t="s">
        <v>150</v>
      </c>
      <c r="AU182" s="245" t="s">
        <v>88</v>
      </c>
      <c r="AV182" s="14" t="s">
        <v>88</v>
      </c>
      <c r="AW182" s="14" t="s">
        <v>39</v>
      </c>
      <c r="AX182" s="14" t="s">
        <v>78</v>
      </c>
      <c r="AY182" s="245" t="s">
        <v>139</v>
      </c>
    </row>
    <row r="183" s="15" customFormat="1">
      <c r="A183" s="15"/>
      <c r="B183" s="246"/>
      <c r="C183" s="247"/>
      <c r="D183" s="226" t="s">
        <v>150</v>
      </c>
      <c r="E183" s="248" t="s">
        <v>32</v>
      </c>
      <c r="F183" s="249" t="s">
        <v>153</v>
      </c>
      <c r="G183" s="247"/>
      <c r="H183" s="250">
        <v>13.59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6" t="s">
        <v>150</v>
      </c>
      <c r="AU183" s="256" t="s">
        <v>88</v>
      </c>
      <c r="AV183" s="15" t="s">
        <v>146</v>
      </c>
      <c r="AW183" s="15" t="s">
        <v>39</v>
      </c>
      <c r="AX183" s="15" t="s">
        <v>86</v>
      </c>
      <c r="AY183" s="256" t="s">
        <v>139</v>
      </c>
    </row>
    <row r="184" s="2" customFormat="1" ht="37.8" customHeight="1">
      <c r="A184" s="40"/>
      <c r="B184" s="41"/>
      <c r="C184" s="206" t="s">
        <v>254</v>
      </c>
      <c r="D184" s="206" t="s">
        <v>141</v>
      </c>
      <c r="E184" s="207" t="s">
        <v>243</v>
      </c>
      <c r="F184" s="208" t="s">
        <v>244</v>
      </c>
      <c r="G184" s="209" t="s">
        <v>184</v>
      </c>
      <c r="H184" s="210">
        <v>48.911000000000001</v>
      </c>
      <c r="I184" s="211"/>
      <c r="J184" s="212">
        <f>ROUND(I184*H184,2)</f>
        <v>0</v>
      </c>
      <c r="K184" s="208" t="s">
        <v>145</v>
      </c>
      <c r="L184" s="46"/>
      <c r="M184" s="213" t="s">
        <v>32</v>
      </c>
      <c r="N184" s="214" t="s">
        <v>49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146</v>
      </c>
      <c r="AT184" s="217" t="s">
        <v>141</v>
      </c>
      <c r="AU184" s="217" t="s">
        <v>88</v>
      </c>
      <c r="AY184" s="18" t="s">
        <v>139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8" t="s">
        <v>86</v>
      </c>
      <c r="BK184" s="218">
        <f>ROUND(I184*H184,2)</f>
        <v>0</v>
      </c>
      <c r="BL184" s="18" t="s">
        <v>146</v>
      </c>
      <c r="BM184" s="217" t="s">
        <v>789</v>
      </c>
    </row>
    <row r="185" s="2" customFormat="1">
      <c r="A185" s="40"/>
      <c r="B185" s="41"/>
      <c r="C185" s="42"/>
      <c r="D185" s="219" t="s">
        <v>148</v>
      </c>
      <c r="E185" s="42"/>
      <c r="F185" s="220" t="s">
        <v>246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8" t="s">
        <v>148</v>
      </c>
      <c r="AU185" s="18" t="s">
        <v>88</v>
      </c>
    </row>
    <row r="186" s="13" customFormat="1">
      <c r="A186" s="13"/>
      <c r="B186" s="224"/>
      <c r="C186" s="225"/>
      <c r="D186" s="226" t="s">
        <v>150</v>
      </c>
      <c r="E186" s="227" t="s">
        <v>32</v>
      </c>
      <c r="F186" s="228" t="s">
        <v>769</v>
      </c>
      <c r="G186" s="225"/>
      <c r="H186" s="227" t="s">
        <v>32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150</v>
      </c>
      <c r="AU186" s="234" t="s">
        <v>88</v>
      </c>
      <c r="AV186" s="13" t="s">
        <v>86</v>
      </c>
      <c r="AW186" s="13" t="s">
        <v>39</v>
      </c>
      <c r="AX186" s="13" t="s">
        <v>78</v>
      </c>
      <c r="AY186" s="234" t="s">
        <v>139</v>
      </c>
    </row>
    <row r="187" s="14" customFormat="1">
      <c r="A187" s="14"/>
      <c r="B187" s="235"/>
      <c r="C187" s="236"/>
      <c r="D187" s="226" t="s">
        <v>150</v>
      </c>
      <c r="E187" s="237" t="s">
        <v>32</v>
      </c>
      <c r="F187" s="238" t="s">
        <v>762</v>
      </c>
      <c r="G187" s="236"/>
      <c r="H187" s="239">
        <v>41.159999999999997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5" t="s">
        <v>150</v>
      </c>
      <c r="AU187" s="245" t="s">
        <v>88</v>
      </c>
      <c r="AV187" s="14" t="s">
        <v>88</v>
      </c>
      <c r="AW187" s="14" t="s">
        <v>39</v>
      </c>
      <c r="AX187" s="14" t="s">
        <v>78</v>
      </c>
      <c r="AY187" s="245" t="s">
        <v>139</v>
      </c>
    </row>
    <row r="188" s="13" customFormat="1">
      <c r="A188" s="13"/>
      <c r="B188" s="224"/>
      <c r="C188" s="225"/>
      <c r="D188" s="226" t="s">
        <v>150</v>
      </c>
      <c r="E188" s="227" t="s">
        <v>32</v>
      </c>
      <c r="F188" s="228" t="s">
        <v>212</v>
      </c>
      <c r="G188" s="225"/>
      <c r="H188" s="227" t="s">
        <v>32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150</v>
      </c>
      <c r="AU188" s="234" t="s">
        <v>88</v>
      </c>
      <c r="AV188" s="13" t="s">
        <v>86</v>
      </c>
      <c r="AW188" s="13" t="s">
        <v>39</v>
      </c>
      <c r="AX188" s="13" t="s">
        <v>78</v>
      </c>
      <c r="AY188" s="234" t="s">
        <v>139</v>
      </c>
    </row>
    <row r="189" s="14" customFormat="1">
      <c r="A189" s="14"/>
      <c r="B189" s="235"/>
      <c r="C189" s="236"/>
      <c r="D189" s="226" t="s">
        <v>150</v>
      </c>
      <c r="E189" s="237" t="s">
        <v>32</v>
      </c>
      <c r="F189" s="238" t="s">
        <v>770</v>
      </c>
      <c r="G189" s="236"/>
      <c r="H189" s="239">
        <v>7.7510000000000003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150</v>
      </c>
      <c r="AU189" s="245" t="s">
        <v>88</v>
      </c>
      <c r="AV189" s="14" t="s">
        <v>88</v>
      </c>
      <c r="AW189" s="14" t="s">
        <v>39</v>
      </c>
      <c r="AX189" s="14" t="s">
        <v>78</v>
      </c>
      <c r="AY189" s="245" t="s">
        <v>139</v>
      </c>
    </row>
    <row r="190" s="15" customFormat="1">
      <c r="A190" s="15"/>
      <c r="B190" s="246"/>
      <c r="C190" s="247"/>
      <c r="D190" s="226" t="s">
        <v>150</v>
      </c>
      <c r="E190" s="248" t="s">
        <v>32</v>
      </c>
      <c r="F190" s="249" t="s">
        <v>153</v>
      </c>
      <c r="G190" s="247"/>
      <c r="H190" s="250">
        <v>48.910999999999994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6" t="s">
        <v>150</v>
      </c>
      <c r="AU190" s="256" t="s">
        <v>88</v>
      </c>
      <c r="AV190" s="15" t="s">
        <v>146</v>
      </c>
      <c r="AW190" s="15" t="s">
        <v>39</v>
      </c>
      <c r="AX190" s="15" t="s">
        <v>86</v>
      </c>
      <c r="AY190" s="256" t="s">
        <v>139</v>
      </c>
    </row>
    <row r="191" s="2" customFormat="1" ht="44.25" customHeight="1">
      <c r="A191" s="40"/>
      <c r="B191" s="41"/>
      <c r="C191" s="206" t="s">
        <v>260</v>
      </c>
      <c r="D191" s="206" t="s">
        <v>141</v>
      </c>
      <c r="E191" s="207" t="s">
        <v>442</v>
      </c>
      <c r="F191" s="208" t="s">
        <v>443</v>
      </c>
      <c r="G191" s="209" t="s">
        <v>337</v>
      </c>
      <c r="H191" s="210">
        <v>35.710000000000001</v>
      </c>
      <c r="I191" s="211"/>
      <c r="J191" s="212">
        <f>ROUND(I191*H191,2)</f>
        <v>0</v>
      </c>
      <c r="K191" s="208" t="s">
        <v>145</v>
      </c>
      <c r="L191" s="46"/>
      <c r="M191" s="213" t="s">
        <v>32</v>
      </c>
      <c r="N191" s="214" t="s">
        <v>49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146</v>
      </c>
      <c r="AT191" s="217" t="s">
        <v>141</v>
      </c>
      <c r="AU191" s="217" t="s">
        <v>88</v>
      </c>
      <c r="AY191" s="18" t="s">
        <v>139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8" t="s">
        <v>86</v>
      </c>
      <c r="BK191" s="218">
        <f>ROUND(I191*H191,2)</f>
        <v>0</v>
      </c>
      <c r="BL191" s="18" t="s">
        <v>146</v>
      </c>
      <c r="BM191" s="217" t="s">
        <v>790</v>
      </c>
    </row>
    <row r="192" s="2" customFormat="1">
      <c r="A192" s="40"/>
      <c r="B192" s="41"/>
      <c r="C192" s="42"/>
      <c r="D192" s="219" t="s">
        <v>148</v>
      </c>
      <c r="E192" s="42"/>
      <c r="F192" s="220" t="s">
        <v>445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8" t="s">
        <v>148</v>
      </c>
      <c r="AU192" s="18" t="s">
        <v>88</v>
      </c>
    </row>
    <row r="193" s="13" customFormat="1">
      <c r="A193" s="13"/>
      <c r="B193" s="224"/>
      <c r="C193" s="225"/>
      <c r="D193" s="226" t="s">
        <v>150</v>
      </c>
      <c r="E193" s="227" t="s">
        <v>32</v>
      </c>
      <c r="F193" s="228" t="s">
        <v>446</v>
      </c>
      <c r="G193" s="225"/>
      <c r="H193" s="227" t="s">
        <v>32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150</v>
      </c>
      <c r="AU193" s="234" t="s">
        <v>88</v>
      </c>
      <c r="AV193" s="13" t="s">
        <v>86</v>
      </c>
      <c r="AW193" s="13" t="s">
        <v>39</v>
      </c>
      <c r="AX193" s="13" t="s">
        <v>78</v>
      </c>
      <c r="AY193" s="234" t="s">
        <v>139</v>
      </c>
    </row>
    <row r="194" s="14" customFormat="1">
      <c r="A194" s="14"/>
      <c r="B194" s="235"/>
      <c r="C194" s="236"/>
      <c r="D194" s="226" t="s">
        <v>150</v>
      </c>
      <c r="E194" s="237" t="s">
        <v>32</v>
      </c>
      <c r="F194" s="238" t="s">
        <v>775</v>
      </c>
      <c r="G194" s="236"/>
      <c r="H194" s="239">
        <v>35.710000000000001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150</v>
      </c>
      <c r="AU194" s="245" t="s">
        <v>88</v>
      </c>
      <c r="AV194" s="14" t="s">
        <v>88</v>
      </c>
      <c r="AW194" s="14" t="s">
        <v>39</v>
      </c>
      <c r="AX194" s="14" t="s">
        <v>78</v>
      </c>
      <c r="AY194" s="245" t="s">
        <v>139</v>
      </c>
    </row>
    <row r="195" s="15" customFormat="1">
      <c r="A195" s="15"/>
      <c r="B195" s="246"/>
      <c r="C195" s="247"/>
      <c r="D195" s="226" t="s">
        <v>150</v>
      </c>
      <c r="E195" s="248" t="s">
        <v>32</v>
      </c>
      <c r="F195" s="249" t="s">
        <v>153</v>
      </c>
      <c r="G195" s="247"/>
      <c r="H195" s="250">
        <v>35.710000000000001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6" t="s">
        <v>150</v>
      </c>
      <c r="AU195" s="256" t="s">
        <v>88</v>
      </c>
      <c r="AV195" s="15" t="s">
        <v>146</v>
      </c>
      <c r="AW195" s="15" t="s">
        <v>39</v>
      </c>
      <c r="AX195" s="15" t="s">
        <v>86</v>
      </c>
      <c r="AY195" s="256" t="s">
        <v>139</v>
      </c>
    </row>
    <row r="196" s="2" customFormat="1" ht="33" customHeight="1">
      <c r="A196" s="40"/>
      <c r="B196" s="41"/>
      <c r="C196" s="206" t="s">
        <v>267</v>
      </c>
      <c r="D196" s="206" t="s">
        <v>141</v>
      </c>
      <c r="E196" s="207" t="s">
        <v>230</v>
      </c>
      <c r="F196" s="208" t="s">
        <v>231</v>
      </c>
      <c r="G196" s="209" t="s">
        <v>144</v>
      </c>
      <c r="H196" s="210">
        <v>8.1999999999999993</v>
      </c>
      <c r="I196" s="211"/>
      <c r="J196" s="212">
        <f>ROUND(I196*H196,2)</f>
        <v>0</v>
      </c>
      <c r="K196" s="208" t="s">
        <v>232</v>
      </c>
      <c r="L196" s="46"/>
      <c r="M196" s="213" t="s">
        <v>32</v>
      </c>
      <c r="N196" s="214" t="s">
        <v>49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146</v>
      </c>
      <c r="AT196" s="217" t="s">
        <v>141</v>
      </c>
      <c r="AU196" s="217" t="s">
        <v>88</v>
      </c>
      <c r="AY196" s="18" t="s">
        <v>139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8" t="s">
        <v>86</v>
      </c>
      <c r="BK196" s="218">
        <f>ROUND(I196*H196,2)</f>
        <v>0</v>
      </c>
      <c r="BL196" s="18" t="s">
        <v>146</v>
      </c>
      <c r="BM196" s="217" t="s">
        <v>791</v>
      </c>
    </row>
    <row r="197" s="13" customFormat="1">
      <c r="A197" s="13"/>
      <c r="B197" s="224"/>
      <c r="C197" s="225"/>
      <c r="D197" s="226" t="s">
        <v>150</v>
      </c>
      <c r="E197" s="227" t="s">
        <v>32</v>
      </c>
      <c r="F197" s="228" t="s">
        <v>234</v>
      </c>
      <c r="G197" s="225"/>
      <c r="H197" s="227" t="s">
        <v>32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150</v>
      </c>
      <c r="AU197" s="234" t="s">
        <v>88</v>
      </c>
      <c r="AV197" s="13" t="s">
        <v>86</v>
      </c>
      <c r="AW197" s="13" t="s">
        <v>39</v>
      </c>
      <c r="AX197" s="13" t="s">
        <v>78</v>
      </c>
      <c r="AY197" s="234" t="s">
        <v>139</v>
      </c>
    </row>
    <row r="198" s="14" customFormat="1">
      <c r="A198" s="14"/>
      <c r="B198" s="235"/>
      <c r="C198" s="236"/>
      <c r="D198" s="226" t="s">
        <v>150</v>
      </c>
      <c r="E198" s="237" t="s">
        <v>32</v>
      </c>
      <c r="F198" s="238" t="s">
        <v>792</v>
      </c>
      <c r="G198" s="236"/>
      <c r="H198" s="239">
        <v>8.1999999999999993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5" t="s">
        <v>150</v>
      </c>
      <c r="AU198" s="245" t="s">
        <v>88</v>
      </c>
      <c r="AV198" s="14" t="s">
        <v>88</v>
      </c>
      <c r="AW198" s="14" t="s">
        <v>39</v>
      </c>
      <c r="AX198" s="14" t="s">
        <v>78</v>
      </c>
      <c r="AY198" s="245" t="s">
        <v>139</v>
      </c>
    </row>
    <row r="199" s="15" customFormat="1">
      <c r="A199" s="15"/>
      <c r="B199" s="246"/>
      <c r="C199" s="247"/>
      <c r="D199" s="226" t="s">
        <v>150</v>
      </c>
      <c r="E199" s="248" t="s">
        <v>32</v>
      </c>
      <c r="F199" s="249" t="s">
        <v>153</v>
      </c>
      <c r="G199" s="247"/>
      <c r="H199" s="250">
        <v>8.1999999999999993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6" t="s">
        <v>150</v>
      </c>
      <c r="AU199" s="256" t="s">
        <v>88</v>
      </c>
      <c r="AV199" s="15" t="s">
        <v>146</v>
      </c>
      <c r="AW199" s="15" t="s">
        <v>39</v>
      </c>
      <c r="AX199" s="15" t="s">
        <v>86</v>
      </c>
      <c r="AY199" s="256" t="s">
        <v>139</v>
      </c>
    </row>
    <row r="200" s="2" customFormat="1" ht="33" customHeight="1">
      <c r="A200" s="40"/>
      <c r="B200" s="41"/>
      <c r="C200" s="206" t="s">
        <v>7</v>
      </c>
      <c r="D200" s="206" t="s">
        <v>141</v>
      </c>
      <c r="E200" s="207" t="s">
        <v>236</v>
      </c>
      <c r="F200" s="208" t="s">
        <v>237</v>
      </c>
      <c r="G200" s="209" t="s">
        <v>144</v>
      </c>
      <c r="H200" s="210">
        <v>15.869999999999999</v>
      </c>
      <c r="I200" s="211"/>
      <c r="J200" s="212">
        <f>ROUND(I200*H200,2)</f>
        <v>0</v>
      </c>
      <c r="K200" s="208" t="s">
        <v>145</v>
      </c>
      <c r="L200" s="46"/>
      <c r="M200" s="213" t="s">
        <v>32</v>
      </c>
      <c r="N200" s="214" t="s">
        <v>49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146</v>
      </c>
      <c r="AT200" s="217" t="s">
        <v>141</v>
      </c>
      <c r="AU200" s="217" t="s">
        <v>88</v>
      </c>
      <c r="AY200" s="18" t="s">
        <v>139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8" t="s">
        <v>86</v>
      </c>
      <c r="BK200" s="218">
        <f>ROUND(I200*H200,2)</f>
        <v>0</v>
      </c>
      <c r="BL200" s="18" t="s">
        <v>146</v>
      </c>
      <c r="BM200" s="217" t="s">
        <v>793</v>
      </c>
    </row>
    <row r="201" s="2" customFormat="1">
      <c r="A201" s="40"/>
      <c r="B201" s="41"/>
      <c r="C201" s="42"/>
      <c r="D201" s="219" t="s">
        <v>148</v>
      </c>
      <c r="E201" s="42"/>
      <c r="F201" s="220" t="s">
        <v>239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8" t="s">
        <v>148</v>
      </c>
      <c r="AU201" s="18" t="s">
        <v>88</v>
      </c>
    </row>
    <row r="202" s="13" customFormat="1">
      <c r="A202" s="13"/>
      <c r="B202" s="224"/>
      <c r="C202" s="225"/>
      <c r="D202" s="226" t="s">
        <v>150</v>
      </c>
      <c r="E202" s="227" t="s">
        <v>32</v>
      </c>
      <c r="F202" s="228" t="s">
        <v>240</v>
      </c>
      <c r="G202" s="225"/>
      <c r="H202" s="227" t="s">
        <v>32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150</v>
      </c>
      <c r="AU202" s="234" t="s">
        <v>88</v>
      </c>
      <c r="AV202" s="13" t="s">
        <v>86</v>
      </c>
      <c r="AW202" s="13" t="s">
        <v>39</v>
      </c>
      <c r="AX202" s="13" t="s">
        <v>78</v>
      </c>
      <c r="AY202" s="234" t="s">
        <v>139</v>
      </c>
    </row>
    <row r="203" s="14" customFormat="1">
      <c r="A203" s="14"/>
      <c r="B203" s="235"/>
      <c r="C203" s="236"/>
      <c r="D203" s="226" t="s">
        <v>150</v>
      </c>
      <c r="E203" s="237" t="s">
        <v>32</v>
      </c>
      <c r="F203" s="238" t="s">
        <v>794</v>
      </c>
      <c r="G203" s="236"/>
      <c r="H203" s="239">
        <v>15.869999999999999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150</v>
      </c>
      <c r="AU203" s="245" t="s">
        <v>88</v>
      </c>
      <c r="AV203" s="14" t="s">
        <v>88</v>
      </c>
      <c r="AW203" s="14" t="s">
        <v>39</v>
      </c>
      <c r="AX203" s="14" t="s">
        <v>78</v>
      </c>
      <c r="AY203" s="245" t="s">
        <v>139</v>
      </c>
    </row>
    <row r="204" s="15" customFormat="1">
      <c r="A204" s="15"/>
      <c r="B204" s="246"/>
      <c r="C204" s="247"/>
      <c r="D204" s="226" t="s">
        <v>150</v>
      </c>
      <c r="E204" s="248" t="s">
        <v>32</v>
      </c>
      <c r="F204" s="249" t="s">
        <v>153</v>
      </c>
      <c r="G204" s="247"/>
      <c r="H204" s="250">
        <v>15.869999999999999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6" t="s">
        <v>150</v>
      </c>
      <c r="AU204" s="256" t="s">
        <v>88</v>
      </c>
      <c r="AV204" s="15" t="s">
        <v>146</v>
      </c>
      <c r="AW204" s="15" t="s">
        <v>39</v>
      </c>
      <c r="AX204" s="15" t="s">
        <v>86</v>
      </c>
      <c r="AY204" s="256" t="s">
        <v>139</v>
      </c>
    </row>
    <row r="205" s="2" customFormat="1" ht="37.8" customHeight="1">
      <c r="A205" s="40"/>
      <c r="B205" s="41"/>
      <c r="C205" s="206" t="s">
        <v>282</v>
      </c>
      <c r="D205" s="206" t="s">
        <v>141</v>
      </c>
      <c r="E205" s="207" t="s">
        <v>248</v>
      </c>
      <c r="F205" s="208" t="s">
        <v>249</v>
      </c>
      <c r="G205" s="209" t="s">
        <v>144</v>
      </c>
      <c r="H205" s="210">
        <v>54.270000000000003</v>
      </c>
      <c r="I205" s="211"/>
      <c r="J205" s="212">
        <f>ROUND(I205*H205,2)</f>
        <v>0</v>
      </c>
      <c r="K205" s="208" t="s">
        <v>145</v>
      </c>
      <c r="L205" s="46"/>
      <c r="M205" s="213" t="s">
        <v>32</v>
      </c>
      <c r="N205" s="214" t="s">
        <v>49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146</v>
      </c>
      <c r="AT205" s="217" t="s">
        <v>141</v>
      </c>
      <c r="AU205" s="217" t="s">
        <v>88</v>
      </c>
      <c r="AY205" s="18" t="s">
        <v>139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8" t="s">
        <v>86</v>
      </c>
      <c r="BK205" s="218">
        <f>ROUND(I205*H205,2)</f>
        <v>0</v>
      </c>
      <c r="BL205" s="18" t="s">
        <v>146</v>
      </c>
      <c r="BM205" s="217" t="s">
        <v>795</v>
      </c>
    </row>
    <row r="206" s="2" customFormat="1">
      <c r="A206" s="40"/>
      <c r="B206" s="41"/>
      <c r="C206" s="42"/>
      <c r="D206" s="219" t="s">
        <v>148</v>
      </c>
      <c r="E206" s="42"/>
      <c r="F206" s="220" t="s">
        <v>251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8" t="s">
        <v>148</v>
      </c>
      <c r="AU206" s="18" t="s">
        <v>88</v>
      </c>
    </row>
    <row r="207" s="13" customFormat="1">
      <c r="A207" s="13"/>
      <c r="B207" s="224"/>
      <c r="C207" s="225"/>
      <c r="D207" s="226" t="s">
        <v>150</v>
      </c>
      <c r="E207" s="227" t="s">
        <v>32</v>
      </c>
      <c r="F207" s="228" t="s">
        <v>252</v>
      </c>
      <c r="G207" s="225"/>
      <c r="H207" s="227" t="s">
        <v>32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150</v>
      </c>
      <c r="AU207" s="234" t="s">
        <v>88</v>
      </c>
      <c r="AV207" s="13" t="s">
        <v>86</v>
      </c>
      <c r="AW207" s="13" t="s">
        <v>39</v>
      </c>
      <c r="AX207" s="13" t="s">
        <v>78</v>
      </c>
      <c r="AY207" s="234" t="s">
        <v>139</v>
      </c>
    </row>
    <row r="208" s="14" customFormat="1">
      <c r="A208" s="14"/>
      <c r="B208" s="235"/>
      <c r="C208" s="236"/>
      <c r="D208" s="226" t="s">
        <v>150</v>
      </c>
      <c r="E208" s="237" t="s">
        <v>32</v>
      </c>
      <c r="F208" s="238" t="s">
        <v>796</v>
      </c>
      <c r="G208" s="236"/>
      <c r="H208" s="239">
        <v>54.270000000000003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150</v>
      </c>
      <c r="AU208" s="245" t="s">
        <v>88</v>
      </c>
      <c r="AV208" s="14" t="s">
        <v>88</v>
      </c>
      <c r="AW208" s="14" t="s">
        <v>39</v>
      </c>
      <c r="AX208" s="14" t="s">
        <v>78</v>
      </c>
      <c r="AY208" s="245" t="s">
        <v>139</v>
      </c>
    </row>
    <row r="209" s="15" customFormat="1">
      <c r="A209" s="15"/>
      <c r="B209" s="246"/>
      <c r="C209" s="247"/>
      <c r="D209" s="226" t="s">
        <v>150</v>
      </c>
      <c r="E209" s="248" t="s">
        <v>32</v>
      </c>
      <c r="F209" s="249" t="s">
        <v>153</v>
      </c>
      <c r="G209" s="247"/>
      <c r="H209" s="250">
        <v>54.270000000000003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6" t="s">
        <v>150</v>
      </c>
      <c r="AU209" s="256" t="s">
        <v>88</v>
      </c>
      <c r="AV209" s="15" t="s">
        <v>146</v>
      </c>
      <c r="AW209" s="15" t="s">
        <v>39</v>
      </c>
      <c r="AX209" s="15" t="s">
        <v>86</v>
      </c>
      <c r="AY209" s="256" t="s">
        <v>139</v>
      </c>
    </row>
    <row r="210" s="2" customFormat="1" ht="37.8" customHeight="1">
      <c r="A210" s="40"/>
      <c r="B210" s="41"/>
      <c r="C210" s="206" t="s">
        <v>289</v>
      </c>
      <c r="D210" s="206" t="s">
        <v>141</v>
      </c>
      <c r="E210" s="207" t="s">
        <v>255</v>
      </c>
      <c r="F210" s="208" t="s">
        <v>256</v>
      </c>
      <c r="G210" s="209" t="s">
        <v>144</v>
      </c>
      <c r="H210" s="210">
        <v>54.270000000000003</v>
      </c>
      <c r="I210" s="211"/>
      <c r="J210" s="212">
        <f>ROUND(I210*H210,2)</f>
        <v>0</v>
      </c>
      <c r="K210" s="208" t="s">
        <v>145</v>
      </c>
      <c r="L210" s="46"/>
      <c r="M210" s="213" t="s">
        <v>32</v>
      </c>
      <c r="N210" s="214" t="s">
        <v>49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146</v>
      </c>
      <c r="AT210" s="217" t="s">
        <v>141</v>
      </c>
      <c r="AU210" s="217" t="s">
        <v>88</v>
      </c>
      <c r="AY210" s="18" t="s">
        <v>139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8" t="s">
        <v>86</v>
      </c>
      <c r="BK210" s="218">
        <f>ROUND(I210*H210,2)</f>
        <v>0</v>
      </c>
      <c r="BL210" s="18" t="s">
        <v>146</v>
      </c>
      <c r="BM210" s="217" t="s">
        <v>797</v>
      </c>
    </row>
    <row r="211" s="2" customFormat="1">
      <c r="A211" s="40"/>
      <c r="B211" s="41"/>
      <c r="C211" s="42"/>
      <c r="D211" s="219" t="s">
        <v>148</v>
      </c>
      <c r="E211" s="42"/>
      <c r="F211" s="220" t="s">
        <v>258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8" t="s">
        <v>148</v>
      </c>
      <c r="AU211" s="18" t="s">
        <v>88</v>
      </c>
    </row>
    <row r="212" s="13" customFormat="1">
      <c r="A212" s="13"/>
      <c r="B212" s="224"/>
      <c r="C212" s="225"/>
      <c r="D212" s="226" t="s">
        <v>150</v>
      </c>
      <c r="E212" s="227" t="s">
        <v>32</v>
      </c>
      <c r="F212" s="228" t="s">
        <v>259</v>
      </c>
      <c r="G212" s="225"/>
      <c r="H212" s="227" t="s">
        <v>32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150</v>
      </c>
      <c r="AU212" s="234" t="s">
        <v>88</v>
      </c>
      <c r="AV212" s="13" t="s">
        <v>86</v>
      </c>
      <c r="AW212" s="13" t="s">
        <v>39</v>
      </c>
      <c r="AX212" s="13" t="s">
        <v>78</v>
      </c>
      <c r="AY212" s="234" t="s">
        <v>139</v>
      </c>
    </row>
    <row r="213" s="14" customFormat="1">
      <c r="A213" s="14"/>
      <c r="B213" s="235"/>
      <c r="C213" s="236"/>
      <c r="D213" s="226" t="s">
        <v>150</v>
      </c>
      <c r="E213" s="237" t="s">
        <v>32</v>
      </c>
      <c r="F213" s="238" t="s">
        <v>796</v>
      </c>
      <c r="G213" s="236"/>
      <c r="H213" s="239">
        <v>54.270000000000003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150</v>
      </c>
      <c r="AU213" s="245" t="s">
        <v>88</v>
      </c>
      <c r="AV213" s="14" t="s">
        <v>88</v>
      </c>
      <c r="AW213" s="14" t="s">
        <v>39</v>
      </c>
      <c r="AX213" s="14" t="s">
        <v>78</v>
      </c>
      <c r="AY213" s="245" t="s">
        <v>139</v>
      </c>
    </row>
    <row r="214" s="15" customFormat="1">
      <c r="A214" s="15"/>
      <c r="B214" s="246"/>
      <c r="C214" s="247"/>
      <c r="D214" s="226" t="s">
        <v>150</v>
      </c>
      <c r="E214" s="248" t="s">
        <v>32</v>
      </c>
      <c r="F214" s="249" t="s">
        <v>153</v>
      </c>
      <c r="G214" s="247"/>
      <c r="H214" s="250">
        <v>54.270000000000003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56" t="s">
        <v>150</v>
      </c>
      <c r="AU214" s="256" t="s">
        <v>88</v>
      </c>
      <c r="AV214" s="15" t="s">
        <v>146</v>
      </c>
      <c r="AW214" s="15" t="s">
        <v>39</v>
      </c>
      <c r="AX214" s="15" t="s">
        <v>86</v>
      </c>
      <c r="AY214" s="256" t="s">
        <v>139</v>
      </c>
    </row>
    <row r="215" s="2" customFormat="1" ht="16.5" customHeight="1">
      <c r="A215" s="40"/>
      <c r="B215" s="41"/>
      <c r="C215" s="257" t="s">
        <v>298</v>
      </c>
      <c r="D215" s="257" t="s">
        <v>261</v>
      </c>
      <c r="E215" s="258" t="s">
        <v>262</v>
      </c>
      <c r="F215" s="259" t="s">
        <v>263</v>
      </c>
      <c r="G215" s="260" t="s">
        <v>264</v>
      </c>
      <c r="H215" s="261">
        <v>0.81399999999999995</v>
      </c>
      <c r="I215" s="262"/>
      <c r="J215" s="263">
        <f>ROUND(I215*H215,2)</f>
        <v>0</v>
      </c>
      <c r="K215" s="259" t="s">
        <v>145</v>
      </c>
      <c r="L215" s="264"/>
      <c r="M215" s="265" t="s">
        <v>32</v>
      </c>
      <c r="N215" s="266" t="s">
        <v>49</v>
      </c>
      <c r="O215" s="86"/>
      <c r="P215" s="215">
        <f>O215*H215</f>
        <v>0</v>
      </c>
      <c r="Q215" s="215">
        <v>0.001</v>
      </c>
      <c r="R215" s="215">
        <f>Q215*H215</f>
        <v>0.00081399999999999994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189</v>
      </c>
      <c r="AT215" s="217" t="s">
        <v>261</v>
      </c>
      <c r="AU215" s="217" t="s">
        <v>88</v>
      </c>
      <c r="AY215" s="18" t="s">
        <v>139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8" t="s">
        <v>86</v>
      </c>
      <c r="BK215" s="218">
        <f>ROUND(I215*H215,2)</f>
        <v>0</v>
      </c>
      <c r="BL215" s="18" t="s">
        <v>146</v>
      </c>
      <c r="BM215" s="217" t="s">
        <v>798</v>
      </c>
    </row>
    <row r="216" s="14" customFormat="1">
      <c r="A216" s="14"/>
      <c r="B216" s="235"/>
      <c r="C216" s="236"/>
      <c r="D216" s="226" t="s">
        <v>150</v>
      </c>
      <c r="E216" s="236"/>
      <c r="F216" s="238" t="s">
        <v>799</v>
      </c>
      <c r="G216" s="236"/>
      <c r="H216" s="239">
        <v>0.81399999999999995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150</v>
      </c>
      <c r="AU216" s="245" t="s">
        <v>88</v>
      </c>
      <c r="AV216" s="14" t="s">
        <v>88</v>
      </c>
      <c r="AW216" s="14" t="s">
        <v>4</v>
      </c>
      <c r="AX216" s="14" t="s">
        <v>86</v>
      </c>
      <c r="AY216" s="245" t="s">
        <v>139</v>
      </c>
    </row>
    <row r="217" s="2" customFormat="1" ht="49.05" customHeight="1">
      <c r="A217" s="40"/>
      <c r="B217" s="41"/>
      <c r="C217" s="206" t="s">
        <v>308</v>
      </c>
      <c r="D217" s="206" t="s">
        <v>141</v>
      </c>
      <c r="E217" s="207" t="s">
        <v>268</v>
      </c>
      <c r="F217" s="208" t="s">
        <v>269</v>
      </c>
      <c r="G217" s="209" t="s">
        <v>270</v>
      </c>
      <c r="H217" s="210">
        <v>1</v>
      </c>
      <c r="I217" s="211"/>
      <c r="J217" s="212">
        <f>ROUND(I217*H217,2)</f>
        <v>0</v>
      </c>
      <c r="K217" s="208" t="s">
        <v>271</v>
      </c>
      <c r="L217" s="46"/>
      <c r="M217" s="213" t="s">
        <v>32</v>
      </c>
      <c r="N217" s="214" t="s">
        <v>49</v>
      </c>
      <c r="O217" s="86"/>
      <c r="P217" s="215">
        <f>O217*H217</f>
        <v>0</v>
      </c>
      <c r="Q217" s="215">
        <v>0.017500000000000002</v>
      </c>
      <c r="R217" s="215">
        <f>Q217*H217</f>
        <v>0.017500000000000002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146</v>
      </c>
      <c r="AT217" s="217" t="s">
        <v>141</v>
      </c>
      <c r="AU217" s="217" t="s">
        <v>88</v>
      </c>
      <c r="AY217" s="18" t="s">
        <v>139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8" t="s">
        <v>86</v>
      </c>
      <c r="BK217" s="218">
        <f>ROUND(I217*H217,2)</f>
        <v>0</v>
      </c>
      <c r="BL217" s="18" t="s">
        <v>146</v>
      </c>
      <c r="BM217" s="217" t="s">
        <v>800</v>
      </c>
    </row>
    <row r="218" s="2" customFormat="1">
      <c r="A218" s="40"/>
      <c r="B218" s="41"/>
      <c r="C218" s="42"/>
      <c r="D218" s="226" t="s">
        <v>273</v>
      </c>
      <c r="E218" s="42"/>
      <c r="F218" s="267" t="s">
        <v>274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8" t="s">
        <v>273</v>
      </c>
      <c r="AU218" s="18" t="s">
        <v>88</v>
      </c>
    </row>
    <row r="219" s="13" customFormat="1">
      <c r="A219" s="13"/>
      <c r="B219" s="224"/>
      <c r="C219" s="225"/>
      <c r="D219" s="226" t="s">
        <v>150</v>
      </c>
      <c r="E219" s="227" t="s">
        <v>32</v>
      </c>
      <c r="F219" s="228" t="s">
        <v>275</v>
      </c>
      <c r="G219" s="225"/>
      <c r="H219" s="227" t="s">
        <v>32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150</v>
      </c>
      <c r="AU219" s="234" t="s">
        <v>88</v>
      </c>
      <c r="AV219" s="13" t="s">
        <v>86</v>
      </c>
      <c r="AW219" s="13" t="s">
        <v>39</v>
      </c>
      <c r="AX219" s="13" t="s">
        <v>78</v>
      </c>
      <c r="AY219" s="234" t="s">
        <v>139</v>
      </c>
    </row>
    <row r="220" s="14" customFormat="1">
      <c r="A220" s="14"/>
      <c r="B220" s="235"/>
      <c r="C220" s="236"/>
      <c r="D220" s="226" t="s">
        <v>150</v>
      </c>
      <c r="E220" s="237" t="s">
        <v>32</v>
      </c>
      <c r="F220" s="238" t="s">
        <v>86</v>
      </c>
      <c r="G220" s="236"/>
      <c r="H220" s="239">
        <v>1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150</v>
      </c>
      <c r="AU220" s="245" t="s">
        <v>88</v>
      </c>
      <c r="AV220" s="14" t="s">
        <v>88</v>
      </c>
      <c r="AW220" s="14" t="s">
        <v>39</v>
      </c>
      <c r="AX220" s="14" t="s">
        <v>78</v>
      </c>
      <c r="AY220" s="245" t="s">
        <v>139</v>
      </c>
    </row>
    <row r="221" s="15" customFormat="1">
      <c r="A221" s="15"/>
      <c r="B221" s="246"/>
      <c r="C221" s="247"/>
      <c r="D221" s="226" t="s">
        <v>150</v>
      </c>
      <c r="E221" s="248" t="s">
        <v>32</v>
      </c>
      <c r="F221" s="249" t="s">
        <v>153</v>
      </c>
      <c r="G221" s="247"/>
      <c r="H221" s="250">
        <v>1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6" t="s">
        <v>150</v>
      </c>
      <c r="AU221" s="256" t="s">
        <v>88</v>
      </c>
      <c r="AV221" s="15" t="s">
        <v>146</v>
      </c>
      <c r="AW221" s="15" t="s">
        <v>39</v>
      </c>
      <c r="AX221" s="15" t="s">
        <v>86</v>
      </c>
      <c r="AY221" s="256" t="s">
        <v>139</v>
      </c>
    </row>
    <row r="222" s="2" customFormat="1" ht="49.05" customHeight="1">
      <c r="A222" s="40"/>
      <c r="B222" s="41"/>
      <c r="C222" s="206" t="s">
        <v>315</v>
      </c>
      <c r="D222" s="206" t="s">
        <v>141</v>
      </c>
      <c r="E222" s="207" t="s">
        <v>276</v>
      </c>
      <c r="F222" s="208" t="s">
        <v>277</v>
      </c>
      <c r="G222" s="209" t="s">
        <v>270</v>
      </c>
      <c r="H222" s="210">
        <v>1</v>
      </c>
      <c r="I222" s="211"/>
      <c r="J222" s="212">
        <f>ROUND(I222*H222,2)</f>
        <v>0</v>
      </c>
      <c r="K222" s="208" t="s">
        <v>271</v>
      </c>
      <c r="L222" s="46"/>
      <c r="M222" s="213" t="s">
        <v>32</v>
      </c>
      <c r="N222" s="214" t="s">
        <v>49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146</v>
      </c>
      <c r="AT222" s="217" t="s">
        <v>141</v>
      </c>
      <c r="AU222" s="217" t="s">
        <v>88</v>
      </c>
      <c r="AY222" s="18" t="s">
        <v>139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8" t="s">
        <v>86</v>
      </c>
      <c r="BK222" s="218">
        <f>ROUND(I222*H222,2)</f>
        <v>0</v>
      </c>
      <c r="BL222" s="18" t="s">
        <v>146</v>
      </c>
      <c r="BM222" s="217" t="s">
        <v>801</v>
      </c>
    </row>
    <row r="223" s="2" customFormat="1">
      <c r="A223" s="40"/>
      <c r="B223" s="41"/>
      <c r="C223" s="42"/>
      <c r="D223" s="226" t="s">
        <v>273</v>
      </c>
      <c r="E223" s="42"/>
      <c r="F223" s="267" t="s">
        <v>279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8" t="s">
        <v>273</v>
      </c>
      <c r="AU223" s="18" t="s">
        <v>88</v>
      </c>
    </row>
    <row r="224" s="13" customFormat="1">
      <c r="A224" s="13"/>
      <c r="B224" s="224"/>
      <c r="C224" s="225"/>
      <c r="D224" s="226" t="s">
        <v>150</v>
      </c>
      <c r="E224" s="227" t="s">
        <v>32</v>
      </c>
      <c r="F224" s="228" t="s">
        <v>169</v>
      </c>
      <c r="G224" s="225"/>
      <c r="H224" s="227" t="s">
        <v>32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150</v>
      </c>
      <c r="AU224" s="234" t="s">
        <v>88</v>
      </c>
      <c r="AV224" s="13" t="s">
        <v>86</v>
      </c>
      <c r="AW224" s="13" t="s">
        <v>39</v>
      </c>
      <c r="AX224" s="13" t="s">
        <v>78</v>
      </c>
      <c r="AY224" s="234" t="s">
        <v>139</v>
      </c>
    </row>
    <row r="225" s="13" customFormat="1">
      <c r="A225" s="13"/>
      <c r="B225" s="224"/>
      <c r="C225" s="225"/>
      <c r="D225" s="226" t="s">
        <v>150</v>
      </c>
      <c r="E225" s="227" t="s">
        <v>32</v>
      </c>
      <c r="F225" s="228" t="s">
        <v>280</v>
      </c>
      <c r="G225" s="225"/>
      <c r="H225" s="227" t="s">
        <v>32</v>
      </c>
      <c r="I225" s="229"/>
      <c r="J225" s="225"/>
      <c r="K225" s="225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150</v>
      </c>
      <c r="AU225" s="234" t="s">
        <v>88</v>
      </c>
      <c r="AV225" s="13" t="s">
        <v>86</v>
      </c>
      <c r="AW225" s="13" t="s">
        <v>39</v>
      </c>
      <c r="AX225" s="13" t="s">
        <v>78</v>
      </c>
      <c r="AY225" s="234" t="s">
        <v>139</v>
      </c>
    </row>
    <row r="226" s="14" customFormat="1">
      <c r="A226" s="14"/>
      <c r="B226" s="235"/>
      <c r="C226" s="236"/>
      <c r="D226" s="226" t="s">
        <v>150</v>
      </c>
      <c r="E226" s="237" t="s">
        <v>32</v>
      </c>
      <c r="F226" s="238" t="s">
        <v>86</v>
      </c>
      <c r="G226" s="236"/>
      <c r="H226" s="239">
        <v>1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5" t="s">
        <v>150</v>
      </c>
      <c r="AU226" s="245" t="s">
        <v>88</v>
      </c>
      <c r="AV226" s="14" t="s">
        <v>88</v>
      </c>
      <c r="AW226" s="14" t="s">
        <v>39</v>
      </c>
      <c r="AX226" s="14" t="s">
        <v>78</v>
      </c>
      <c r="AY226" s="245" t="s">
        <v>139</v>
      </c>
    </row>
    <row r="227" s="15" customFormat="1">
      <c r="A227" s="15"/>
      <c r="B227" s="246"/>
      <c r="C227" s="247"/>
      <c r="D227" s="226" t="s">
        <v>150</v>
      </c>
      <c r="E227" s="248" t="s">
        <v>32</v>
      </c>
      <c r="F227" s="249" t="s">
        <v>153</v>
      </c>
      <c r="G227" s="247"/>
      <c r="H227" s="250">
        <v>1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6" t="s">
        <v>150</v>
      </c>
      <c r="AU227" s="256" t="s">
        <v>88</v>
      </c>
      <c r="AV227" s="15" t="s">
        <v>146</v>
      </c>
      <c r="AW227" s="15" t="s">
        <v>39</v>
      </c>
      <c r="AX227" s="15" t="s">
        <v>86</v>
      </c>
      <c r="AY227" s="256" t="s">
        <v>139</v>
      </c>
    </row>
    <row r="228" s="12" customFormat="1" ht="22.8" customHeight="1">
      <c r="A228" s="12"/>
      <c r="B228" s="190"/>
      <c r="C228" s="191"/>
      <c r="D228" s="192" t="s">
        <v>77</v>
      </c>
      <c r="E228" s="204" t="s">
        <v>88</v>
      </c>
      <c r="F228" s="204" t="s">
        <v>281</v>
      </c>
      <c r="G228" s="191"/>
      <c r="H228" s="191"/>
      <c r="I228" s="194"/>
      <c r="J228" s="205">
        <f>BK228</f>
        <v>0</v>
      </c>
      <c r="K228" s="191"/>
      <c r="L228" s="196"/>
      <c r="M228" s="197"/>
      <c r="N228" s="198"/>
      <c r="O228" s="198"/>
      <c r="P228" s="199">
        <f>SUM(P229:P247)</f>
        <v>0</v>
      </c>
      <c r="Q228" s="198"/>
      <c r="R228" s="199">
        <f>SUM(R229:R247)</f>
        <v>0</v>
      </c>
      <c r="S228" s="198"/>
      <c r="T228" s="200">
        <f>SUM(T229:T247)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1" t="s">
        <v>86</v>
      </c>
      <c r="AT228" s="202" t="s">
        <v>77</v>
      </c>
      <c r="AU228" s="202" t="s">
        <v>86</v>
      </c>
      <c r="AY228" s="201" t="s">
        <v>139</v>
      </c>
      <c r="BK228" s="203">
        <f>SUM(BK229:BK247)</f>
        <v>0</v>
      </c>
    </row>
    <row r="229" s="2" customFormat="1" ht="24.15" customHeight="1">
      <c r="A229" s="40"/>
      <c r="B229" s="41"/>
      <c r="C229" s="206" t="s">
        <v>322</v>
      </c>
      <c r="D229" s="206" t="s">
        <v>141</v>
      </c>
      <c r="E229" s="207" t="s">
        <v>283</v>
      </c>
      <c r="F229" s="208" t="s">
        <v>284</v>
      </c>
      <c r="G229" s="209" t="s">
        <v>184</v>
      </c>
      <c r="H229" s="210">
        <v>0.22</v>
      </c>
      <c r="I229" s="211"/>
      <c r="J229" s="212">
        <f>ROUND(I229*H229,2)</f>
        <v>0</v>
      </c>
      <c r="K229" s="208" t="s">
        <v>145</v>
      </c>
      <c r="L229" s="46"/>
      <c r="M229" s="213" t="s">
        <v>32</v>
      </c>
      <c r="N229" s="214" t="s">
        <v>49</v>
      </c>
      <c r="O229" s="86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146</v>
      </c>
      <c r="AT229" s="217" t="s">
        <v>141</v>
      </c>
      <c r="AU229" s="217" t="s">
        <v>88</v>
      </c>
      <c r="AY229" s="18" t="s">
        <v>139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8" t="s">
        <v>86</v>
      </c>
      <c r="BK229" s="218">
        <f>ROUND(I229*H229,2)</f>
        <v>0</v>
      </c>
      <c r="BL229" s="18" t="s">
        <v>146</v>
      </c>
      <c r="BM229" s="217" t="s">
        <v>802</v>
      </c>
    </row>
    <row r="230" s="2" customFormat="1">
      <c r="A230" s="40"/>
      <c r="B230" s="41"/>
      <c r="C230" s="42"/>
      <c r="D230" s="219" t="s">
        <v>148</v>
      </c>
      <c r="E230" s="42"/>
      <c r="F230" s="220" t="s">
        <v>286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8" t="s">
        <v>148</v>
      </c>
      <c r="AU230" s="18" t="s">
        <v>88</v>
      </c>
    </row>
    <row r="231" s="13" customFormat="1">
      <c r="A231" s="13"/>
      <c r="B231" s="224"/>
      <c r="C231" s="225"/>
      <c r="D231" s="226" t="s">
        <v>150</v>
      </c>
      <c r="E231" s="227" t="s">
        <v>32</v>
      </c>
      <c r="F231" s="228" t="s">
        <v>287</v>
      </c>
      <c r="G231" s="225"/>
      <c r="H231" s="227" t="s">
        <v>32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150</v>
      </c>
      <c r="AU231" s="234" t="s">
        <v>88</v>
      </c>
      <c r="AV231" s="13" t="s">
        <v>86</v>
      </c>
      <c r="AW231" s="13" t="s">
        <v>39</v>
      </c>
      <c r="AX231" s="13" t="s">
        <v>78</v>
      </c>
      <c r="AY231" s="234" t="s">
        <v>139</v>
      </c>
    </row>
    <row r="232" s="14" customFormat="1">
      <c r="A232" s="14"/>
      <c r="B232" s="235"/>
      <c r="C232" s="236"/>
      <c r="D232" s="226" t="s">
        <v>150</v>
      </c>
      <c r="E232" s="237" t="s">
        <v>32</v>
      </c>
      <c r="F232" s="238" t="s">
        <v>288</v>
      </c>
      <c r="G232" s="236"/>
      <c r="H232" s="239">
        <v>0.22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5" t="s">
        <v>150</v>
      </c>
      <c r="AU232" s="245" t="s">
        <v>88</v>
      </c>
      <c r="AV232" s="14" t="s">
        <v>88</v>
      </c>
      <c r="AW232" s="14" t="s">
        <v>39</v>
      </c>
      <c r="AX232" s="14" t="s">
        <v>78</v>
      </c>
      <c r="AY232" s="245" t="s">
        <v>139</v>
      </c>
    </row>
    <row r="233" s="15" customFormat="1">
      <c r="A233" s="15"/>
      <c r="B233" s="246"/>
      <c r="C233" s="247"/>
      <c r="D233" s="226" t="s">
        <v>150</v>
      </c>
      <c r="E233" s="248" t="s">
        <v>32</v>
      </c>
      <c r="F233" s="249" t="s">
        <v>153</v>
      </c>
      <c r="G233" s="247"/>
      <c r="H233" s="250">
        <v>0.22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6" t="s">
        <v>150</v>
      </c>
      <c r="AU233" s="256" t="s">
        <v>88</v>
      </c>
      <c r="AV233" s="15" t="s">
        <v>146</v>
      </c>
      <c r="AW233" s="15" t="s">
        <v>39</v>
      </c>
      <c r="AX233" s="15" t="s">
        <v>86</v>
      </c>
      <c r="AY233" s="256" t="s">
        <v>139</v>
      </c>
    </row>
    <row r="234" s="2" customFormat="1" ht="24.15" customHeight="1">
      <c r="A234" s="40"/>
      <c r="B234" s="41"/>
      <c r="C234" s="206" t="s">
        <v>329</v>
      </c>
      <c r="D234" s="206" t="s">
        <v>141</v>
      </c>
      <c r="E234" s="207" t="s">
        <v>290</v>
      </c>
      <c r="F234" s="208" t="s">
        <v>291</v>
      </c>
      <c r="G234" s="209" t="s">
        <v>184</v>
      </c>
      <c r="H234" s="210">
        <v>3.488</v>
      </c>
      <c r="I234" s="211"/>
      <c r="J234" s="212">
        <f>ROUND(I234*H234,2)</f>
        <v>0</v>
      </c>
      <c r="K234" s="208" t="s">
        <v>145</v>
      </c>
      <c r="L234" s="46"/>
      <c r="M234" s="213" t="s">
        <v>32</v>
      </c>
      <c r="N234" s="214" t="s">
        <v>49</v>
      </c>
      <c r="O234" s="86"/>
      <c r="P234" s="215">
        <f>O234*H234</f>
        <v>0</v>
      </c>
      <c r="Q234" s="215">
        <v>0</v>
      </c>
      <c r="R234" s="215">
        <f>Q234*H234</f>
        <v>0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146</v>
      </c>
      <c r="AT234" s="217" t="s">
        <v>141</v>
      </c>
      <c r="AU234" s="217" t="s">
        <v>88</v>
      </c>
      <c r="AY234" s="18" t="s">
        <v>139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8" t="s">
        <v>86</v>
      </c>
      <c r="BK234" s="218">
        <f>ROUND(I234*H234,2)</f>
        <v>0</v>
      </c>
      <c r="BL234" s="18" t="s">
        <v>146</v>
      </c>
      <c r="BM234" s="217" t="s">
        <v>803</v>
      </c>
    </row>
    <row r="235" s="2" customFormat="1">
      <c r="A235" s="40"/>
      <c r="B235" s="41"/>
      <c r="C235" s="42"/>
      <c r="D235" s="219" t="s">
        <v>148</v>
      </c>
      <c r="E235" s="42"/>
      <c r="F235" s="220" t="s">
        <v>293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8" t="s">
        <v>148</v>
      </c>
      <c r="AU235" s="18" t="s">
        <v>88</v>
      </c>
    </row>
    <row r="236" s="13" customFormat="1">
      <c r="A236" s="13"/>
      <c r="B236" s="224"/>
      <c r="C236" s="225"/>
      <c r="D236" s="226" t="s">
        <v>150</v>
      </c>
      <c r="E236" s="227" t="s">
        <v>32</v>
      </c>
      <c r="F236" s="228" t="s">
        <v>294</v>
      </c>
      <c r="G236" s="225"/>
      <c r="H236" s="227" t="s">
        <v>32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150</v>
      </c>
      <c r="AU236" s="234" t="s">
        <v>88</v>
      </c>
      <c r="AV236" s="13" t="s">
        <v>86</v>
      </c>
      <c r="AW236" s="13" t="s">
        <v>39</v>
      </c>
      <c r="AX236" s="13" t="s">
        <v>78</v>
      </c>
      <c r="AY236" s="234" t="s">
        <v>139</v>
      </c>
    </row>
    <row r="237" s="14" customFormat="1">
      <c r="A237" s="14"/>
      <c r="B237" s="235"/>
      <c r="C237" s="236"/>
      <c r="D237" s="226" t="s">
        <v>150</v>
      </c>
      <c r="E237" s="237" t="s">
        <v>32</v>
      </c>
      <c r="F237" s="238" t="s">
        <v>297</v>
      </c>
      <c r="G237" s="236"/>
      <c r="H237" s="239">
        <v>1.744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150</v>
      </c>
      <c r="AU237" s="245" t="s">
        <v>88</v>
      </c>
      <c r="AV237" s="14" t="s">
        <v>88</v>
      </c>
      <c r="AW237" s="14" t="s">
        <v>39</v>
      </c>
      <c r="AX237" s="14" t="s">
        <v>78</v>
      </c>
      <c r="AY237" s="245" t="s">
        <v>139</v>
      </c>
    </row>
    <row r="238" s="13" customFormat="1">
      <c r="A238" s="13"/>
      <c r="B238" s="224"/>
      <c r="C238" s="225"/>
      <c r="D238" s="226" t="s">
        <v>150</v>
      </c>
      <c r="E238" s="227" t="s">
        <v>32</v>
      </c>
      <c r="F238" s="228" t="s">
        <v>462</v>
      </c>
      <c r="G238" s="225"/>
      <c r="H238" s="227" t="s">
        <v>32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4" t="s">
        <v>150</v>
      </c>
      <c r="AU238" s="234" t="s">
        <v>88</v>
      </c>
      <c r="AV238" s="13" t="s">
        <v>86</v>
      </c>
      <c r="AW238" s="13" t="s">
        <v>39</v>
      </c>
      <c r="AX238" s="13" t="s">
        <v>78</v>
      </c>
      <c r="AY238" s="234" t="s">
        <v>139</v>
      </c>
    </row>
    <row r="239" s="14" customFormat="1">
      <c r="A239" s="14"/>
      <c r="B239" s="235"/>
      <c r="C239" s="236"/>
      <c r="D239" s="226" t="s">
        <v>150</v>
      </c>
      <c r="E239" s="237" t="s">
        <v>32</v>
      </c>
      <c r="F239" s="238" t="s">
        <v>297</v>
      </c>
      <c r="G239" s="236"/>
      <c r="H239" s="239">
        <v>1.744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5" t="s">
        <v>150</v>
      </c>
      <c r="AU239" s="245" t="s">
        <v>88</v>
      </c>
      <c r="AV239" s="14" t="s">
        <v>88</v>
      </c>
      <c r="AW239" s="14" t="s">
        <v>39</v>
      </c>
      <c r="AX239" s="14" t="s">
        <v>78</v>
      </c>
      <c r="AY239" s="245" t="s">
        <v>139</v>
      </c>
    </row>
    <row r="240" s="15" customFormat="1">
      <c r="A240" s="15"/>
      <c r="B240" s="246"/>
      <c r="C240" s="247"/>
      <c r="D240" s="226" t="s">
        <v>150</v>
      </c>
      <c r="E240" s="248" t="s">
        <v>32</v>
      </c>
      <c r="F240" s="249" t="s">
        <v>153</v>
      </c>
      <c r="G240" s="247"/>
      <c r="H240" s="250">
        <v>3.488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6" t="s">
        <v>150</v>
      </c>
      <c r="AU240" s="256" t="s">
        <v>88</v>
      </c>
      <c r="AV240" s="15" t="s">
        <v>146</v>
      </c>
      <c r="AW240" s="15" t="s">
        <v>39</v>
      </c>
      <c r="AX240" s="15" t="s">
        <v>86</v>
      </c>
      <c r="AY240" s="256" t="s">
        <v>139</v>
      </c>
    </row>
    <row r="241" s="2" customFormat="1" ht="24.15" customHeight="1">
      <c r="A241" s="40"/>
      <c r="B241" s="41"/>
      <c r="C241" s="206" t="s">
        <v>334</v>
      </c>
      <c r="D241" s="206" t="s">
        <v>141</v>
      </c>
      <c r="E241" s="207" t="s">
        <v>299</v>
      </c>
      <c r="F241" s="208" t="s">
        <v>300</v>
      </c>
      <c r="G241" s="209" t="s">
        <v>144</v>
      </c>
      <c r="H241" s="210">
        <v>8.7200000000000006</v>
      </c>
      <c r="I241" s="211"/>
      <c r="J241" s="212">
        <f>ROUND(I241*H241,2)</f>
        <v>0</v>
      </c>
      <c r="K241" s="208" t="s">
        <v>145</v>
      </c>
      <c r="L241" s="46"/>
      <c r="M241" s="213" t="s">
        <v>32</v>
      </c>
      <c r="N241" s="214" t="s">
        <v>49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146</v>
      </c>
      <c r="AT241" s="217" t="s">
        <v>141</v>
      </c>
      <c r="AU241" s="217" t="s">
        <v>88</v>
      </c>
      <c r="AY241" s="18" t="s">
        <v>139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8" t="s">
        <v>86</v>
      </c>
      <c r="BK241" s="218">
        <f>ROUND(I241*H241,2)</f>
        <v>0</v>
      </c>
      <c r="BL241" s="18" t="s">
        <v>146</v>
      </c>
      <c r="BM241" s="217" t="s">
        <v>804</v>
      </c>
    </row>
    <row r="242" s="2" customFormat="1">
      <c r="A242" s="40"/>
      <c r="B242" s="41"/>
      <c r="C242" s="42"/>
      <c r="D242" s="219" t="s">
        <v>148</v>
      </c>
      <c r="E242" s="42"/>
      <c r="F242" s="220" t="s">
        <v>302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8" t="s">
        <v>148</v>
      </c>
      <c r="AU242" s="18" t="s">
        <v>88</v>
      </c>
    </row>
    <row r="243" s="13" customFormat="1">
      <c r="A243" s="13"/>
      <c r="B243" s="224"/>
      <c r="C243" s="225"/>
      <c r="D243" s="226" t="s">
        <v>150</v>
      </c>
      <c r="E243" s="227" t="s">
        <v>32</v>
      </c>
      <c r="F243" s="228" t="s">
        <v>303</v>
      </c>
      <c r="G243" s="225"/>
      <c r="H243" s="227" t="s">
        <v>32</v>
      </c>
      <c r="I243" s="229"/>
      <c r="J243" s="225"/>
      <c r="K243" s="225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150</v>
      </c>
      <c r="AU243" s="234" t="s">
        <v>88</v>
      </c>
      <c r="AV243" s="13" t="s">
        <v>86</v>
      </c>
      <c r="AW243" s="13" t="s">
        <v>39</v>
      </c>
      <c r="AX243" s="13" t="s">
        <v>78</v>
      </c>
      <c r="AY243" s="234" t="s">
        <v>139</v>
      </c>
    </row>
    <row r="244" s="14" customFormat="1">
      <c r="A244" s="14"/>
      <c r="B244" s="235"/>
      <c r="C244" s="236"/>
      <c r="D244" s="226" t="s">
        <v>150</v>
      </c>
      <c r="E244" s="237" t="s">
        <v>32</v>
      </c>
      <c r="F244" s="238" t="s">
        <v>306</v>
      </c>
      <c r="G244" s="236"/>
      <c r="H244" s="239">
        <v>4.3600000000000003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5" t="s">
        <v>150</v>
      </c>
      <c r="AU244" s="245" t="s">
        <v>88</v>
      </c>
      <c r="AV244" s="14" t="s">
        <v>88</v>
      </c>
      <c r="AW244" s="14" t="s">
        <v>39</v>
      </c>
      <c r="AX244" s="14" t="s">
        <v>78</v>
      </c>
      <c r="AY244" s="245" t="s">
        <v>139</v>
      </c>
    </row>
    <row r="245" s="13" customFormat="1">
      <c r="A245" s="13"/>
      <c r="B245" s="224"/>
      <c r="C245" s="225"/>
      <c r="D245" s="226" t="s">
        <v>150</v>
      </c>
      <c r="E245" s="227" t="s">
        <v>32</v>
      </c>
      <c r="F245" s="228" t="s">
        <v>464</v>
      </c>
      <c r="G245" s="225"/>
      <c r="H245" s="227" t="s">
        <v>32</v>
      </c>
      <c r="I245" s="229"/>
      <c r="J245" s="225"/>
      <c r="K245" s="225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150</v>
      </c>
      <c r="AU245" s="234" t="s">
        <v>88</v>
      </c>
      <c r="AV245" s="13" t="s">
        <v>86</v>
      </c>
      <c r="AW245" s="13" t="s">
        <v>39</v>
      </c>
      <c r="AX245" s="13" t="s">
        <v>78</v>
      </c>
      <c r="AY245" s="234" t="s">
        <v>139</v>
      </c>
    </row>
    <row r="246" s="14" customFormat="1">
      <c r="A246" s="14"/>
      <c r="B246" s="235"/>
      <c r="C246" s="236"/>
      <c r="D246" s="226" t="s">
        <v>150</v>
      </c>
      <c r="E246" s="237" t="s">
        <v>32</v>
      </c>
      <c r="F246" s="238" t="s">
        <v>306</v>
      </c>
      <c r="G246" s="236"/>
      <c r="H246" s="239">
        <v>4.3600000000000003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150</v>
      </c>
      <c r="AU246" s="245" t="s">
        <v>88</v>
      </c>
      <c r="AV246" s="14" t="s">
        <v>88</v>
      </c>
      <c r="AW246" s="14" t="s">
        <v>39</v>
      </c>
      <c r="AX246" s="14" t="s">
        <v>78</v>
      </c>
      <c r="AY246" s="245" t="s">
        <v>139</v>
      </c>
    </row>
    <row r="247" s="15" customFormat="1">
      <c r="A247" s="15"/>
      <c r="B247" s="246"/>
      <c r="C247" s="247"/>
      <c r="D247" s="226" t="s">
        <v>150</v>
      </c>
      <c r="E247" s="248" t="s">
        <v>32</v>
      </c>
      <c r="F247" s="249" t="s">
        <v>153</v>
      </c>
      <c r="G247" s="247"/>
      <c r="H247" s="250">
        <v>8.7200000000000006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56" t="s">
        <v>150</v>
      </c>
      <c r="AU247" s="256" t="s">
        <v>88</v>
      </c>
      <c r="AV247" s="15" t="s">
        <v>146</v>
      </c>
      <c r="AW247" s="15" t="s">
        <v>39</v>
      </c>
      <c r="AX247" s="15" t="s">
        <v>86</v>
      </c>
      <c r="AY247" s="256" t="s">
        <v>139</v>
      </c>
    </row>
    <row r="248" s="12" customFormat="1" ht="22.8" customHeight="1">
      <c r="A248" s="12"/>
      <c r="B248" s="190"/>
      <c r="C248" s="191"/>
      <c r="D248" s="192" t="s">
        <v>77</v>
      </c>
      <c r="E248" s="204" t="s">
        <v>158</v>
      </c>
      <c r="F248" s="204" t="s">
        <v>307</v>
      </c>
      <c r="G248" s="191"/>
      <c r="H248" s="191"/>
      <c r="I248" s="194"/>
      <c r="J248" s="205">
        <f>BK248</f>
        <v>0</v>
      </c>
      <c r="K248" s="191"/>
      <c r="L248" s="196"/>
      <c r="M248" s="197"/>
      <c r="N248" s="198"/>
      <c r="O248" s="198"/>
      <c r="P248" s="199">
        <f>SUM(P249:P283)</f>
        <v>0</v>
      </c>
      <c r="Q248" s="198"/>
      <c r="R248" s="199">
        <f>SUM(R249:R283)</f>
        <v>19.042445000000001</v>
      </c>
      <c r="S248" s="198"/>
      <c r="T248" s="200">
        <f>SUM(T249:T283)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1" t="s">
        <v>86</v>
      </c>
      <c r="AT248" s="202" t="s">
        <v>77</v>
      </c>
      <c r="AU248" s="202" t="s">
        <v>86</v>
      </c>
      <c r="AY248" s="201" t="s">
        <v>139</v>
      </c>
      <c r="BK248" s="203">
        <f>SUM(BK249:BK283)</f>
        <v>0</v>
      </c>
    </row>
    <row r="249" s="2" customFormat="1" ht="66.75" customHeight="1">
      <c r="A249" s="40"/>
      <c r="B249" s="41"/>
      <c r="C249" s="206" t="s">
        <v>342</v>
      </c>
      <c r="D249" s="206" t="s">
        <v>141</v>
      </c>
      <c r="E249" s="207" t="s">
        <v>309</v>
      </c>
      <c r="F249" s="208" t="s">
        <v>310</v>
      </c>
      <c r="G249" s="209" t="s">
        <v>184</v>
      </c>
      <c r="H249" s="210">
        <v>3.1800000000000002</v>
      </c>
      <c r="I249" s="211"/>
      <c r="J249" s="212">
        <f>ROUND(I249*H249,2)</f>
        <v>0</v>
      </c>
      <c r="K249" s="208" t="s">
        <v>145</v>
      </c>
      <c r="L249" s="46"/>
      <c r="M249" s="213" t="s">
        <v>32</v>
      </c>
      <c r="N249" s="214" t="s">
        <v>49</v>
      </c>
      <c r="O249" s="86"/>
      <c r="P249" s="215">
        <f>O249*H249</f>
        <v>0</v>
      </c>
      <c r="Q249" s="215">
        <v>2.7919499999999999</v>
      </c>
      <c r="R249" s="215">
        <f>Q249*H249</f>
        <v>8.8784010000000002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146</v>
      </c>
      <c r="AT249" s="217" t="s">
        <v>141</v>
      </c>
      <c r="AU249" s="217" t="s">
        <v>88</v>
      </c>
      <c r="AY249" s="18" t="s">
        <v>139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8" t="s">
        <v>86</v>
      </c>
      <c r="BK249" s="218">
        <f>ROUND(I249*H249,2)</f>
        <v>0</v>
      </c>
      <c r="BL249" s="18" t="s">
        <v>146</v>
      </c>
      <c r="BM249" s="217" t="s">
        <v>805</v>
      </c>
    </row>
    <row r="250" s="2" customFormat="1">
      <c r="A250" s="40"/>
      <c r="B250" s="41"/>
      <c r="C250" s="42"/>
      <c r="D250" s="219" t="s">
        <v>148</v>
      </c>
      <c r="E250" s="42"/>
      <c r="F250" s="220" t="s">
        <v>312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8" t="s">
        <v>148</v>
      </c>
      <c r="AU250" s="18" t="s">
        <v>88</v>
      </c>
    </row>
    <row r="251" s="13" customFormat="1">
      <c r="A251" s="13"/>
      <c r="B251" s="224"/>
      <c r="C251" s="225"/>
      <c r="D251" s="226" t="s">
        <v>150</v>
      </c>
      <c r="E251" s="227" t="s">
        <v>32</v>
      </c>
      <c r="F251" s="228" t="s">
        <v>313</v>
      </c>
      <c r="G251" s="225"/>
      <c r="H251" s="227" t="s">
        <v>32</v>
      </c>
      <c r="I251" s="229"/>
      <c r="J251" s="225"/>
      <c r="K251" s="225"/>
      <c r="L251" s="230"/>
      <c r="M251" s="231"/>
      <c r="N251" s="232"/>
      <c r="O251" s="232"/>
      <c r="P251" s="232"/>
      <c r="Q251" s="232"/>
      <c r="R251" s="232"/>
      <c r="S251" s="232"/>
      <c r="T251" s="23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4" t="s">
        <v>150</v>
      </c>
      <c r="AU251" s="234" t="s">
        <v>88</v>
      </c>
      <c r="AV251" s="13" t="s">
        <v>86</v>
      </c>
      <c r="AW251" s="13" t="s">
        <v>39</v>
      </c>
      <c r="AX251" s="13" t="s">
        <v>78</v>
      </c>
      <c r="AY251" s="234" t="s">
        <v>139</v>
      </c>
    </row>
    <row r="252" s="14" customFormat="1">
      <c r="A252" s="14"/>
      <c r="B252" s="235"/>
      <c r="C252" s="236"/>
      <c r="D252" s="226" t="s">
        <v>150</v>
      </c>
      <c r="E252" s="237" t="s">
        <v>32</v>
      </c>
      <c r="F252" s="238" t="s">
        <v>806</v>
      </c>
      <c r="G252" s="236"/>
      <c r="H252" s="239">
        <v>3.1800000000000002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5" t="s">
        <v>150</v>
      </c>
      <c r="AU252" s="245" t="s">
        <v>88</v>
      </c>
      <c r="AV252" s="14" t="s">
        <v>88</v>
      </c>
      <c r="AW252" s="14" t="s">
        <v>39</v>
      </c>
      <c r="AX252" s="14" t="s">
        <v>78</v>
      </c>
      <c r="AY252" s="245" t="s">
        <v>139</v>
      </c>
    </row>
    <row r="253" s="15" customFormat="1">
      <c r="A253" s="15"/>
      <c r="B253" s="246"/>
      <c r="C253" s="247"/>
      <c r="D253" s="226" t="s">
        <v>150</v>
      </c>
      <c r="E253" s="248" t="s">
        <v>32</v>
      </c>
      <c r="F253" s="249" t="s">
        <v>153</v>
      </c>
      <c r="G253" s="247"/>
      <c r="H253" s="250">
        <v>3.1800000000000002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6" t="s">
        <v>150</v>
      </c>
      <c r="AU253" s="256" t="s">
        <v>88</v>
      </c>
      <c r="AV253" s="15" t="s">
        <v>146</v>
      </c>
      <c r="AW253" s="15" t="s">
        <v>39</v>
      </c>
      <c r="AX253" s="15" t="s">
        <v>86</v>
      </c>
      <c r="AY253" s="256" t="s">
        <v>139</v>
      </c>
    </row>
    <row r="254" s="2" customFormat="1" ht="66.75" customHeight="1">
      <c r="A254" s="40"/>
      <c r="B254" s="41"/>
      <c r="C254" s="206" t="s">
        <v>349</v>
      </c>
      <c r="D254" s="206" t="s">
        <v>141</v>
      </c>
      <c r="E254" s="207" t="s">
        <v>316</v>
      </c>
      <c r="F254" s="208" t="s">
        <v>317</v>
      </c>
      <c r="G254" s="209" t="s">
        <v>184</v>
      </c>
      <c r="H254" s="210">
        <v>1.5600000000000001</v>
      </c>
      <c r="I254" s="211"/>
      <c r="J254" s="212">
        <f>ROUND(I254*H254,2)</f>
        <v>0</v>
      </c>
      <c r="K254" s="208" t="s">
        <v>145</v>
      </c>
      <c r="L254" s="46"/>
      <c r="M254" s="213" t="s">
        <v>32</v>
      </c>
      <c r="N254" s="214" t="s">
        <v>49</v>
      </c>
      <c r="O254" s="86"/>
      <c r="P254" s="215">
        <f>O254*H254</f>
        <v>0</v>
      </c>
      <c r="Q254" s="215">
        <v>2.8332299999999999</v>
      </c>
      <c r="R254" s="215">
        <f>Q254*H254</f>
        <v>4.4198388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146</v>
      </c>
      <c r="AT254" s="217" t="s">
        <v>141</v>
      </c>
      <c r="AU254" s="217" t="s">
        <v>88</v>
      </c>
      <c r="AY254" s="18" t="s">
        <v>139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8" t="s">
        <v>86</v>
      </c>
      <c r="BK254" s="218">
        <f>ROUND(I254*H254,2)</f>
        <v>0</v>
      </c>
      <c r="BL254" s="18" t="s">
        <v>146</v>
      </c>
      <c r="BM254" s="217" t="s">
        <v>807</v>
      </c>
    </row>
    <row r="255" s="2" customFormat="1">
      <c r="A255" s="40"/>
      <c r="B255" s="41"/>
      <c r="C255" s="42"/>
      <c r="D255" s="219" t="s">
        <v>148</v>
      </c>
      <c r="E255" s="42"/>
      <c r="F255" s="220" t="s">
        <v>319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8" t="s">
        <v>148</v>
      </c>
      <c r="AU255" s="18" t="s">
        <v>88</v>
      </c>
    </row>
    <row r="256" s="13" customFormat="1">
      <c r="A256" s="13"/>
      <c r="B256" s="224"/>
      <c r="C256" s="225"/>
      <c r="D256" s="226" t="s">
        <v>150</v>
      </c>
      <c r="E256" s="227" t="s">
        <v>32</v>
      </c>
      <c r="F256" s="228" t="s">
        <v>320</v>
      </c>
      <c r="G256" s="225"/>
      <c r="H256" s="227" t="s">
        <v>32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150</v>
      </c>
      <c r="AU256" s="234" t="s">
        <v>88</v>
      </c>
      <c r="AV256" s="13" t="s">
        <v>86</v>
      </c>
      <c r="AW256" s="13" t="s">
        <v>39</v>
      </c>
      <c r="AX256" s="13" t="s">
        <v>78</v>
      </c>
      <c r="AY256" s="234" t="s">
        <v>139</v>
      </c>
    </row>
    <row r="257" s="14" customFormat="1">
      <c r="A257" s="14"/>
      <c r="B257" s="235"/>
      <c r="C257" s="236"/>
      <c r="D257" s="226" t="s">
        <v>150</v>
      </c>
      <c r="E257" s="237" t="s">
        <v>32</v>
      </c>
      <c r="F257" s="238" t="s">
        <v>808</v>
      </c>
      <c r="G257" s="236"/>
      <c r="H257" s="239">
        <v>1.5600000000000001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5" t="s">
        <v>150</v>
      </c>
      <c r="AU257" s="245" t="s">
        <v>88</v>
      </c>
      <c r="AV257" s="14" t="s">
        <v>88</v>
      </c>
      <c r="AW257" s="14" t="s">
        <v>39</v>
      </c>
      <c r="AX257" s="14" t="s">
        <v>78</v>
      </c>
      <c r="AY257" s="245" t="s">
        <v>139</v>
      </c>
    </row>
    <row r="258" s="15" customFormat="1">
      <c r="A258" s="15"/>
      <c r="B258" s="246"/>
      <c r="C258" s="247"/>
      <c r="D258" s="226" t="s">
        <v>150</v>
      </c>
      <c r="E258" s="248" t="s">
        <v>32</v>
      </c>
      <c r="F258" s="249" t="s">
        <v>153</v>
      </c>
      <c r="G258" s="247"/>
      <c r="H258" s="250">
        <v>1.5600000000000001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56" t="s">
        <v>150</v>
      </c>
      <c r="AU258" s="256" t="s">
        <v>88</v>
      </c>
      <c r="AV258" s="15" t="s">
        <v>146</v>
      </c>
      <c r="AW258" s="15" t="s">
        <v>39</v>
      </c>
      <c r="AX258" s="15" t="s">
        <v>86</v>
      </c>
      <c r="AY258" s="256" t="s">
        <v>139</v>
      </c>
    </row>
    <row r="259" s="2" customFormat="1" ht="76.35" customHeight="1">
      <c r="A259" s="40"/>
      <c r="B259" s="41"/>
      <c r="C259" s="206" t="s">
        <v>355</v>
      </c>
      <c r="D259" s="206" t="s">
        <v>141</v>
      </c>
      <c r="E259" s="207" t="s">
        <v>323</v>
      </c>
      <c r="F259" s="208" t="s">
        <v>324</v>
      </c>
      <c r="G259" s="209" t="s">
        <v>144</v>
      </c>
      <c r="H259" s="210">
        <v>14.74</v>
      </c>
      <c r="I259" s="211"/>
      <c r="J259" s="212">
        <f>ROUND(I259*H259,2)</f>
        <v>0</v>
      </c>
      <c r="K259" s="208" t="s">
        <v>145</v>
      </c>
      <c r="L259" s="46"/>
      <c r="M259" s="213" t="s">
        <v>32</v>
      </c>
      <c r="N259" s="214" t="s">
        <v>49</v>
      </c>
      <c r="O259" s="86"/>
      <c r="P259" s="215">
        <f>O259*H259</f>
        <v>0</v>
      </c>
      <c r="Q259" s="215">
        <v>0.00726</v>
      </c>
      <c r="R259" s="215">
        <f>Q259*H259</f>
        <v>0.10701240000000001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146</v>
      </c>
      <c r="AT259" s="217" t="s">
        <v>141</v>
      </c>
      <c r="AU259" s="217" t="s">
        <v>88</v>
      </c>
      <c r="AY259" s="18" t="s">
        <v>139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8" t="s">
        <v>86</v>
      </c>
      <c r="BK259" s="218">
        <f>ROUND(I259*H259,2)</f>
        <v>0</v>
      </c>
      <c r="BL259" s="18" t="s">
        <v>146</v>
      </c>
      <c r="BM259" s="217" t="s">
        <v>809</v>
      </c>
    </row>
    <row r="260" s="2" customFormat="1">
      <c r="A260" s="40"/>
      <c r="B260" s="41"/>
      <c r="C260" s="42"/>
      <c r="D260" s="219" t="s">
        <v>148</v>
      </c>
      <c r="E260" s="42"/>
      <c r="F260" s="220" t="s">
        <v>326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8" t="s">
        <v>148</v>
      </c>
      <c r="AU260" s="18" t="s">
        <v>88</v>
      </c>
    </row>
    <row r="261" s="13" customFormat="1">
      <c r="A261" s="13"/>
      <c r="B261" s="224"/>
      <c r="C261" s="225"/>
      <c r="D261" s="226" t="s">
        <v>150</v>
      </c>
      <c r="E261" s="227" t="s">
        <v>32</v>
      </c>
      <c r="F261" s="228" t="s">
        <v>327</v>
      </c>
      <c r="G261" s="225"/>
      <c r="H261" s="227" t="s">
        <v>32</v>
      </c>
      <c r="I261" s="229"/>
      <c r="J261" s="225"/>
      <c r="K261" s="225"/>
      <c r="L261" s="230"/>
      <c r="M261" s="231"/>
      <c r="N261" s="232"/>
      <c r="O261" s="232"/>
      <c r="P261" s="232"/>
      <c r="Q261" s="232"/>
      <c r="R261" s="232"/>
      <c r="S261" s="232"/>
      <c r="T261" s="23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4" t="s">
        <v>150</v>
      </c>
      <c r="AU261" s="234" t="s">
        <v>88</v>
      </c>
      <c r="AV261" s="13" t="s">
        <v>86</v>
      </c>
      <c r="AW261" s="13" t="s">
        <v>39</v>
      </c>
      <c r="AX261" s="13" t="s">
        <v>78</v>
      </c>
      <c r="AY261" s="234" t="s">
        <v>139</v>
      </c>
    </row>
    <row r="262" s="14" customFormat="1">
      <c r="A262" s="14"/>
      <c r="B262" s="235"/>
      <c r="C262" s="236"/>
      <c r="D262" s="226" t="s">
        <v>150</v>
      </c>
      <c r="E262" s="237" t="s">
        <v>32</v>
      </c>
      <c r="F262" s="238" t="s">
        <v>810</v>
      </c>
      <c r="G262" s="236"/>
      <c r="H262" s="239">
        <v>14.74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150</v>
      </c>
      <c r="AU262" s="245" t="s">
        <v>88</v>
      </c>
      <c r="AV262" s="14" t="s">
        <v>88</v>
      </c>
      <c r="AW262" s="14" t="s">
        <v>39</v>
      </c>
      <c r="AX262" s="14" t="s">
        <v>78</v>
      </c>
      <c r="AY262" s="245" t="s">
        <v>139</v>
      </c>
    </row>
    <row r="263" s="15" customFormat="1">
      <c r="A263" s="15"/>
      <c r="B263" s="246"/>
      <c r="C263" s="247"/>
      <c r="D263" s="226" t="s">
        <v>150</v>
      </c>
      <c r="E263" s="248" t="s">
        <v>32</v>
      </c>
      <c r="F263" s="249" t="s">
        <v>153</v>
      </c>
      <c r="G263" s="247"/>
      <c r="H263" s="250">
        <v>14.74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56" t="s">
        <v>150</v>
      </c>
      <c r="AU263" s="256" t="s">
        <v>88</v>
      </c>
      <c r="AV263" s="15" t="s">
        <v>146</v>
      </c>
      <c r="AW263" s="15" t="s">
        <v>39</v>
      </c>
      <c r="AX263" s="15" t="s">
        <v>86</v>
      </c>
      <c r="AY263" s="256" t="s">
        <v>139</v>
      </c>
    </row>
    <row r="264" s="2" customFormat="1" ht="76.35" customHeight="1">
      <c r="A264" s="40"/>
      <c r="B264" s="41"/>
      <c r="C264" s="206" t="s">
        <v>362</v>
      </c>
      <c r="D264" s="206" t="s">
        <v>141</v>
      </c>
      <c r="E264" s="207" t="s">
        <v>330</v>
      </c>
      <c r="F264" s="208" t="s">
        <v>331</v>
      </c>
      <c r="G264" s="209" t="s">
        <v>144</v>
      </c>
      <c r="H264" s="210">
        <v>14.74</v>
      </c>
      <c r="I264" s="211"/>
      <c r="J264" s="212">
        <f>ROUND(I264*H264,2)</f>
        <v>0</v>
      </c>
      <c r="K264" s="208" t="s">
        <v>145</v>
      </c>
      <c r="L264" s="46"/>
      <c r="M264" s="213" t="s">
        <v>32</v>
      </c>
      <c r="N264" s="214" t="s">
        <v>49</v>
      </c>
      <c r="O264" s="86"/>
      <c r="P264" s="215">
        <f>O264*H264</f>
        <v>0</v>
      </c>
      <c r="Q264" s="215">
        <v>0.00085999999999999998</v>
      </c>
      <c r="R264" s="215">
        <f>Q264*H264</f>
        <v>0.012676399999999999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146</v>
      </c>
      <c r="AT264" s="217" t="s">
        <v>141</v>
      </c>
      <c r="AU264" s="217" t="s">
        <v>88</v>
      </c>
      <c r="AY264" s="18" t="s">
        <v>139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8" t="s">
        <v>86</v>
      </c>
      <c r="BK264" s="218">
        <f>ROUND(I264*H264,2)</f>
        <v>0</v>
      </c>
      <c r="BL264" s="18" t="s">
        <v>146</v>
      </c>
      <c r="BM264" s="217" t="s">
        <v>811</v>
      </c>
    </row>
    <row r="265" s="2" customFormat="1">
      <c r="A265" s="40"/>
      <c r="B265" s="41"/>
      <c r="C265" s="42"/>
      <c r="D265" s="219" t="s">
        <v>148</v>
      </c>
      <c r="E265" s="42"/>
      <c r="F265" s="220" t="s">
        <v>333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8" t="s">
        <v>148</v>
      </c>
      <c r="AU265" s="18" t="s">
        <v>88</v>
      </c>
    </row>
    <row r="266" s="13" customFormat="1">
      <c r="A266" s="13"/>
      <c r="B266" s="224"/>
      <c r="C266" s="225"/>
      <c r="D266" s="226" t="s">
        <v>150</v>
      </c>
      <c r="E266" s="227" t="s">
        <v>32</v>
      </c>
      <c r="F266" s="228" t="s">
        <v>327</v>
      </c>
      <c r="G266" s="225"/>
      <c r="H266" s="227" t="s">
        <v>32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150</v>
      </c>
      <c r="AU266" s="234" t="s">
        <v>88</v>
      </c>
      <c r="AV266" s="13" t="s">
        <v>86</v>
      </c>
      <c r="AW266" s="13" t="s">
        <v>39</v>
      </c>
      <c r="AX266" s="13" t="s">
        <v>78</v>
      </c>
      <c r="AY266" s="234" t="s">
        <v>139</v>
      </c>
    </row>
    <row r="267" s="14" customFormat="1">
      <c r="A267" s="14"/>
      <c r="B267" s="235"/>
      <c r="C267" s="236"/>
      <c r="D267" s="226" t="s">
        <v>150</v>
      </c>
      <c r="E267" s="237" t="s">
        <v>32</v>
      </c>
      <c r="F267" s="238" t="s">
        <v>810</v>
      </c>
      <c r="G267" s="236"/>
      <c r="H267" s="239">
        <v>14.74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5" t="s">
        <v>150</v>
      </c>
      <c r="AU267" s="245" t="s">
        <v>88</v>
      </c>
      <c r="AV267" s="14" t="s">
        <v>88</v>
      </c>
      <c r="AW267" s="14" t="s">
        <v>39</v>
      </c>
      <c r="AX267" s="14" t="s">
        <v>78</v>
      </c>
      <c r="AY267" s="245" t="s">
        <v>139</v>
      </c>
    </row>
    <row r="268" s="15" customFormat="1">
      <c r="A268" s="15"/>
      <c r="B268" s="246"/>
      <c r="C268" s="247"/>
      <c r="D268" s="226" t="s">
        <v>150</v>
      </c>
      <c r="E268" s="248" t="s">
        <v>32</v>
      </c>
      <c r="F268" s="249" t="s">
        <v>153</v>
      </c>
      <c r="G268" s="247"/>
      <c r="H268" s="250">
        <v>14.74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6" t="s">
        <v>150</v>
      </c>
      <c r="AU268" s="256" t="s">
        <v>88</v>
      </c>
      <c r="AV268" s="15" t="s">
        <v>146</v>
      </c>
      <c r="AW268" s="15" t="s">
        <v>39</v>
      </c>
      <c r="AX268" s="15" t="s">
        <v>86</v>
      </c>
      <c r="AY268" s="256" t="s">
        <v>139</v>
      </c>
    </row>
    <row r="269" s="2" customFormat="1" ht="78" customHeight="1">
      <c r="A269" s="40"/>
      <c r="B269" s="41"/>
      <c r="C269" s="206" t="s">
        <v>370</v>
      </c>
      <c r="D269" s="206" t="s">
        <v>141</v>
      </c>
      <c r="E269" s="207" t="s">
        <v>335</v>
      </c>
      <c r="F269" s="208" t="s">
        <v>336</v>
      </c>
      <c r="G269" s="209" t="s">
        <v>337</v>
      </c>
      <c r="H269" s="210">
        <v>0.105</v>
      </c>
      <c r="I269" s="211"/>
      <c r="J269" s="212">
        <f>ROUND(I269*H269,2)</f>
        <v>0</v>
      </c>
      <c r="K269" s="208" t="s">
        <v>145</v>
      </c>
      <c r="L269" s="46"/>
      <c r="M269" s="213" t="s">
        <v>32</v>
      </c>
      <c r="N269" s="214" t="s">
        <v>49</v>
      </c>
      <c r="O269" s="86"/>
      <c r="P269" s="215">
        <f>O269*H269</f>
        <v>0</v>
      </c>
      <c r="Q269" s="215">
        <v>1.0556000000000001</v>
      </c>
      <c r="R269" s="215">
        <f>Q269*H269</f>
        <v>0.11083800000000001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146</v>
      </c>
      <c r="AT269" s="217" t="s">
        <v>141</v>
      </c>
      <c r="AU269" s="217" t="s">
        <v>88</v>
      </c>
      <c r="AY269" s="18" t="s">
        <v>139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8" t="s">
        <v>86</v>
      </c>
      <c r="BK269" s="218">
        <f>ROUND(I269*H269,2)</f>
        <v>0</v>
      </c>
      <c r="BL269" s="18" t="s">
        <v>146</v>
      </c>
      <c r="BM269" s="217" t="s">
        <v>812</v>
      </c>
    </row>
    <row r="270" s="2" customFormat="1">
      <c r="A270" s="40"/>
      <c r="B270" s="41"/>
      <c r="C270" s="42"/>
      <c r="D270" s="219" t="s">
        <v>148</v>
      </c>
      <c r="E270" s="42"/>
      <c r="F270" s="220" t="s">
        <v>339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8" t="s">
        <v>148</v>
      </c>
      <c r="AU270" s="18" t="s">
        <v>88</v>
      </c>
    </row>
    <row r="271" s="13" customFormat="1">
      <c r="A271" s="13"/>
      <c r="B271" s="224"/>
      <c r="C271" s="225"/>
      <c r="D271" s="226" t="s">
        <v>150</v>
      </c>
      <c r="E271" s="227" t="s">
        <v>32</v>
      </c>
      <c r="F271" s="228" t="s">
        <v>340</v>
      </c>
      <c r="G271" s="225"/>
      <c r="H271" s="227" t="s">
        <v>32</v>
      </c>
      <c r="I271" s="229"/>
      <c r="J271" s="225"/>
      <c r="K271" s="225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150</v>
      </c>
      <c r="AU271" s="234" t="s">
        <v>88</v>
      </c>
      <c r="AV271" s="13" t="s">
        <v>86</v>
      </c>
      <c r="AW271" s="13" t="s">
        <v>39</v>
      </c>
      <c r="AX271" s="13" t="s">
        <v>78</v>
      </c>
      <c r="AY271" s="234" t="s">
        <v>139</v>
      </c>
    </row>
    <row r="272" s="14" customFormat="1">
      <c r="A272" s="14"/>
      <c r="B272" s="235"/>
      <c r="C272" s="236"/>
      <c r="D272" s="226" t="s">
        <v>150</v>
      </c>
      <c r="E272" s="237" t="s">
        <v>32</v>
      </c>
      <c r="F272" s="238" t="s">
        <v>813</v>
      </c>
      <c r="G272" s="236"/>
      <c r="H272" s="239">
        <v>0.105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5" t="s">
        <v>150</v>
      </c>
      <c r="AU272" s="245" t="s">
        <v>88</v>
      </c>
      <c r="AV272" s="14" t="s">
        <v>88</v>
      </c>
      <c r="AW272" s="14" t="s">
        <v>39</v>
      </c>
      <c r="AX272" s="14" t="s">
        <v>78</v>
      </c>
      <c r="AY272" s="245" t="s">
        <v>139</v>
      </c>
    </row>
    <row r="273" s="15" customFormat="1">
      <c r="A273" s="15"/>
      <c r="B273" s="246"/>
      <c r="C273" s="247"/>
      <c r="D273" s="226" t="s">
        <v>150</v>
      </c>
      <c r="E273" s="248" t="s">
        <v>32</v>
      </c>
      <c r="F273" s="249" t="s">
        <v>153</v>
      </c>
      <c r="G273" s="247"/>
      <c r="H273" s="250">
        <v>0.105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6" t="s">
        <v>150</v>
      </c>
      <c r="AU273" s="256" t="s">
        <v>88</v>
      </c>
      <c r="AV273" s="15" t="s">
        <v>146</v>
      </c>
      <c r="AW273" s="15" t="s">
        <v>39</v>
      </c>
      <c r="AX273" s="15" t="s">
        <v>86</v>
      </c>
      <c r="AY273" s="256" t="s">
        <v>139</v>
      </c>
    </row>
    <row r="274" s="2" customFormat="1" ht="49.05" customHeight="1">
      <c r="A274" s="40"/>
      <c r="B274" s="41"/>
      <c r="C274" s="206" t="s">
        <v>380</v>
      </c>
      <c r="D274" s="206" t="s">
        <v>141</v>
      </c>
      <c r="E274" s="207" t="s">
        <v>343</v>
      </c>
      <c r="F274" s="208" t="s">
        <v>344</v>
      </c>
      <c r="G274" s="209" t="s">
        <v>184</v>
      </c>
      <c r="H274" s="210">
        <v>1.8240000000000001</v>
      </c>
      <c r="I274" s="211"/>
      <c r="J274" s="212">
        <f>ROUND(I274*H274,2)</f>
        <v>0</v>
      </c>
      <c r="K274" s="208" t="s">
        <v>145</v>
      </c>
      <c r="L274" s="46"/>
      <c r="M274" s="213" t="s">
        <v>32</v>
      </c>
      <c r="N274" s="214" t="s">
        <v>49</v>
      </c>
      <c r="O274" s="86"/>
      <c r="P274" s="215">
        <f>O274*H274</f>
        <v>0</v>
      </c>
      <c r="Q274" s="215">
        <v>3.02285</v>
      </c>
      <c r="R274" s="215">
        <f>Q274*H274</f>
        <v>5.5136783999999999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146</v>
      </c>
      <c r="AT274" s="217" t="s">
        <v>141</v>
      </c>
      <c r="AU274" s="217" t="s">
        <v>88</v>
      </c>
      <c r="AY274" s="18" t="s">
        <v>139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8" t="s">
        <v>86</v>
      </c>
      <c r="BK274" s="218">
        <f>ROUND(I274*H274,2)</f>
        <v>0</v>
      </c>
      <c r="BL274" s="18" t="s">
        <v>146</v>
      </c>
      <c r="BM274" s="217" t="s">
        <v>814</v>
      </c>
    </row>
    <row r="275" s="2" customFormat="1">
      <c r="A275" s="40"/>
      <c r="B275" s="41"/>
      <c r="C275" s="42"/>
      <c r="D275" s="219" t="s">
        <v>148</v>
      </c>
      <c r="E275" s="42"/>
      <c r="F275" s="220" t="s">
        <v>346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8" t="s">
        <v>148</v>
      </c>
      <c r="AU275" s="18" t="s">
        <v>88</v>
      </c>
    </row>
    <row r="276" s="13" customFormat="1">
      <c r="A276" s="13"/>
      <c r="B276" s="224"/>
      <c r="C276" s="225"/>
      <c r="D276" s="226" t="s">
        <v>150</v>
      </c>
      <c r="E276" s="227" t="s">
        <v>32</v>
      </c>
      <c r="F276" s="228" t="s">
        <v>347</v>
      </c>
      <c r="G276" s="225"/>
      <c r="H276" s="227" t="s">
        <v>32</v>
      </c>
      <c r="I276" s="229"/>
      <c r="J276" s="225"/>
      <c r="K276" s="225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150</v>
      </c>
      <c r="AU276" s="234" t="s">
        <v>88</v>
      </c>
      <c r="AV276" s="13" t="s">
        <v>86</v>
      </c>
      <c r="AW276" s="13" t="s">
        <v>39</v>
      </c>
      <c r="AX276" s="13" t="s">
        <v>78</v>
      </c>
      <c r="AY276" s="234" t="s">
        <v>139</v>
      </c>
    </row>
    <row r="277" s="14" customFormat="1">
      <c r="A277" s="14"/>
      <c r="B277" s="235"/>
      <c r="C277" s="236"/>
      <c r="D277" s="226" t="s">
        <v>150</v>
      </c>
      <c r="E277" s="237" t="s">
        <v>32</v>
      </c>
      <c r="F277" s="238" t="s">
        <v>815</v>
      </c>
      <c r="G277" s="236"/>
      <c r="H277" s="239">
        <v>1.8240000000000001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5" t="s">
        <v>150</v>
      </c>
      <c r="AU277" s="245" t="s">
        <v>88</v>
      </c>
      <c r="AV277" s="14" t="s">
        <v>88</v>
      </c>
      <c r="AW277" s="14" t="s">
        <v>39</v>
      </c>
      <c r="AX277" s="14" t="s">
        <v>78</v>
      </c>
      <c r="AY277" s="245" t="s">
        <v>139</v>
      </c>
    </row>
    <row r="278" s="15" customFormat="1">
      <c r="A278" s="15"/>
      <c r="B278" s="246"/>
      <c r="C278" s="247"/>
      <c r="D278" s="226" t="s">
        <v>150</v>
      </c>
      <c r="E278" s="248" t="s">
        <v>32</v>
      </c>
      <c r="F278" s="249" t="s">
        <v>153</v>
      </c>
      <c r="G278" s="247"/>
      <c r="H278" s="250">
        <v>1.8240000000000001</v>
      </c>
      <c r="I278" s="251"/>
      <c r="J278" s="247"/>
      <c r="K278" s="247"/>
      <c r="L278" s="252"/>
      <c r="M278" s="253"/>
      <c r="N278" s="254"/>
      <c r="O278" s="254"/>
      <c r="P278" s="254"/>
      <c r="Q278" s="254"/>
      <c r="R278" s="254"/>
      <c r="S278" s="254"/>
      <c r="T278" s="25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6" t="s">
        <v>150</v>
      </c>
      <c r="AU278" s="256" t="s">
        <v>88</v>
      </c>
      <c r="AV278" s="15" t="s">
        <v>146</v>
      </c>
      <c r="AW278" s="15" t="s">
        <v>39</v>
      </c>
      <c r="AX278" s="15" t="s">
        <v>86</v>
      </c>
      <c r="AY278" s="256" t="s">
        <v>139</v>
      </c>
    </row>
    <row r="279" s="2" customFormat="1" ht="49.05" customHeight="1">
      <c r="A279" s="40"/>
      <c r="B279" s="41"/>
      <c r="C279" s="206" t="s">
        <v>471</v>
      </c>
      <c r="D279" s="206" t="s">
        <v>141</v>
      </c>
      <c r="E279" s="207" t="s">
        <v>350</v>
      </c>
      <c r="F279" s="208" t="s">
        <v>351</v>
      </c>
      <c r="G279" s="209" t="s">
        <v>184</v>
      </c>
      <c r="H279" s="210">
        <v>1.8240000000000001</v>
      </c>
      <c r="I279" s="211"/>
      <c r="J279" s="212">
        <f>ROUND(I279*H279,2)</f>
        <v>0</v>
      </c>
      <c r="K279" s="208" t="s">
        <v>145</v>
      </c>
      <c r="L279" s="46"/>
      <c r="M279" s="213" t="s">
        <v>32</v>
      </c>
      <c r="N279" s="214" t="s">
        <v>49</v>
      </c>
      <c r="O279" s="86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146</v>
      </c>
      <c r="AT279" s="217" t="s">
        <v>141</v>
      </c>
      <c r="AU279" s="217" t="s">
        <v>88</v>
      </c>
      <c r="AY279" s="18" t="s">
        <v>139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8" t="s">
        <v>86</v>
      </c>
      <c r="BK279" s="218">
        <f>ROUND(I279*H279,2)</f>
        <v>0</v>
      </c>
      <c r="BL279" s="18" t="s">
        <v>146</v>
      </c>
      <c r="BM279" s="217" t="s">
        <v>816</v>
      </c>
    </row>
    <row r="280" s="2" customFormat="1">
      <c r="A280" s="40"/>
      <c r="B280" s="41"/>
      <c r="C280" s="42"/>
      <c r="D280" s="219" t="s">
        <v>148</v>
      </c>
      <c r="E280" s="42"/>
      <c r="F280" s="220" t="s">
        <v>353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8" t="s">
        <v>148</v>
      </c>
      <c r="AU280" s="18" t="s">
        <v>88</v>
      </c>
    </row>
    <row r="281" s="13" customFormat="1">
      <c r="A281" s="13"/>
      <c r="B281" s="224"/>
      <c r="C281" s="225"/>
      <c r="D281" s="226" t="s">
        <v>150</v>
      </c>
      <c r="E281" s="227" t="s">
        <v>32</v>
      </c>
      <c r="F281" s="228" t="s">
        <v>347</v>
      </c>
      <c r="G281" s="225"/>
      <c r="H281" s="227" t="s">
        <v>32</v>
      </c>
      <c r="I281" s="229"/>
      <c r="J281" s="225"/>
      <c r="K281" s="225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150</v>
      </c>
      <c r="AU281" s="234" t="s">
        <v>88</v>
      </c>
      <c r="AV281" s="13" t="s">
        <v>86</v>
      </c>
      <c r="AW281" s="13" t="s">
        <v>39</v>
      </c>
      <c r="AX281" s="13" t="s">
        <v>78</v>
      </c>
      <c r="AY281" s="234" t="s">
        <v>139</v>
      </c>
    </row>
    <row r="282" s="14" customFormat="1">
      <c r="A282" s="14"/>
      <c r="B282" s="235"/>
      <c r="C282" s="236"/>
      <c r="D282" s="226" t="s">
        <v>150</v>
      </c>
      <c r="E282" s="237" t="s">
        <v>32</v>
      </c>
      <c r="F282" s="238" t="s">
        <v>815</v>
      </c>
      <c r="G282" s="236"/>
      <c r="H282" s="239">
        <v>1.8240000000000001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5" t="s">
        <v>150</v>
      </c>
      <c r="AU282" s="245" t="s">
        <v>88</v>
      </c>
      <c r="AV282" s="14" t="s">
        <v>88</v>
      </c>
      <c r="AW282" s="14" t="s">
        <v>39</v>
      </c>
      <c r="AX282" s="14" t="s">
        <v>78</v>
      </c>
      <c r="AY282" s="245" t="s">
        <v>139</v>
      </c>
    </row>
    <row r="283" s="15" customFormat="1">
      <c r="A283" s="15"/>
      <c r="B283" s="246"/>
      <c r="C283" s="247"/>
      <c r="D283" s="226" t="s">
        <v>150</v>
      </c>
      <c r="E283" s="248" t="s">
        <v>32</v>
      </c>
      <c r="F283" s="249" t="s">
        <v>153</v>
      </c>
      <c r="G283" s="247"/>
      <c r="H283" s="250">
        <v>1.8240000000000001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56" t="s">
        <v>150</v>
      </c>
      <c r="AU283" s="256" t="s">
        <v>88</v>
      </c>
      <c r="AV283" s="15" t="s">
        <v>146</v>
      </c>
      <c r="AW283" s="15" t="s">
        <v>39</v>
      </c>
      <c r="AX283" s="15" t="s">
        <v>86</v>
      </c>
      <c r="AY283" s="256" t="s">
        <v>139</v>
      </c>
    </row>
    <row r="284" s="12" customFormat="1" ht="22.8" customHeight="1">
      <c r="A284" s="12"/>
      <c r="B284" s="190"/>
      <c r="C284" s="191"/>
      <c r="D284" s="192" t="s">
        <v>77</v>
      </c>
      <c r="E284" s="204" t="s">
        <v>146</v>
      </c>
      <c r="F284" s="204" t="s">
        <v>354</v>
      </c>
      <c r="G284" s="191"/>
      <c r="H284" s="191"/>
      <c r="I284" s="194"/>
      <c r="J284" s="205">
        <f>BK284</f>
        <v>0</v>
      </c>
      <c r="K284" s="191"/>
      <c r="L284" s="196"/>
      <c r="M284" s="197"/>
      <c r="N284" s="198"/>
      <c r="O284" s="198"/>
      <c r="P284" s="199">
        <f>SUM(P285:P294)</f>
        <v>0</v>
      </c>
      <c r="Q284" s="198"/>
      <c r="R284" s="199">
        <f>SUM(R285:R294)</f>
        <v>6.1703928000000001</v>
      </c>
      <c r="S284" s="198"/>
      <c r="T284" s="200">
        <f>SUM(T285:T294)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1" t="s">
        <v>86</v>
      </c>
      <c r="AT284" s="202" t="s">
        <v>77</v>
      </c>
      <c r="AU284" s="202" t="s">
        <v>86</v>
      </c>
      <c r="AY284" s="201" t="s">
        <v>139</v>
      </c>
      <c r="BK284" s="203">
        <f>SUM(BK285:BK294)</f>
        <v>0</v>
      </c>
    </row>
    <row r="285" s="2" customFormat="1" ht="37.8" customHeight="1">
      <c r="A285" s="40"/>
      <c r="B285" s="41"/>
      <c r="C285" s="206" t="s">
        <v>473</v>
      </c>
      <c r="D285" s="206" t="s">
        <v>141</v>
      </c>
      <c r="E285" s="207" t="s">
        <v>356</v>
      </c>
      <c r="F285" s="208" t="s">
        <v>357</v>
      </c>
      <c r="G285" s="209" t="s">
        <v>184</v>
      </c>
      <c r="H285" s="210">
        <v>2.5350000000000001</v>
      </c>
      <c r="I285" s="211"/>
      <c r="J285" s="212">
        <f>ROUND(I285*H285,2)</f>
        <v>0</v>
      </c>
      <c r="K285" s="208" t="s">
        <v>145</v>
      </c>
      <c r="L285" s="46"/>
      <c r="M285" s="213" t="s">
        <v>32</v>
      </c>
      <c r="N285" s="214" t="s">
        <v>49</v>
      </c>
      <c r="O285" s="86"/>
      <c r="P285" s="215">
        <f>O285*H285</f>
        <v>0</v>
      </c>
      <c r="Q285" s="215">
        <v>2.4340799999999998</v>
      </c>
      <c r="R285" s="215">
        <f>Q285*H285</f>
        <v>6.1703928000000001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146</v>
      </c>
      <c r="AT285" s="217" t="s">
        <v>141</v>
      </c>
      <c r="AU285" s="217" t="s">
        <v>88</v>
      </c>
      <c r="AY285" s="18" t="s">
        <v>139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8" t="s">
        <v>86</v>
      </c>
      <c r="BK285" s="218">
        <f>ROUND(I285*H285,2)</f>
        <v>0</v>
      </c>
      <c r="BL285" s="18" t="s">
        <v>146</v>
      </c>
      <c r="BM285" s="217" t="s">
        <v>817</v>
      </c>
    </row>
    <row r="286" s="2" customFormat="1">
      <c r="A286" s="40"/>
      <c r="B286" s="41"/>
      <c r="C286" s="42"/>
      <c r="D286" s="219" t="s">
        <v>148</v>
      </c>
      <c r="E286" s="42"/>
      <c r="F286" s="220" t="s">
        <v>359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8" t="s">
        <v>148</v>
      </c>
      <c r="AU286" s="18" t="s">
        <v>88</v>
      </c>
    </row>
    <row r="287" s="13" customFormat="1">
      <c r="A287" s="13"/>
      <c r="B287" s="224"/>
      <c r="C287" s="225"/>
      <c r="D287" s="226" t="s">
        <v>150</v>
      </c>
      <c r="E287" s="227" t="s">
        <v>32</v>
      </c>
      <c r="F287" s="228" t="s">
        <v>360</v>
      </c>
      <c r="G287" s="225"/>
      <c r="H287" s="227" t="s">
        <v>32</v>
      </c>
      <c r="I287" s="229"/>
      <c r="J287" s="225"/>
      <c r="K287" s="225"/>
      <c r="L287" s="230"/>
      <c r="M287" s="231"/>
      <c r="N287" s="232"/>
      <c r="O287" s="232"/>
      <c r="P287" s="232"/>
      <c r="Q287" s="232"/>
      <c r="R287" s="232"/>
      <c r="S287" s="232"/>
      <c r="T287" s="23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4" t="s">
        <v>150</v>
      </c>
      <c r="AU287" s="234" t="s">
        <v>88</v>
      </c>
      <c r="AV287" s="13" t="s">
        <v>86</v>
      </c>
      <c r="AW287" s="13" t="s">
        <v>39</v>
      </c>
      <c r="AX287" s="13" t="s">
        <v>78</v>
      </c>
      <c r="AY287" s="234" t="s">
        <v>139</v>
      </c>
    </row>
    <row r="288" s="14" customFormat="1">
      <c r="A288" s="14"/>
      <c r="B288" s="235"/>
      <c r="C288" s="236"/>
      <c r="D288" s="226" t="s">
        <v>150</v>
      </c>
      <c r="E288" s="237" t="s">
        <v>32</v>
      </c>
      <c r="F288" s="238" t="s">
        <v>818</v>
      </c>
      <c r="G288" s="236"/>
      <c r="H288" s="239">
        <v>2.5350000000000001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5" t="s">
        <v>150</v>
      </c>
      <c r="AU288" s="245" t="s">
        <v>88</v>
      </c>
      <c r="AV288" s="14" t="s">
        <v>88</v>
      </c>
      <c r="AW288" s="14" t="s">
        <v>39</v>
      </c>
      <c r="AX288" s="14" t="s">
        <v>78</v>
      </c>
      <c r="AY288" s="245" t="s">
        <v>139</v>
      </c>
    </row>
    <row r="289" s="15" customFormat="1">
      <c r="A289" s="15"/>
      <c r="B289" s="246"/>
      <c r="C289" s="247"/>
      <c r="D289" s="226" t="s">
        <v>150</v>
      </c>
      <c r="E289" s="248" t="s">
        <v>32</v>
      </c>
      <c r="F289" s="249" t="s">
        <v>153</v>
      </c>
      <c r="G289" s="247"/>
      <c r="H289" s="250">
        <v>2.5350000000000001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56" t="s">
        <v>150</v>
      </c>
      <c r="AU289" s="256" t="s">
        <v>88</v>
      </c>
      <c r="AV289" s="15" t="s">
        <v>146</v>
      </c>
      <c r="AW289" s="15" t="s">
        <v>39</v>
      </c>
      <c r="AX289" s="15" t="s">
        <v>86</v>
      </c>
      <c r="AY289" s="256" t="s">
        <v>139</v>
      </c>
    </row>
    <row r="290" s="2" customFormat="1" ht="55.5" customHeight="1">
      <c r="A290" s="40"/>
      <c r="B290" s="41"/>
      <c r="C290" s="206" t="s">
        <v>475</v>
      </c>
      <c r="D290" s="206" t="s">
        <v>141</v>
      </c>
      <c r="E290" s="207" t="s">
        <v>363</v>
      </c>
      <c r="F290" s="208" t="s">
        <v>364</v>
      </c>
      <c r="G290" s="209" t="s">
        <v>144</v>
      </c>
      <c r="H290" s="210">
        <v>12.720000000000001</v>
      </c>
      <c r="I290" s="211"/>
      <c r="J290" s="212">
        <f>ROUND(I290*H290,2)</f>
        <v>0</v>
      </c>
      <c r="K290" s="208" t="s">
        <v>145</v>
      </c>
      <c r="L290" s="46"/>
      <c r="M290" s="213" t="s">
        <v>32</v>
      </c>
      <c r="N290" s="214" t="s">
        <v>49</v>
      </c>
      <c r="O290" s="86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146</v>
      </c>
      <c r="AT290" s="217" t="s">
        <v>141</v>
      </c>
      <c r="AU290" s="217" t="s">
        <v>88</v>
      </c>
      <c r="AY290" s="18" t="s">
        <v>139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8" t="s">
        <v>86</v>
      </c>
      <c r="BK290" s="218">
        <f>ROUND(I290*H290,2)</f>
        <v>0</v>
      </c>
      <c r="BL290" s="18" t="s">
        <v>146</v>
      </c>
      <c r="BM290" s="217" t="s">
        <v>819</v>
      </c>
    </row>
    <row r="291" s="2" customFormat="1">
      <c r="A291" s="40"/>
      <c r="B291" s="41"/>
      <c r="C291" s="42"/>
      <c r="D291" s="219" t="s">
        <v>148</v>
      </c>
      <c r="E291" s="42"/>
      <c r="F291" s="220" t="s">
        <v>366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8" t="s">
        <v>148</v>
      </c>
      <c r="AU291" s="18" t="s">
        <v>88</v>
      </c>
    </row>
    <row r="292" s="13" customFormat="1">
      <c r="A292" s="13"/>
      <c r="B292" s="224"/>
      <c r="C292" s="225"/>
      <c r="D292" s="226" t="s">
        <v>150</v>
      </c>
      <c r="E292" s="227" t="s">
        <v>32</v>
      </c>
      <c r="F292" s="228" t="s">
        <v>367</v>
      </c>
      <c r="G292" s="225"/>
      <c r="H292" s="227" t="s">
        <v>32</v>
      </c>
      <c r="I292" s="229"/>
      <c r="J292" s="225"/>
      <c r="K292" s="225"/>
      <c r="L292" s="230"/>
      <c r="M292" s="231"/>
      <c r="N292" s="232"/>
      <c r="O292" s="232"/>
      <c r="P292" s="232"/>
      <c r="Q292" s="232"/>
      <c r="R292" s="232"/>
      <c r="S292" s="232"/>
      <c r="T292" s="23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4" t="s">
        <v>150</v>
      </c>
      <c r="AU292" s="234" t="s">
        <v>88</v>
      </c>
      <c r="AV292" s="13" t="s">
        <v>86</v>
      </c>
      <c r="AW292" s="13" t="s">
        <v>39</v>
      </c>
      <c r="AX292" s="13" t="s">
        <v>78</v>
      </c>
      <c r="AY292" s="234" t="s">
        <v>139</v>
      </c>
    </row>
    <row r="293" s="14" customFormat="1">
      <c r="A293" s="14"/>
      <c r="B293" s="235"/>
      <c r="C293" s="236"/>
      <c r="D293" s="226" t="s">
        <v>150</v>
      </c>
      <c r="E293" s="237" t="s">
        <v>32</v>
      </c>
      <c r="F293" s="238" t="s">
        <v>820</v>
      </c>
      <c r="G293" s="236"/>
      <c r="H293" s="239">
        <v>12.720000000000001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5" t="s">
        <v>150</v>
      </c>
      <c r="AU293" s="245" t="s">
        <v>88</v>
      </c>
      <c r="AV293" s="14" t="s">
        <v>88</v>
      </c>
      <c r="AW293" s="14" t="s">
        <v>39</v>
      </c>
      <c r="AX293" s="14" t="s">
        <v>78</v>
      </c>
      <c r="AY293" s="245" t="s">
        <v>139</v>
      </c>
    </row>
    <row r="294" s="15" customFormat="1">
      <c r="A294" s="15"/>
      <c r="B294" s="246"/>
      <c r="C294" s="247"/>
      <c r="D294" s="226" t="s">
        <v>150</v>
      </c>
      <c r="E294" s="248" t="s">
        <v>32</v>
      </c>
      <c r="F294" s="249" t="s">
        <v>153</v>
      </c>
      <c r="G294" s="247"/>
      <c r="H294" s="250">
        <v>12.720000000000001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56" t="s">
        <v>150</v>
      </c>
      <c r="AU294" s="256" t="s">
        <v>88</v>
      </c>
      <c r="AV294" s="15" t="s">
        <v>146</v>
      </c>
      <c r="AW294" s="15" t="s">
        <v>39</v>
      </c>
      <c r="AX294" s="15" t="s">
        <v>86</v>
      </c>
      <c r="AY294" s="256" t="s">
        <v>139</v>
      </c>
    </row>
    <row r="295" s="12" customFormat="1" ht="22.8" customHeight="1">
      <c r="A295" s="12"/>
      <c r="B295" s="190"/>
      <c r="C295" s="191"/>
      <c r="D295" s="192" t="s">
        <v>77</v>
      </c>
      <c r="E295" s="204" t="s">
        <v>175</v>
      </c>
      <c r="F295" s="204" t="s">
        <v>369</v>
      </c>
      <c r="G295" s="191"/>
      <c r="H295" s="191"/>
      <c r="I295" s="194"/>
      <c r="J295" s="205">
        <f>BK295</f>
        <v>0</v>
      </c>
      <c r="K295" s="191"/>
      <c r="L295" s="196"/>
      <c r="M295" s="197"/>
      <c r="N295" s="198"/>
      <c r="O295" s="198"/>
      <c r="P295" s="199">
        <f>SUM(P296:P301)</f>
        <v>0</v>
      </c>
      <c r="Q295" s="198"/>
      <c r="R295" s="199">
        <f>SUM(R296:R301)</f>
        <v>0.24550736000000001</v>
      </c>
      <c r="S295" s="198"/>
      <c r="T295" s="200">
        <f>SUM(T296:T301)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01" t="s">
        <v>86</v>
      </c>
      <c r="AT295" s="202" t="s">
        <v>77</v>
      </c>
      <c r="AU295" s="202" t="s">
        <v>86</v>
      </c>
      <c r="AY295" s="201" t="s">
        <v>139</v>
      </c>
      <c r="BK295" s="203">
        <f>SUM(BK296:BK301)</f>
        <v>0</v>
      </c>
    </row>
    <row r="296" s="2" customFormat="1" ht="55.5" customHeight="1">
      <c r="A296" s="40"/>
      <c r="B296" s="41"/>
      <c r="C296" s="206" t="s">
        <v>477</v>
      </c>
      <c r="D296" s="206" t="s">
        <v>141</v>
      </c>
      <c r="E296" s="207" t="s">
        <v>371</v>
      </c>
      <c r="F296" s="208" t="s">
        <v>372</v>
      </c>
      <c r="G296" s="209" t="s">
        <v>144</v>
      </c>
      <c r="H296" s="210">
        <v>10.564</v>
      </c>
      <c r="I296" s="211"/>
      <c r="J296" s="212">
        <f>ROUND(I296*H296,2)</f>
        <v>0</v>
      </c>
      <c r="K296" s="208" t="s">
        <v>145</v>
      </c>
      <c r="L296" s="46"/>
      <c r="M296" s="213" t="s">
        <v>32</v>
      </c>
      <c r="N296" s="214" t="s">
        <v>49</v>
      </c>
      <c r="O296" s="86"/>
      <c r="P296" s="215">
        <f>O296*H296</f>
        <v>0</v>
      </c>
      <c r="Q296" s="215">
        <v>0.02324</v>
      </c>
      <c r="R296" s="215">
        <f>Q296*H296</f>
        <v>0.24550736000000001</v>
      </c>
      <c r="S296" s="215">
        <v>0</v>
      </c>
      <c r="T296" s="216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7" t="s">
        <v>146</v>
      </c>
      <c r="AT296" s="217" t="s">
        <v>141</v>
      </c>
      <c r="AU296" s="217" t="s">
        <v>88</v>
      </c>
      <c r="AY296" s="18" t="s">
        <v>139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8" t="s">
        <v>86</v>
      </c>
      <c r="BK296" s="218">
        <f>ROUND(I296*H296,2)</f>
        <v>0</v>
      </c>
      <c r="BL296" s="18" t="s">
        <v>146</v>
      </c>
      <c r="BM296" s="217" t="s">
        <v>821</v>
      </c>
    </row>
    <row r="297" s="2" customFormat="1">
      <c r="A297" s="40"/>
      <c r="B297" s="41"/>
      <c r="C297" s="42"/>
      <c r="D297" s="219" t="s">
        <v>148</v>
      </c>
      <c r="E297" s="42"/>
      <c r="F297" s="220" t="s">
        <v>374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8" t="s">
        <v>148</v>
      </c>
      <c r="AU297" s="18" t="s">
        <v>88</v>
      </c>
    </row>
    <row r="298" s="13" customFormat="1">
      <c r="A298" s="13"/>
      <c r="B298" s="224"/>
      <c r="C298" s="225"/>
      <c r="D298" s="226" t="s">
        <v>150</v>
      </c>
      <c r="E298" s="227" t="s">
        <v>32</v>
      </c>
      <c r="F298" s="228" t="s">
        <v>375</v>
      </c>
      <c r="G298" s="225"/>
      <c r="H298" s="227" t="s">
        <v>32</v>
      </c>
      <c r="I298" s="229"/>
      <c r="J298" s="225"/>
      <c r="K298" s="225"/>
      <c r="L298" s="230"/>
      <c r="M298" s="231"/>
      <c r="N298" s="232"/>
      <c r="O298" s="232"/>
      <c r="P298" s="232"/>
      <c r="Q298" s="232"/>
      <c r="R298" s="232"/>
      <c r="S298" s="232"/>
      <c r="T298" s="23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4" t="s">
        <v>150</v>
      </c>
      <c r="AU298" s="234" t="s">
        <v>88</v>
      </c>
      <c r="AV298" s="13" t="s">
        <v>86</v>
      </c>
      <c r="AW298" s="13" t="s">
        <v>39</v>
      </c>
      <c r="AX298" s="13" t="s">
        <v>78</v>
      </c>
      <c r="AY298" s="234" t="s">
        <v>139</v>
      </c>
    </row>
    <row r="299" s="14" customFormat="1">
      <c r="A299" s="14"/>
      <c r="B299" s="235"/>
      <c r="C299" s="236"/>
      <c r="D299" s="226" t="s">
        <v>150</v>
      </c>
      <c r="E299" s="237" t="s">
        <v>32</v>
      </c>
      <c r="F299" s="238" t="s">
        <v>822</v>
      </c>
      <c r="G299" s="236"/>
      <c r="H299" s="239">
        <v>7.4500000000000002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5" t="s">
        <v>150</v>
      </c>
      <c r="AU299" s="245" t="s">
        <v>88</v>
      </c>
      <c r="AV299" s="14" t="s">
        <v>88</v>
      </c>
      <c r="AW299" s="14" t="s">
        <v>39</v>
      </c>
      <c r="AX299" s="14" t="s">
        <v>78</v>
      </c>
      <c r="AY299" s="245" t="s">
        <v>139</v>
      </c>
    </row>
    <row r="300" s="14" customFormat="1">
      <c r="A300" s="14"/>
      <c r="B300" s="235"/>
      <c r="C300" s="236"/>
      <c r="D300" s="226" t="s">
        <v>150</v>
      </c>
      <c r="E300" s="237" t="s">
        <v>32</v>
      </c>
      <c r="F300" s="238" t="s">
        <v>377</v>
      </c>
      <c r="G300" s="236"/>
      <c r="H300" s="239">
        <v>3.1139999999999999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5" t="s">
        <v>150</v>
      </c>
      <c r="AU300" s="245" t="s">
        <v>88</v>
      </c>
      <c r="AV300" s="14" t="s">
        <v>88</v>
      </c>
      <c r="AW300" s="14" t="s">
        <v>39</v>
      </c>
      <c r="AX300" s="14" t="s">
        <v>78</v>
      </c>
      <c r="AY300" s="245" t="s">
        <v>139</v>
      </c>
    </row>
    <row r="301" s="15" customFormat="1">
      <c r="A301" s="15"/>
      <c r="B301" s="246"/>
      <c r="C301" s="247"/>
      <c r="D301" s="226" t="s">
        <v>150</v>
      </c>
      <c r="E301" s="248" t="s">
        <v>32</v>
      </c>
      <c r="F301" s="249" t="s">
        <v>153</v>
      </c>
      <c r="G301" s="247"/>
      <c r="H301" s="250">
        <v>10.564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56" t="s">
        <v>150</v>
      </c>
      <c r="AU301" s="256" t="s">
        <v>88</v>
      </c>
      <c r="AV301" s="15" t="s">
        <v>146</v>
      </c>
      <c r="AW301" s="15" t="s">
        <v>39</v>
      </c>
      <c r="AX301" s="15" t="s">
        <v>86</v>
      </c>
      <c r="AY301" s="256" t="s">
        <v>139</v>
      </c>
    </row>
    <row r="302" s="12" customFormat="1" ht="22.8" customHeight="1">
      <c r="A302" s="12"/>
      <c r="B302" s="190"/>
      <c r="C302" s="191"/>
      <c r="D302" s="192" t="s">
        <v>77</v>
      </c>
      <c r="E302" s="204" t="s">
        <v>194</v>
      </c>
      <c r="F302" s="204" t="s">
        <v>823</v>
      </c>
      <c r="G302" s="191"/>
      <c r="H302" s="191"/>
      <c r="I302" s="194"/>
      <c r="J302" s="205">
        <f>BK302</f>
        <v>0</v>
      </c>
      <c r="K302" s="191"/>
      <c r="L302" s="196"/>
      <c r="M302" s="197"/>
      <c r="N302" s="198"/>
      <c r="O302" s="198"/>
      <c r="P302" s="199">
        <f>SUM(P303:P307)</f>
        <v>0</v>
      </c>
      <c r="Q302" s="198"/>
      <c r="R302" s="199">
        <f>SUM(R303:R307)</f>
        <v>0</v>
      </c>
      <c r="S302" s="198"/>
      <c r="T302" s="200">
        <f>SUM(T303:T307)</f>
        <v>7.25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1" t="s">
        <v>86</v>
      </c>
      <c r="AT302" s="202" t="s">
        <v>77</v>
      </c>
      <c r="AU302" s="202" t="s">
        <v>86</v>
      </c>
      <c r="AY302" s="201" t="s">
        <v>139</v>
      </c>
      <c r="BK302" s="203">
        <f>SUM(BK303:BK307)</f>
        <v>0</v>
      </c>
    </row>
    <row r="303" s="2" customFormat="1" ht="62.7" customHeight="1">
      <c r="A303" s="40"/>
      <c r="B303" s="41"/>
      <c r="C303" s="206" t="s">
        <v>479</v>
      </c>
      <c r="D303" s="206" t="s">
        <v>141</v>
      </c>
      <c r="E303" s="207" t="s">
        <v>824</v>
      </c>
      <c r="F303" s="208" t="s">
        <v>825</v>
      </c>
      <c r="G303" s="209" t="s">
        <v>184</v>
      </c>
      <c r="H303" s="210">
        <v>2.5</v>
      </c>
      <c r="I303" s="211"/>
      <c r="J303" s="212">
        <f>ROUND(I303*H303,2)</f>
        <v>0</v>
      </c>
      <c r="K303" s="208" t="s">
        <v>145</v>
      </c>
      <c r="L303" s="46"/>
      <c r="M303" s="213" t="s">
        <v>32</v>
      </c>
      <c r="N303" s="214" t="s">
        <v>49</v>
      </c>
      <c r="O303" s="86"/>
      <c r="P303" s="215">
        <f>O303*H303</f>
        <v>0</v>
      </c>
      <c r="Q303" s="215">
        <v>0</v>
      </c>
      <c r="R303" s="215">
        <f>Q303*H303</f>
        <v>0</v>
      </c>
      <c r="S303" s="215">
        <v>2.8999999999999999</v>
      </c>
      <c r="T303" s="216">
        <f>S303*H303</f>
        <v>7.25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146</v>
      </c>
      <c r="AT303" s="217" t="s">
        <v>141</v>
      </c>
      <c r="AU303" s="217" t="s">
        <v>88</v>
      </c>
      <c r="AY303" s="18" t="s">
        <v>139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8" t="s">
        <v>86</v>
      </c>
      <c r="BK303" s="218">
        <f>ROUND(I303*H303,2)</f>
        <v>0</v>
      </c>
      <c r="BL303" s="18" t="s">
        <v>146</v>
      </c>
      <c r="BM303" s="217" t="s">
        <v>826</v>
      </c>
    </row>
    <row r="304" s="2" customFormat="1">
      <c r="A304" s="40"/>
      <c r="B304" s="41"/>
      <c r="C304" s="42"/>
      <c r="D304" s="219" t="s">
        <v>148</v>
      </c>
      <c r="E304" s="42"/>
      <c r="F304" s="220" t="s">
        <v>827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8" t="s">
        <v>148</v>
      </c>
      <c r="AU304" s="18" t="s">
        <v>88</v>
      </c>
    </row>
    <row r="305" s="13" customFormat="1">
      <c r="A305" s="13"/>
      <c r="B305" s="224"/>
      <c r="C305" s="225"/>
      <c r="D305" s="226" t="s">
        <v>150</v>
      </c>
      <c r="E305" s="227" t="s">
        <v>32</v>
      </c>
      <c r="F305" s="228" t="s">
        <v>828</v>
      </c>
      <c r="G305" s="225"/>
      <c r="H305" s="227" t="s">
        <v>32</v>
      </c>
      <c r="I305" s="229"/>
      <c r="J305" s="225"/>
      <c r="K305" s="225"/>
      <c r="L305" s="230"/>
      <c r="M305" s="231"/>
      <c r="N305" s="232"/>
      <c r="O305" s="232"/>
      <c r="P305" s="232"/>
      <c r="Q305" s="232"/>
      <c r="R305" s="232"/>
      <c r="S305" s="232"/>
      <c r="T305" s="23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4" t="s">
        <v>150</v>
      </c>
      <c r="AU305" s="234" t="s">
        <v>88</v>
      </c>
      <c r="AV305" s="13" t="s">
        <v>86</v>
      </c>
      <c r="AW305" s="13" t="s">
        <v>39</v>
      </c>
      <c r="AX305" s="13" t="s">
        <v>78</v>
      </c>
      <c r="AY305" s="234" t="s">
        <v>139</v>
      </c>
    </row>
    <row r="306" s="14" customFormat="1">
      <c r="A306" s="14"/>
      <c r="B306" s="235"/>
      <c r="C306" s="236"/>
      <c r="D306" s="226" t="s">
        <v>150</v>
      </c>
      <c r="E306" s="237" t="s">
        <v>32</v>
      </c>
      <c r="F306" s="238" t="s">
        <v>781</v>
      </c>
      <c r="G306" s="236"/>
      <c r="H306" s="239">
        <v>2.5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5" t="s">
        <v>150</v>
      </c>
      <c r="AU306" s="245" t="s">
        <v>88</v>
      </c>
      <c r="AV306" s="14" t="s">
        <v>88</v>
      </c>
      <c r="AW306" s="14" t="s">
        <v>39</v>
      </c>
      <c r="AX306" s="14" t="s">
        <v>78</v>
      </c>
      <c r="AY306" s="245" t="s">
        <v>139</v>
      </c>
    </row>
    <row r="307" s="15" customFormat="1">
      <c r="A307" s="15"/>
      <c r="B307" s="246"/>
      <c r="C307" s="247"/>
      <c r="D307" s="226" t="s">
        <v>150</v>
      </c>
      <c r="E307" s="248" t="s">
        <v>32</v>
      </c>
      <c r="F307" s="249" t="s">
        <v>153</v>
      </c>
      <c r="G307" s="247"/>
      <c r="H307" s="250">
        <v>2.5</v>
      </c>
      <c r="I307" s="251"/>
      <c r="J307" s="247"/>
      <c r="K307" s="247"/>
      <c r="L307" s="252"/>
      <c r="M307" s="253"/>
      <c r="N307" s="254"/>
      <c r="O307" s="254"/>
      <c r="P307" s="254"/>
      <c r="Q307" s="254"/>
      <c r="R307" s="254"/>
      <c r="S307" s="254"/>
      <c r="T307" s="25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6" t="s">
        <v>150</v>
      </c>
      <c r="AU307" s="256" t="s">
        <v>88</v>
      </c>
      <c r="AV307" s="15" t="s">
        <v>146</v>
      </c>
      <c r="AW307" s="15" t="s">
        <v>39</v>
      </c>
      <c r="AX307" s="15" t="s">
        <v>86</v>
      </c>
      <c r="AY307" s="256" t="s">
        <v>139</v>
      </c>
    </row>
    <row r="308" s="12" customFormat="1" ht="22.8" customHeight="1">
      <c r="A308" s="12"/>
      <c r="B308" s="190"/>
      <c r="C308" s="191"/>
      <c r="D308" s="192" t="s">
        <v>77</v>
      </c>
      <c r="E308" s="204" t="s">
        <v>378</v>
      </c>
      <c r="F308" s="204" t="s">
        <v>379</v>
      </c>
      <c r="G308" s="191"/>
      <c r="H308" s="191"/>
      <c r="I308" s="194"/>
      <c r="J308" s="205">
        <f>BK308</f>
        <v>0</v>
      </c>
      <c r="K308" s="191"/>
      <c r="L308" s="196"/>
      <c r="M308" s="197"/>
      <c r="N308" s="198"/>
      <c r="O308" s="198"/>
      <c r="P308" s="199">
        <f>SUM(P309:P310)</f>
        <v>0</v>
      </c>
      <c r="Q308" s="198"/>
      <c r="R308" s="199">
        <f>SUM(R309:R310)</f>
        <v>0</v>
      </c>
      <c r="S308" s="198"/>
      <c r="T308" s="200">
        <f>SUM(T309:T310)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1" t="s">
        <v>86</v>
      </c>
      <c r="AT308" s="202" t="s">
        <v>77</v>
      </c>
      <c r="AU308" s="202" t="s">
        <v>86</v>
      </c>
      <c r="AY308" s="201" t="s">
        <v>139</v>
      </c>
      <c r="BK308" s="203">
        <f>SUM(BK309:BK310)</f>
        <v>0</v>
      </c>
    </row>
    <row r="309" s="2" customFormat="1" ht="37.8" customHeight="1">
      <c r="A309" s="40"/>
      <c r="B309" s="41"/>
      <c r="C309" s="206" t="s">
        <v>482</v>
      </c>
      <c r="D309" s="206" t="s">
        <v>141</v>
      </c>
      <c r="E309" s="207" t="s">
        <v>381</v>
      </c>
      <c r="F309" s="208" t="s">
        <v>382</v>
      </c>
      <c r="G309" s="209" t="s">
        <v>337</v>
      </c>
      <c r="H309" s="210">
        <v>25.477</v>
      </c>
      <c r="I309" s="211"/>
      <c r="J309" s="212">
        <f>ROUND(I309*H309,2)</f>
        <v>0</v>
      </c>
      <c r="K309" s="208" t="s">
        <v>145</v>
      </c>
      <c r="L309" s="46"/>
      <c r="M309" s="213" t="s">
        <v>32</v>
      </c>
      <c r="N309" s="214" t="s">
        <v>49</v>
      </c>
      <c r="O309" s="86"/>
      <c r="P309" s="215">
        <f>O309*H309</f>
        <v>0</v>
      </c>
      <c r="Q309" s="215">
        <v>0</v>
      </c>
      <c r="R309" s="215">
        <f>Q309*H309</f>
        <v>0</v>
      </c>
      <c r="S309" s="215">
        <v>0</v>
      </c>
      <c r="T309" s="21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146</v>
      </c>
      <c r="AT309" s="217" t="s">
        <v>141</v>
      </c>
      <c r="AU309" s="217" t="s">
        <v>88</v>
      </c>
      <c r="AY309" s="18" t="s">
        <v>139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8" t="s">
        <v>86</v>
      </c>
      <c r="BK309" s="218">
        <f>ROUND(I309*H309,2)</f>
        <v>0</v>
      </c>
      <c r="BL309" s="18" t="s">
        <v>146</v>
      </c>
      <c r="BM309" s="217" t="s">
        <v>829</v>
      </c>
    </row>
    <row r="310" s="2" customFormat="1">
      <c r="A310" s="40"/>
      <c r="B310" s="41"/>
      <c r="C310" s="42"/>
      <c r="D310" s="219" t="s">
        <v>148</v>
      </c>
      <c r="E310" s="42"/>
      <c r="F310" s="220" t="s">
        <v>384</v>
      </c>
      <c r="G310" s="42"/>
      <c r="H310" s="42"/>
      <c r="I310" s="221"/>
      <c r="J310" s="42"/>
      <c r="K310" s="42"/>
      <c r="L310" s="46"/>
      <c r="M310" s="268"/>
      <c r="N310" s="269"/>
      <c r="O310" s="270"/>
      <c r="P310" s="270"/>
      <c r="Q310" s="270"/>
      <c r="R310" s="270"/>
      <c r="S310" s="270"/>
      <c r="T310" s="271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8" t="s">
        <v>148</v>
      </c>
      <c r="AU310" s="18" t="s">
        <v>88</v>
      </c>
    </row>
    <row r="311" s="2" customFormat="1" ht="6.96" customHeight="1">
      <c r="A311" s="40"/>
      <c r="B311" s="61"/>
      <c r="C311" s="62"/>
      <c r="D311" s="62"/>
      <c r="E311" s="62"/>
      <c r="F311" s="62"/>
      <c r="G311" s="62"/>
      <c r="H311" s="62"/>
      <c r="I311" s="62"/>
      <c r="J311" s="62"/>
      <c r="K311" s="62"/>
      <c r="L311" s="46"/>
      <c r="M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</row>
  </sheetData>
  <sheetProtection sheet="1" autoFilter="0" formatColumns="0" formatRows="0" objects="1" scenarios="1" spinCount="100000" saltValue="HJ4536kUNipbvG7lpk7jZbN/vprrOZJdXY3rgzvnvpzXzyq0bJsFO/cIop7aCSIugzXORzaDgvr5NddmCEoaww==" hashValue="tKGbUtNL9MaIhuM5wifeTT2XHGNgWmX8XjaD3aEXE+NJ0YeibavNnjvFCqh7CiXGRf9nqmCxD1I+s0CjEW4fww==" algorithmName="SHA-512" password="D3A3"/>
  <autoFilter ref="C86:K310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2_02/111151101"/>
    <hyperlink ref="F96" r:id="rId2" display="https://podminky.urs.cz/item/CS_URS_2022_02/111251201"/>
    <hyperlink ref="F101" r:id="rId3" display="https://podminky.urs.cz/item/CS_URS_2022_02/112101101"/>
    <hyperlink ref="F106" r:id="rId4" display="https://podminky.urs.cz/item/CS_URS_2022_02/112251101"/>
    <hyperlink ref="F111" r:id="rId5" display="https://podminky.urs.cz/item/CS_URS_2022_02/111211241"/>
    <hyperlink ref="F116" r:id="rId6" display="https://podminky.urs.cz/item/CS_URS_2022_02/121151103"/>
    <hyperlink ref="F121" r:id="rId7" display="https://podminky.urs.cz/item/CS_URS_2022_02/124153100"/>
    <hyperlink ref="F126" r:id="rId8" display="https://podminky.urs.cz/item/CS_URS_2022_02/124153109"/>
    <hyperlink ref="F131" r:id="rId9" display="https://podminky.urs.cz/item/CS_URS_2022_02/124353100"/>
    <hyperlink ref="F136" r:id="rId10" display="https://podminky.urs.cz/item/CS_URS_2022_02/162201401"/>
    <hyperlink ref="F141" r:id="rId11" display="https://podminky.urs.cz/item/CS_URS_2022_02/162251102"/>
    <hyperlink ref="F152" r:id="rId12" display="https://podminky.urs.cz/item/CS_URS_2022_02/162251121"/>
    <hyperlink ref="F157" r:id="rId13" display="https://podminky.urs.cz/item/CS_URS_2022_02/162751117"/>
    <hyperlink ref="F162" r:id="rId14" display="https://podminky.urs.cz/item/CS_URS_2022_02/162751137"/>
    <hyperlink ref="F167" r:id="rId15" display="https://podminky.urs.cz/item/CS_URS_2022_02/162751119"/>
    <hyperlink ref="F173" r:id="rId16" display="https://podminky.urs.cz/item/CS_URS_2022_02/162751139"/>
    <hyperlink ref="F178" r:id="rId17" display="https://podminky.urs.cz/item/CS_URS_2022_02/167151101"/>
    <hyperlink ref="F185" r:id="rId18" display="https://podminky.urs.cz/item/CS_URS_2022_02/171251201"/>
    <hyperlink ref="F192" r:id="rId19" display="https://podminky.urs.cz/item/CS_URS_2022_02/171201221"/>
    <hyperlink ref="F201" r:id="rId20" display="https://podminky.urs.cz/item/CS_URS_2022_02/181951112"/>
    <hyperlink ref="F206" r:id="rId21" display="https://podminky.urs.cz/item/CS_URS_2022_02/182351023"/>
    <hyperlink ref="F211" r:id="rId22" display="https://podminky.urs.cz/item/CS_URS_2022_02/181411122"/>
    <hyperlink ref="F230" r:id="rId23" display="https://podminky.urs.cz/item/CS_URS_2022_02/275315223"/>
    <hyperlink ref="F235" r:id="rId24" display="https://podminky.urs.cz/item/CS_URS_2022_02/275315412"/>
    <hyperlink ref="F242" r:id="rId25" display="https://podminky.urs.cz/item/CS_URS_2022_02/275351111"/>
    <hyperlink ref="F250" r:id="rId26" display="https://podminky.urs.cz/item/CS_URS_2022_02/321311115"/>
    <hyperlink ref="F255" r:id="rId27" display="https://podminky.urs.cz/item/CS_URS_2022_02/321321115"/>
    <hyperlink ref="F260" r:id="rId28" display="https://podminky.urs.cz/item/CS_URS_2022_02/321351010"/>
    <hyperlink ref="F265" r:id="rId29" display="https://podminky.urs.cz/item/CS_URS_2022_02/321352010"/>
    <hyperlink ref="F270" r:id="rId30" display="https://podminky.urs.cz/item/CS_URS_2022_02/321366112"/>
    <hyperlink ref="F275" r:id="rId31" display="https://podminky.urs.cz/item/CS_URS_2022_02/326215222"/>
    <hyperlink ref="F280" r:id="rId32" display="https://podminky.urs.cz/item/CS_URS_2022_02/326215911"/>
    <hyperlink ref="F286" r:id="rId33" display="https://podminky.urs.cz/item/CS_URS_2022_02/462512370"/>
    <hyperlink ref="F291" r:id="rId34" display="https://podminky.urs.cz/item/CS_URS_2022_02/465513328"/>
    <hyperlink ref="F297" r:id="rId35" display="https://podminky.urs.cz/item/CS_URS_2022_02/628634112"/>
    <hyperlink ref="F304" r:id="rId36" display="https://podminky.urs.cz/item/CS_URS_2022_02/966021112"/>
    <hyperlink ref="F310" r:id="rId37" display="https://podminky.urs.cz/item/CS_URS_2022_02/99831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8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88</v>
      </c>
    </row>
    <row r="4" s="1" customFormat="1" ht="24.96" customHeight="1">
      <c r="B4" s="21"/>
      <c r="D4" s="132" t="s">
        <v>110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Stabilizace strže, k.ú. Košín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111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830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7. 9. 2022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41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32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ROUND((SUM(BE85:BE116)),  2)</f>
        <v>0</v>
      </c>
      <c r="G33" s="40"/>
      <c r="H33" s="40"/>
      <c r="I33" s="150">
        <v>0.20999999999999999</v>
      </c>
      <c r="J33" s="149">
        <f>ROUND(((SUM(BE85:BE116))*I33),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ROUND((SUM(BF85:BF116)),  2)</f>
        <v>0</v>
      </c>
      <c r="G34" s="40"/>
      <c r="H34" s="40"/>
      <c r="I34" s="150">
        <v>0.14999999999999999</v>
      </c>
      <c r="J34" s="149">
        <f>ROUND(((SUM(BF85:BF116))*I34),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ROUND((SUM(BG85:BG116)),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ROUND((SUM(BH85:BH116)),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ROUND((SUM(BI85:BI116)),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113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Stabilizace strže, k.ú. Košín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111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Košín</v>
      </c>
      <c r="G52" s="42"/>
      <c r="H52" s="42"/>
      <c r="I52" s="33" t="s">
        <v>24</v>
      </c>
      <c r="J52" s="74" t="str">
        <f>IF(J12="","",J12)</f>
        <v>7. 9. 2022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Projekce rybníky</v>
      </c>
      <c r="G54" s="42"/>
      <c r="H54" s="42"/>
      <c r="I54" s="33" t="s">
        <v>37</v>
      </c>
      <c r="J54" s="38" t="str">
        <f>E21</f>
        <v>Bc. Michal Novotný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Ing. Michaela Přenosilová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114</v>
      </c>
      <c r="D57" s="164"/>
      <c r="E57" s="164"/>
      <c r="F57" s="164"/>
      <c r="G57" s="164"/>
      <c r="H57" s="164"/>
      <c r="I57" s="164"/>
      <c r="J57" s="165" t="s">
        <v>115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116</v>
      </c>
    </row>
    <row r="60" s="9" customFormat="1" ht="24.96" customHeight="1">
      <c r="A60" s="9"/>
      <c r="B60" s="167"/>
      <c r="C60" s="168"/>
      <c r="D60" s="169" t="s">
        <v>830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831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832</v>
      </c>
      <c r="E62" s="176"/>
      <c r="F62" s="176"/>
      <c r="G62" s="176"/>
      <c r="H62" s="176"/>
      <c r="I62" s="176"/>
      <c r="J62" s="177">
        <f>J101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833</v>
      </c>
      <c r="E63" s="176"/>
      <c r="F63" s="176"/>
      <c r="G63" s="176"/>
      <c r="H63" s="176"/>
      <c r="I63" s="176"/>
      <c r="J63" s="177">
        <f>J104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834</v>
      </c>
      <c r="E64" s="176"/>
      <c r="F64" s="176"/>
      <c r="G64" s="176"/>
      <c r="H64" s="176"/>
      <c r="I64" s="176"/>
      <c r="J64" s="177">
        <f>J109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835</v>
      </c>
      <c r="E65" s="176"/>
      <c r="F65" s="176"/>
      <c r="G65" s="176"/>
      <c r="H65" s="176"/>
      <c r="I65" s="176"/>
      <c r="J65" s="177">
        <f>J114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4" t="s">
        <v>124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Stabilizace strže, k.ú. Košín</v>
      </c>
      <c r="F75" s="33"/>
      <c r="G75" s="33"/>
      <c r="H75" s="33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111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VRN - Vedlejší rozpočtové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22</v>
      </c>
      <c r="D79" s="42"/>
      <c r="E79" s="42"/>
      <c r="F79" s="28" t="str">
        <f>F12</f>
        <v>Košín</v>
      </c>
      <c r="G79" s="42"/>
      <c r="H79" s="42"/>
      <c r="I79" s="33" t="s">
        <v>24</v>
      </c>
      <c r="J79" s="74" t="str">
        <f>IF(J12="","",J12)</f>
        <v>7. 9. 2022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3" t="s">
        <v>30</v>
      </c>
      <c r="D81" s="42"/>
      <c r="E81" s="42"/>
      <c r="F81" s="28" t="str">
        <f>E15</f>
        <v>Projekce rybníky</v>
      </c>
      <c r="G81" s="42"/>
      <c r="H81" s="42"/>
      <c r="I81" s="33" t="s">
        <v>37</v>
      </c>
      <c r="J81" s="38" t="str">
        <f>E21</f>
        <v>Bc. Michal Novotný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3" t="s">
        <v>35</v>
      </c>
      <c r="D82" s="42"/>
      <c r="E82" s="42"/>
      <c r="F82" s="28" t="str">
        <f>IF(E18="","",E18)</f>
        <v>Vyplň údaj</v>
      </c>
      <c r="G82" s="42"/>
      <c r="H82" s="42"/>
      <c r="I82" s="33" t="s">
        <v>40</v>
      </c>
      <c r="J82" s="38" t="str">
        <f>E24</f>
        <v>Ing. Michaela Přenosilová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125</v>
      </c>
      <c r="D84" s="182" t="s">
        <v>63</v>
      </c>
      <c r="E84" s="182" t="s">
        <v>59</v>
      </c>
      <c r="F84" s="182" t="s">
        <v>60</v>
      </c>
      <c r="G84" s="182" t="s">
        <v>126</v>
      </c>
      <c r="H84" s="182" t="s">
        <v>127</v>
      </c>
      <c r="I84" s="182" t="s">
        <v>128</v>
      </c>
      <c r="J84" s="182" t="s">
        <v>115</v>
      </c>
      <c r="K84" s="183" t="s">
        <v>129</v>
      </c>
      <c r="L84" s="184"/>
      <c r="M84" s="94" t="s">
        <v>32</v>
      </c>
      <c r="N84" s="95" t="s">
        <v>48</v>
      </c>
      <c r="O84" s="95" t="s">
        <v>130</v>
      </c>
      <c r="P84" s="95" t="s">
        <v>131</v>
      </c>
      <c r="Q84" s="95" t="s">
        <v>132</v>
      </c>
      <c r="R84" s="95" t="s">
        <v>133</v>
      </c>
      <c r="S84" s="95" t="s">
        <v>134</v>
      </c>
      <c r="T84" s="96" t="s">
        <v>135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136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0</v>
      </c>
      <c r="S85" s="98"/>
      <c r="T85" s="188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8" t="s">
        <v>77</v>
      </c>
      <c r="AU85" s="18" t="s">
        <v>116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77</v>
      </c>
      <c r="E86" s="193" t="s">
        <v>107</v>
      </c>
      <c r="F86" s="193" t="s">
        <v>108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P87+P101+P104+P109+P114</f>
        <v>0</v>
      </c>
      <c r="Q86" s="198"/>
      <c r="R86" s="199">
        <f>R87+R101+R104+R109+R114</f>
        <v>0</v>
      </c>
      <c r="S86" s="198"/>
      <c r="T86" s="200">
        <f>T87+T101+T104+T109+T114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170</v>
      </c>
      <c r="AT86" s="202" t="s">
        <v>77</v>
      </c>
      <c r="AU86" s="202" t="s">
        <v>78</v>
      </c>
      <c r="AY86" s="201" t="s">
        <v>139</v>
      </c>
      <c r="BK86" s="203">
        <f>BK87+BK101+BK104+BK109+BK114</f>
        <v>0</v>
      </c>
    </row>
    <row r="87" s="12" customFormat="1" ht="22.8" customHeight="1">
      <c r="A87" s="12"/>
      <c r="B87" s="190"/>
      <c r="C87" s="191"/>
      <c r="D87" s="192" t="s">
        <v>77</v>
      </c>
      <c r="E87" s="204" t="s">
        <v>836</v>
      </c>
      <c r="F87" s="204" t="s">
        <v>837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SUM(P88:P100)</f>
        <v>0</v>
      </c>
      <c r="Q87" s="198"/>
      <c r="R87" s="199">
        <f>SUM(R88:R100)</f>
        <v>0</v>
      </c>
      <c r="S87" s="198"/>
      <c r="T87" s="200">
        <f>SUM(T88:T100)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170</v>
      </c>
      <c r="AT87" s="202" t="s">
        <v>77</v>
      </c>
      <c r="AU87" s="202" t="s">
        <v>86</v>
      </c>
      <c r="AY87" s="201" t="s">
        <v>139</v>
      </c>
      <c r="BK87" s="203">
        <f>SUM(BK88:BK100)</f>
        <v>0</v>
      </c>
    </row>
    <row r="88" s="2" customFormat="1" ht="16.5" customHeight="1">
      <c r="A88" s="40"/>
      <c r="B88" s="41"/>
      <c r="C88" s="206" t="s">
        <v>86</v>
      </c>
      <c r="D88" s="206" t="s">
        <v>141</v>
      </c>
      <c r="E88" s="207" t="s">
        <v>838</v>
      </c>
      <c r="F88" s="208" t="s">
        <v>839</v>
      </c>
      <c r="G88" s="209" t="s">
        <v>840</v>
      </c>
      <c r="H88" s="210">
        <v>1</v>
      </c>
      <c r="I88" s="211"/>
      <c r="J88" s="212">
        <f>ROUND(I88*H88,2)</f>
        <v>0</v>
      </c>
      <c r="K88" s="208" t="s">
        <v>32</v>
      </c>
      <c r="L88" s="46"/>
      <c r="M88" s="213" t="s">
        <v>32</v>
      </c>
      <c r="N88" s="214" t="s">
        <v>49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146</v>
      </c>
      <c r="AT88" s="217" t="s">
        <v>141</v>
      </c>
      <c r="AU88" s="217" t="s">
        <v>88</v>
      </c>
      <c r="AY88" s="18" t="s">
        <v>139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8" t="s">
        <v>86</v>
      </c>
      <c r="BK88" s="218">
        <f>ROUND(I88*H88,2)</f>
        <v>0</v>
      </c>
      <c r="BL88" s="18" t="s">
        <v>146</v>
      </c>
      <c r="BM88" s="217" t="s">
        <v>841</v>
      </c>
    </row>
    <row r="89" s="2" customFormat="1">
      <c r="A89" s="40"/>
      <c r="B89" s="41"/>
      <c r="C89" s="42"/>
      <c r="D89" s="226" t="s">
        <v>273</v>
      </c>
      <c r="E89" s="42"/>
      <c r="F89" s="267" t="s">
        <v>842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8" t="s">
        <v>273</v>
      </c>
      <c r="AU89" s="18" t="s">
        <v>88</v>
      </c>
    </row>
    <row r="90" s="2" customFormat="1" ht="16.5" customHeight="1">
      <c r="A90" s="40"/>
      <c r="B90" s="41"/>
      <c r="C90" s="206" t="s">
        <v>88</v>
      </c>
      <c r="D90" s="206" t="s">
        <v>141</v>
      </c>
      <c r="E90" s="207" t="s">
        <v>843</v>
      </c>
      <c r="F90" s="208" t="s">
        <v>844</v>
      </c>
      <c r="G90" s="209" t="s">
        <v>840</v>
      </c>
      <c r="H90" s="210">
        <v>1</v>
      </c>
      <c r="I90" s="211"/>
      <c r="J90" s="212">
        <f>ROUND(I90*H90,2)</f>
        <v>0</v>
      </c>
      <c r="K90" s="208" t="s">
        <v>32</v>
      </c>
      <c r="L90" s="46"/>
      <c r="M90" s="213" t="s">
        <v>32</v>
      </c>
      <c r="N90" s="214" t="s">
        <v>49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146</v>
      </c>
      <c r="AT90" s="217" t="s">
        <v>141</v>
      </c>
      <c r="AU90" s="217" t="s">
        <v>88</v>
      </c>
      <c r="AY90" s="18" t="s">
        <v>139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8" t="s">
        <v>86</v>
      </c>
      <c r="BK90" s="218">
        <f>ROUND(I90*H90,2)</f>
        <v>0</v>
      </c>
      <c r="BL90" s="18" t="s">
        <v>146</v>
      </c>
      <c r="BM90" s="217" t="s">
        <v>845</v>
      </c>
    </row>
    <row r="91" s="2" customFormat="1">
      <c r="A91" s="40"/>
      <c r="B91" s="41"/>
      <c r="C91" s="42"/>
      <c r="D91" s="226" t="s">
        <v>273</v>
      </c>
      <c r="E91" s="42"/>
      <c r="F91" s="267" t="s">
        <v>846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273</v>
      </c>
      <c r="AU91" s="18" t="s">
        <v>88</v>
      </c>
    </row>
    <row r="92" s="13" customFormat="1">
      <c r="A92" s="13"/>
      <c r="B92" s="224"/>
      <c r="C92" s="225"/>
      <c r="D92" s="226" t="s">
        <v>150</v>
      </c>
      <c r="E92" s="227" t="s">
        <v>32</v>
      </c>
      <c r="F92" s="228" t="s">
        <v>847</v>
      </c>
      <c r="G92" s="225"/>
      <c r="H92" s="227" t="s">
        <v>32</v>
      </c>
      <c r="I92" s="229"/>
      <c r="J92" s="225"/>
      <c r="K92" s="225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150</v>
      </c>
      <c r="AU92" s="234" t="s">
        <v>88</v>
      </c>
      <c r="AV92" s="13" t="s">
        <v>86</v>
      </c>
      <c r="AW92" s="13" t="s">
        <v>39</v>
      </c>
      <c r="AX92" s="13" t="s">
        <v>78</v>
      </c>
      <c r="AY92" s="234" t="s">
        <v>139</v>
      </c>
    </row>
    <row r="93" s="14" customFormat="1">
      <c r="A93" s="14"/>
      <c r="B93" s="235"/>
      <c r="C93" s="236"/>
      <c r="D93" s="226" t="s">
        <v>150</v>
      </c>
      <c r="E93" s="237" t="s">
        <v>32</v>
      </c>
      <c r="F93" s="238" t="s">
        <v>848</v>
      </c>
      <c r="G93" s="236"/>
      <c r="H93" s="239">
        <v>1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150</v>
      </c>
      <c r="AU93" s="245" t="s">
        <v>88</v>
      </c>
      <c r="AV93" s="14" t="s">
        <v>88</v>
      </c>
      <c r="AW93" s="14" t="s">
        <v>39</v>
      </c>
      <c r="AX93" s="14" t="s">
        <v>78</v>
      </c>
      <c r="AY93" s="245" t="s">
        <v>139</v>
      </c>
    </row>
    <row r="94" s="15" customFormat="1">
      <c r="A94" s="15"/>
      <c r="B94" s="246"/>
      <c r="C94" s="247"/>
      <c r="D94" s="226" t="s">
        <v>150</v>
      </c>
      <c r="E94" s="248" t="s">
        <v>32</v>
      </c>
      <c r="F94" s="249" t="s">
        <v>153</v>
      </c>
      <c r="G94" s="247"/>
      <c r="H94" s="250">
        <v>1</v>
      </c>
      <c r="I94" s="251"/>
      <c r="J94" s="247"/>
      <c r="K94" s="247"/>
      <c r="L94" s="252"/>
      <c r="M94" s="253"/>
      <c r="N94" s="254"/>
      <c r="O94" s="254"/>
      <c r="P94" s="254"/>
      <c r="Q94" s="254"/>
      <c r="R94" s="254"/>
      <c r="S94" s="254"/>
      <c r="T94" s="25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6" t="s">
        <v>150</v>
      </c>
      <c r="AU94" s="256" t="s">
        <v>88</v>
      </c>
      <c r="AV94" s="15" t="s">
        <v>146</v>
      </c>
      <c r="AW94" s="15" t="s">
        <v>39</v>
      </c>
      <c r="AX94" s="15" t="s">
        <v>86</v>
      </c>
      <c r="AY94" s="256" t="s">
        <v>139</v>
      </c>
    </row>
    <row r="95" s="2" customFormat="1" ht="16.5" customHeight="1">
      <c r="A95" s="40"/>
      <c r="B95" s="41"/>
      <c r="C95" s="206" t="s">
        <v>158</v>
      </c>
      <c r="D95" s="206" t="s">
        <v>141</v>
      </c>
      <c r="E95" s="207" t="s">
        <v>849</v>
      </c>
      <c r="F95" s="208" t="s">
        <v>850</v>
      </c>
      <c r="G95" s="209" t="s">
        <v>840</v>
      </c>
      <c r="H95" s="210">
        <v>1</v>
      </c>
      <c r="I95" s="211"/>
      <c r="J95" s="212">
        <f>ROUND(I95*H95,2)</f>
        <v>0</v>
      </c>
      <c r="K95" s="208" t="s">
        <v>32</v>
      </c>
      <c r="L95" s="46"/>
      <c r="M95" s="213" t="s">
        <v>32</v>
      </c>
      <c r="N95" s="214" t="s">
        <v>49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146</v>
      </c>
      <c r="AT95" s="217" t="s">
        <v>141</v>
      </c>
      <c r="AU95" s="217" t="s">
        <v>88</v>
      </c>
      <c r="AY95" s="18" t="s">
        <v>139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86</v>
      </c>
      <c r="BK95" s="218">
        <f>ROUND(I95*H95,2)</f>
        <v>0</v>
      </c>
      <c r="BL95" s="18" t="s">
        <v>146</v>
      </c>
      <c r="BM95" s="217" t="s">
        <v>851</v>
      </c>
    </row>
    <row r="96" s="13" customFormat="1">
      <c r="A96" s="13"/>
      <c r="B96" s="224"/>
      <c r="C96" s="225"/>
      <c r="D96" s="226" t="s">
        <v>150</v>
      </c>
      <c r="E96" s="227" t="s">
        <v>32</v>
      </c>
      <c r="F96" s="228" t="s">
        <v>852</v>
      </c>
      <c r="G96" s="225"/>
      <c r="H96" s="227" t="s">
        <v>32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150</v>
      </c>
      <c r="AU96" s="234" t="s">
        <v>88</v>
      </c>
      <c r="AV96" s="13" t="s">
        <v>86</v>
      </c>
      <c r="AW96" s="13" t="s">
        <v>39</v>
      </c>
      <c r="AX96" s="13" t="s">
        <v>78</v>
      </c>
      <c r="AY96" s="234" t="s">
        <v>139</v>
      </c>
    </row>
    <row r="97" s="14" customFormat="1">
      <c r="A97" s="14"/>
      <c r="B97" s="235"/>
      <c r="C97" s="236"/>
      <c r="D97" s="226" t="s">
        <v>150</v>
      </c>
      <c r="E97" s="237" t="s">
        <v>32</v>
      </c>
      <c r="F97" s="238" t="s">
        <v>86</v>
      </c>
      <c r="G97" s="236"/>
      <c r="H97" s="239">
        <v>1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150</v>
      </c>
      <c r="AU97" s="245" t="s">
        <v>88</v>
      </c>
      <c r="AV97" s="14" t="s">
        <v>88</v>
      </c>
      <c r="AW97" s="14" t="s">
        <v>39</v>
      </c>
      <c r="AX97" s="14" t="s">
        <v>78</v>
      </c>
      <c r="AY97" s="245" t="s">
        <v>139</v>
      </c>
    </row>
    <row r="98" s="15" customFormat="1">
      <c r="A98" s="15"/>
      <c r="B98" s="246"/>
      <c r="C98" s="247"/>
      <c r="D98" s="226" t="s">
        <v>150</v>
      </c>
      <c r="E98" s="248" t="s">
        <v>32</v>
      </c>
      <c r="F98" s="249" t="s">
        <v>153</v>
      </c>
      <c r="G98" s="247"/>
      <c r="H98" s="250">
        <v>1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6" t="s">
        <v>150</v>
      </c>
      <c r="AU98" s="256" t="s">
        <v>88</v>
      </c>
      <c r="AV98" s="15" t="s">
        <v>146</v>
      </c>
      <c r="AW98" s="15" t="s">
        <v>39</v>
      </c>
      <c r="AX98" s="15" t="s">
        <v>86</v>
      </c>
      <c r="AY98" s="256" t="s">
        <v>139</v>
      </c>
    </row>
    <row r="99" s="2" customFormat="1" ht="16.5" customHeight="1">
      <c r="A99" s="40"/>
      <c r="B99" s="41"/>
      <c r="C99" s="206" t="s">
        <v>146</v>
      </c>
      <c r="D99" s="206" t="s">
        <v>141</v>
      </c>
      <c r="E99" s="207" t="s">
        <v>853</v>
      </c>
      <c r="F99" s="208" t="s">
        <v>854</v>
      </c>
      <c r="G99" s="209" t="s">
        <v>840</v>
      </c>
      <c r="H99" s="210">
        <v>1</v>
      </c>
      <c r="I99" s="211"/>
      <c r="J99" s="212">
        <f>ROUND(I99*H99,2)</f>
        <v>0</v>
      </c>
      <c r="K99" s="208" t="s">
        <v>32</v>
      </c>
      <c r="L99" s="46"/>
      <c r="M99" s="213" t="s">
        <v>32</v>
      </c>
      <c r="N99" s="214" t="s">
        <v>49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146</v>
      </c>
      <c r="AT99" s="217" t="s">
        <v>141</v>
      </c>
      <c r="AU99" s="217" t="s">
        <v>88</v>
      </c>
      <c r="AY99" s="18" t="s">
        <v>139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86</v>
      </c>
      <c r="BK99" s="218">
        <f>ROUND(I99*H99,2)</f>
        <v>0</v>
      </c>
      <c r="BL99" s="18" t="s">
        <v>146</v>
      </c>
      <c r="BM99" s="217" t="s">
        <v>855</v>
      </c>
    </row>
    <row r="100" s="2" customFormat="1">
      <c r="A100" s="40"/>
      <c r="B100" s="41"/>
      <c r="C100" s="42"/>
      <c r="D100" s="226" t="s">
        <v>273</v>
      </c>
      <c r="E100" s="42"/>
      <c r="F100" s="267" t="s">
        <v>856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273</v>
      </c>
      <c r="AU100" s="18" t="s">
        <v>88</v>
      </c>
    </row>
    <row r="101" s="12" customFormat="1" ht="22.8" customHeight="1">
      <c r="A101" s="12"/>
      <c r="B101" s="190"/>
      <c r="C101" s="191"/>
      <c r="D101" s="192" t="s">
        <v>77</v>
      </c>
      <c r="E101" s="204" t="s">
        <v>857</v>
      </c>
      <c r="F101" s="204" t="s">
        <v>858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SUM(P102:P103)</f>
        <v>0</v>
      </c>
      <c r="Q101" s="198"/>
      <c r="R101" s="199">
        <f>SUM(R102:R103)</f>
        <v>0</v>
      </c>
      <c r="S101" s="198"/>
      <c r="T101" s="200">
        <f>SUM(T102:T103)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170</v>
      </c>
      <c r="AT101" s="202" t="s">
        <v>77</v>
      </c>
      <c r="AU101" s="202" t="s">
        <v>86</v>
      </c>
      <c r="AY101" s="201" t="s">
        <v>139</v>
      </c>
      <c r="BK101" s="203">
        <f>SUM(BK102:BK103)</f>
        <v>0</v>
      </c>
    </row>
    <row r="102" s="2" customFormat="1" ht="16.5" customHeight="1">
      <c r="A102" s="40"/>
      <c r="B102" s="41"/>
      <c r="C102" s="206" t="s">
        <v>170</v>
      </c>
      <c r="D102" s="206" t="s">
        <v>141</v>
      </c>
      <c r="E102" s="207" t="s">
        <v>859</v>
      </c>
      <c r="F102" s="208" t="s">
        <v>858</v>
      </c>
      <c r="G102" s="209" t="s">
        <v>840</v>
      </c>
      <c r="H102" s="210">
        <v>1</v>
      </c>
      <c r="I102" s="211"/>
      <c r="J102" s="212">
        <f>ROUND(I102*H102,2)</f>
        <v>0</v>
      </c>
      <c r="K102" s="208" t="s">
        <v>32</v>
      </c>
      <c r="L102" s="46"/>
      <c r="M102" s="213" t="s">
        <v>32</v>
      </c>
      <c r="N102" s="214" t="s">
        <v>49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146</v>
      </c>
      <c r="AT102" s="217" t="s">
        <v>141</v>
      </c>
      <c r="AU102" s="217" t="s">
        <v>88</v>
      </c>
      <c r="AY102" s="18" t="s">
        <v>139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86</v>
      </c>
      <c r="BK102" s="218">
        <f>ROUND(I102*H102,2)</f>
        <v>0</v>
      </c>
      <c r="BL102" s="18" t="s">
        <v>146</v>
      </c>
      <c r="BM102" s="217" t="s">
        <v>860</v>
      </c>
    </row>
    <row r="103" s="2" customFormat="1">
      <c r="A103" s="40"/>
      <c r="B103" s="41"/>
      <c r="C103" s="42"/>
      <c r="D103" s="226" t="s">
        <v>273</v>
      </c>
      <c r="E103" s="42"/>
      <c r="F103" s="267" t="s">
        <v>861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273</v>
      </c>
      <c r="AU103" s="18" t="s">
        <v>88</v>
      </c>
    </row>
    <row r="104" s="12" customFormat="1" ht="22.8" customHeight="1">
      <c r="A104" s="12"/>
      <c r="B104" s="190"/>
      <c r="C104" s="191"/>
      <c r="D104" s="192" t="s">
        <v>77</v>
      </c>
      <c r="E104" s="204" t="s">
        <v>862</v>
      </c>
      <c r="F104" s="204" t="s">
        <v>863</v>
      </c>
      <c r="G104" s="191"/>
      <c r="H104" s="191"/>
      <c r="I104" s="194"/>
      <c r="J104" s="205">
        <f>BK104</f>
        <v>0</v>
      </c>
      <c r="K104" s="191"/>
      <c r="L104" s="196"/>
      <c r="M104" s="197"/>
      <c r="N104" s="198"/>
      <c r="O104" s="198"/>
      <c r="P104" s="199">
        <f>SUM(P105:P108)</f>
        <v>0</v>
      </c>
      <c r="Q104" s="198"/>
      <c r="R104" s="199">
        <f>SUM(R105:R108)</f>
        <v>0</v>
      </c>
      <c r="S104" s="198"/>
      <c r="T104" s="200">
        <f>SUM(T105:T108)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1" t="s">
        <v>170</v>
      </c>
      <c r="AT104" s="202" t="s">
        <v>77</v>
      </c>
      <c r="AU104" s="202" t="s">
        <v>86</v>
      </c>
      <c r="AY104" s="201" t="s">
        <v>139</v>
      </c>
      <c r="BK104" s="203">
        <f>SUM(BK105:BK108)</f>
        <v>0</v>
      </c>
    </row>
    <row r="105" s="2" customFormat="1" ht="16.5" customHeight="1">
      <c r="A105" s="40"/>
      <c r="B105" s="41"/>
      <c r="C105" s="206" t="s">
        <v>175</v>
      </c>
      <c r="D105" s="206" t="s">
        <v>141</v>
      </c>
      <c r="E105" s="207" t="s">
        <v>864</v>
      </c>
      <c r="F105" s="208" t="s">
        <v>865</v>
      </c>
      <c r="G105" s="209" t="s">
        <v>840</v>
      </c>
      <c r="H105" s="210">
        <v>1</v>
      </c>
      <c r="I105" s="211"/>
      <c r="J105" s="212">
        <f>ROUND(I105*H105,2)</f>
        <v>0</v>
      </c>
      <c r="K105" s="208" t="s">
        <v>32</v>
      </c>
      <c r="L105" s="46"/>
      <c r="M105" s="213" t="s">
        <v>32</v>
      </c>
      <c r="N105" s="214" t="s">
        <v>49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146</v>
      </c>
      <c r="AT105" s="217" t="s">
        <v>141</v>
      </c>
      <c r="AU105" s="217" t="s">
        <v>88</v>
      </c>
      <c r="AY105" s="18" t="s">
        <v>139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8" t="s">
        <v>86</v>
      </c>
      <c r="BK105" s="218">
        <f>ROUND(I105*H105,2)</f>
        <v>0</v>
      </c>
      <c r="BL105" s="18" t="s">
        <v>146</v>
      </c>
      <c r="BM105" s="217" t="s">
        <v>866</v>
      </c>
    </row>
    <row r="106" s="2" customFormat="1">
      <c r="A106" s="40"/>
      <c r="B106" s="41"/>
      <c r="C106" s="42"/>
      <c r="D106" s="226" t="s">
        <v>273</v>
      </c>
      <c r="E106" s="42"/>
      <c r="F106" s="267" t="s">
        <v>867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273</v>
      </c>
      <c r="AU106" s="18" t="s">
        <v>88</v>
      </c>
    </row>
    <row r="107" s="2" customFormat="1" ht="16.5" customHeight="1">
      <c r="A107" s="40"/>
      <c r="B107" s="41"/>
      <c r="C107" s="206" t="s">
        <v>181</v>
      </c>
      <c r="D107" s="206" t="s">
        <v>141</v>
      </c>
      <c r="E107" s="207" t="s">
        <v>868</v>
      </c>
      <c r="F107" s="208" t="s">
        <v>869</v>
      </c>
      <c r="G107" s="209" t="s">
        <v>840</v>
      </c>
      <c r="H107" s="210">
        <v>1</v>
      </c>
      <c r="I107" s="211"/>
      <c r="J107" s="212">
        <f>ROUND(I107*H107,2)</f>
        <v>0</v>
      </c>
      <c r="K107" s="208" t="s">
        <v>32</v>
      </c>
      <c r="L107" s="46"/>
      <c r="M107" s="213" t="s">
        <v>32</v>
      </c>
      <c r="N107" s="214" t="s">
        <v>49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146</v>
      </c>
      <c r="AT107" s="217" t="s">
        <v>141</v>
      </c>
      <c r="AU107" s="217" t="s">
        <v>88</v>
      </c>
      <c r="AY107" s="18" t="s">
        <v>139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8" t="s">
        <v>86</v>
      </c>
      <c r="BK107" s="218">
        <f>ROUND(I107*H107,2)</f>
        <v>0</v>
      </c>
      <c r="BL107" s="18" t="s">
        <v>146</v>
      </c>
      <c r="BM107" s="217" t="s">
        <v>870</v>
      </c>
    </row>
    <row r="108" s="2" customFormat="1">
      <c r="A108" s="40"/>
      <c r="B108" s="41"/>
      <c r="C108" s="42"/>
      <c r="D108" s="226" t="s">
        <v>273</v>
      </c>
      <c r="E108" s="42"/>
      <c r="F108" s="267" t="s">
        <v>871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273</v>
      </c>
      <c r="AU108" s="18" t="s">
        <v>88</v>
      </c>
    </row>
    <row r="109" s="12" customFormat="1" ht="22.8" customHeight="1">
      <c r="A109" s="12"/>
      <c r="B109" s="190"/>
      <c r="C109" s="191"/>
      <c r="D109" s="192" t="s">
        <v>77</v>
      </c>
      <c r="E109" s="204" t="s">
        <v>872</v>
      </c>
      <c r="F109" s="204" t="s">
        <v>873</v>
      </c>
      <c r="G109" s="191"/>
      <c r="H109" s="191"/>
      <c r="I109" s="194"/>
      <c r="J109" s="205">
        <f>BK109</f>
        <v>0</v>
      </c>
      <c r="K109" s="191"/>
      <c r="L109" s="196"/>
      <c r="M109" s="197"/>
      <c r="N109" s="198"/>
      <c r="O109" s="198"/>
      <c r="P109" s="199">
        <f>SUM(P110:P113)</f>
        <v>0</v>
      </c>
      <c r="Q109" s="198"/>
      <c r="R109" s="199">
        <f>SUM(R110:R113)</f>
        <v>0</v>
      </c>
      <c r="S109" s="198"/>
      <c r="T109" s="200">
        <f>SUM(T110:T113)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1" t="s">
        <v>170</v>
      </c>
      <c r="AT109" s="202" t="s">
        <v>77</v>
      </c>
      <c r="AU109" s="202" t="s">
        <v>86</v>
      </c>
      <c r="AY109" s="201" t="s">
        <v>139</v>
      </c>
      <c r="BK109" s="203">
        <f>SUM(BK110:BK113)</f>
        <v>0</v>
      </c>
    </row>
    <row r="110" s="2" customFormat="1" ht="16.5" customHeight="1">
      <c r="A110" s="40"/>
      <c r="B110" s="41"/>
      <c r="C110" s="206" t="s">
        <v>189</v>
      </c>
      <c r="D110" s="206" t="s">
        <v>141</v>
      </c>
      <c r="E110" s="207" t="s">
        <v>874</v>
      </c>
      <c r="F110" s="208" t="s">
        <v>875</v>
      </c>
      <c r="G110" s="209" t="s">
        <v>840</v>
      </c>
      <c r="H110" s="210">
        <v>1</v>
      </c>
      <c r="I110" s="211"/>
      <c r="J110" s="212">
        <f>ROUND(I110*H110,2)</f>
        <v>0</v>
      </c>
      <c r="K110" s="208" t="s">
        <v>32</v>
      </c>
      <c r="L110" s="46"/>
      <c r="M110" s="213" t="s">
        <v>32</v>
      </c>
      <c r="N110" s="214" t="s">
        <v>49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146</v>
      </c>
      <c r="AT110" s="217" t="s">
        <v>141</v>
      </c>
      <c r="AU110" s="217" t="s">
        <v>88</v>
      </c>
      <c r="AY110" s="18" t="s">
        <v>139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8" t="s">
        <v>86</v>
      </c>
      <c r="BK110" s="218">
        <f>ROUND(I110*H110,2)</f>
        <v>0</v>
      </c>
      <c r="BL110" s="18" t="s">
        <v>146</v>
      </c>
      <c r="BM110" s="217" t="s">
        <v>876</v>
      </c>
    </row>
    <row r="111" s="13" customFormat="1">
      <c r="A111" s="13"/>
      <c r="B111" s="224"/>
      <c r="C111" s="225"/>
      <c r="D111" s="226" t="s">
        <v>150</v>
      </c>
      <c r="E111" s="227" t="s">
        <v>32</v>
      </c>
      <c r="F111" s="228" t="s">
        <v>877</v>
      </c>
      <c r="G111" s="225"/>
      <c r="H111" s="227" t="s">
        <v>32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150</v>
      </c>
      <c r="AU111" s="234" t="s">
        <v>88</v>
      </c>
      <c r="AV111" s="13" t="s">
        <v>86</v>
      </c>
      <c r="AW111" s="13" t="s">
        <v>39</v>
      </c>
      <c r="AX111" s="13" t="s">
        <v>78</v>
      </c>
      <c r="AY111" s="234" t="s">
        <v>139</v>
      </c>
    </row>
    <row r="112" s="14" customFormat="1">
      <c r="A112" s="14"/>
      <c r="B112" s="235"/>
      <c r="C112" s="236"/>
      <c r="D112" s="226" t="s">
        <v>150</v>
      </c>
      <c r="E112" s="237" t="s">
        <v>32</v>
      </c>
      <c r="F112" s="238" t="s">
        <v>86</v>
      </c>
      <c r="G112" s="236"/>
      <c r="H112" s="239">
        <v>1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150</v>
      </c>
      <c r="AU112" s="245" t="s">
        <v>88</v>
      </c>
      <c r="AV112" s="14" t="s">
        <v>88</v>
      </c>
      <c r="AW112" s="14" t="s">
        <v>39</v>
      </c>
      <c r="AX112" s="14" t="s">
        <v>78</v>
      </c>
      <c r="AY112" s="245" t="s">
        <v>139</v>
      </c>
    </row>
    <row r="113" s="15" customFormat="1">
      <c r="A113" s="15"/>
      <c r="B113" s="246"/>
      <c r="C113" s="247"/>
      <c r="D113" s="226" t="s">
        <v>150</v>
      </c>
      <c r="E113" s="248" t="s">
        <v>32</v>
      </c>
      <c r="F113" s="249" t="s">
        <v>153</v>
      </c>
      <c r="G113" s="247"/>
      <c r="H113" s="250">
        <v>1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6" t="s">
        <v>150</v>
      </c>
      <c r="AU113" s="256" t="s">
        <v>88</v>
      </c>
      <c r="AV113" s="15" t="s">
        <v>146</v>
      </c>
      <c r="AW113" s="15" t="s">
        <v>39</v>
      </c>
      <c r="AX113" s="15" t="s">
        <v>86</v>
      </c>
      <c r="AY113" s="256" t="s">
        <v>139</v>
      </c>
    </row>
    <row r="114" s="12" customFormat="1" ht="22.8" customHeight="1">
      <c r="A114" s="12"/>
      <c r="B114" s="190"/>
      <c r="C114" s="191"/>
      <c r="D114" s="192" t="s">
        <v>77</v>
      </c>
      <c r="E114" s="204" t="s">
        <v>878</v>
      </c>
      <c r="F114" s="204" t="s">
        <v>879</v>
      </c>
      <c r="G114" s="191"/>
      <c r="H114" s="191"/>
      <c r="I114" s="194"/>
      <c r="J114" s="205">
        <f>BK114</f>
        <v>0</v>
      </c>
      <c r="K114" s="191"/>
      <c r="L114" s="196"/>
      <c r="M114" s="197"/>
      <c r="N114" s="198"/>
      <c r="O114" s="198"/>
      <c r="P114" s="199">
        <f>SUM(P115:P116)</f>
        <v>0</v>
      </c>
      <c r="Q114" s="198"/>
      <c r="R114" s="199">
        <f>SUM(R115:R116)</f>
        <v>0</v>
      </c>
      <c r="S114" s="198"/>
      <c r="T114" s="200">
        <f>SUM(T115:T116)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1" t="s">
        <v>170</v>
      </c>
      <c r="AT114" s="202" t="s">
        <v>77</v>
      </c>
      <c r="AU114" s="202" t="s">
        <v>86</v>
      </c>
      <c r="AY114" s="201" t="s">
        <v>139</v>
      </c>
      <c r="BK114" s="203">
        <f>SUM(BK115:BK116)</f>
        <v>0</v>
      </c>
    </row>
    <row r="115" s="2" customFormat="1" ht="16.5" customHeight="1">
      <c r="A115" s="40"/>
      <c r="B115" s="41"/>
      <c r="C115" s="206" t="s">
        <v>194</v>
      </c>
      <c r="D115" s="206" t="s">
        <v>141</v>
      </c>
      <c r="E115" s="207" t="s">
        <v>880</v>
      </c>
      <c r="F115" s="208" t="s">
        <v>881</v>
      </c>
      <c r="G115" s="209" t="s">
        <v>840</v>
      </c>
      <c r="H115" s="210">
        <v>1</v>
      </c>
      <c r="I115" s="211"/>
      <c r="J115" s="212">
        <f>ROUND(I115*H115,2)</f>
        <v>0</v>
      </c>
      <c r="K115" s="208" t="s">
        <v>32</v>
      </c>
      <c r="L115" s="46"/>
      <c r="M115" s="213" t="s">
        <v>32</v>
      </c>
      <c r="N115" s="214" t="s">
        <v>49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146</v>
      </c>
      <c r="AT115" s="217" t="s">
        <v>141</v>
      </c>
      <c r="AU115" s="217" t="s">
        <v>88</v>
      </c>
      <c r="AY115" s="18" t="s">
        <v>139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8" t="s">
        <v>86</v>
      </c>
      <c r="BK115" s="218">
        <f>ROUND(I115*H115,2)</f>
        <v>0</v>
      </c>
      <c r="BL115" s="18" t="s">
        <v>146</v>
      </c>
      <c r="BM115" s="217" t="s">
        <v>882</v>
      </c>
    </row>
    <row r="116" s="2" customFormat="1">
      <c r="A116" s="40"/>
      <c r="B116" s="41"/>
      <c r="C116" s="42"/>
      <c r="D116" s="226" t="s">
        <v>273</v>
      </c>
      <c r="E116" s="42"/>
      <c r="F116" s="267" t="s">
        <v>883</v>
      </c>
      <c r="G116" s="42"/>
      <c r="H116" s="42"/>
      <c r="I116" s="221"/>
      <c r="J116" s="42"/>
      <c r="K116" s="42"/>
      <c r="L116" s="46"/>
      <c r="M116" s="268"/>
      <c r="N116" s="269"/>
      <c r="O116" s="270"/>
      <c r="P116" s="270"/>
      <c r="Q116" s="270"/>
      <c r="R116" s="270"/>
      <c r="S116" s="270"/>
      <c r="T116" s="271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273</v>
      </c>
      <c r="AU116" s="18" t="s">
        <v>88</v>
      </c>
    </row>
    <row r="117" s="2" customFormat="1" ht="6.96" customHeight="1">
      <c r="A117" s="40"/>
      <c r="B117" s="61"/>
      <c r="C117" s="62"/>
      <c r="D117" s="62"/>
      <c r="E117" s="62"/>
      <c r="F117" s="62"/>
      <c r="G117" s="62"/>
      <c r="H117" s="62"/>
      <c r="I117" s="62"/>
      <c r="J117" s="62"/>
      <c r="K117" s="62"/>
      <c r="L117" s="46"/>
      <c r="M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</sheetData>
  <sheetProtection sheet="1" autoFilter="0" formatColumns="0" formatRows="0" objects="1" scenarios="1" spinCount="100000" saltValue="rvO2jjON7Q4OvoRihx/X/XqduD3Cy+xXxx6Ahr4nE00Wy8+MREgHmQvs992ADgJO98pXa+Fpj+h6iEMeWXOqvw==" hashValue="kjKOp86JIx97U9lNbNKgrHfequZhjg+rlRIVyOI1x3s5DvT1UqLmj0Ydvrft4Xg/WFrsLG15rY8DQSvBEGVNKA==" algorithmName="SHA-512" password="D3A3"/>
  <autoFilter ref="C84:K11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Michaela Přenosilová</dc:creator>
  <cp:lastModifiedBy>Michaela Přenosilová</cp:lastModifiedBy>
  <dcterms:created xsi:type="dcterms:W3CDTF">2022-11-11T08:21:33Z</dcterms:created>
  <dcterms:modified xsi:type="dcterms:W3CDTF">2022-11-11T08:21:52Z</dcterms:modified>
</cp:coreProperties>
</file>