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53 Údržba HOZ Valašsko - A2\Výzva\"/>
    </mc:Choice>
  </mc:AlternateContent>
  <xr:revisionPtr revIDLastSave="0" documentId="13_ncr:1_{2271233C-FD2E-4785-9476-FC98DC9C16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3_075 - HMZ Poličná 5B" sheetId="2" r:id="rId2"/>
    <sheet name="513_080 - HMZ Ratiboř 2A" sheetId="3" r:id="rId3"/>
    <sheet name="513_020 - HMZ HOV.HUSLENK..." sheetId="4" r:id="rId4"/>
    <sheet name="Pokyny pro vyplnění" sheetId="5" r:id="rId5"/>
  </sheets>
  <definedNames>
    <definedName name="_xlnm._FilterDatabase" localSheetId="3" hidden="1">'513_020 - HMZ HOV.HUSLENK...'!$C$80:$K$101</definedName>
    <definedName name="_xlnm._FilterDatabase" localSheetId="1" hidden="1">'513_075 - HMZ Poličná 5B'!$C$80:$K$97</definedName>
    <definedName name="_xlnm._FilterDatabase" localSheetId="2" hidden="1">'513_080 - HMZ Ratiboř 2A'!$C$80:$K$101</definedName>
    <definedName name="_xlnm.Print_Titles" localSheetId="3">'513_020 - HMZ HOV.HUSLENK...'!$80:$80</definedName>
    <definedName name="_xlnm.Print_Titles" localSheetId="1">'513_075 - HMZ Poličná 5B'!$80:$80</definedName>
    <definedName name="_xlnm.Print_Titles" localSheetId="2">'513_080 - HMZ Ratiboř 2A'!$80:$80</definedName>
    <definedName name="_xlnm.Print_Titles" localSheetId="0">'Rekapitulace stavby'!$52:$52</definedName>
    <definedName name="_xlnm.Print_Area" localSheetId="3">'513_020 - HMZ HOV.HUSLENK...'!$C$4:$J$39,'513_020 - HMZ HOV.HUSLENK...'!$C$45:$J$62,'513_020 - HMZ HOV.HUSLENK...'!$C$68:$K$101</definedName>
    <definedName name="_xlnm.Print_Area" localSheetId="1">'513_075 - HMZ Poličná 5B'!$C$4:$J$39,'513_075 - HMZ Poličná 5B'!$C$45:$J$62,'513_075 - HMZ Poličná 5B'!$C$68:$K$97</definedName>
    <definedName name="_xlnm.Print_Area" localSheetId="2">'513_080 - HMZ Ratiboř 2A'!$C$4:$J$39,'513_080 - HMZ Ratiboř 2A'!$C$45:$J$62,'513_080 - HMZ Ratiboř 2A'!$C$68:$K$101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J34" i="4" s="1"/>
  <c r="T84" i="4"/>
  <c r="R84" i="4"/>
  <c r="P84" i="4"/>
  <c r="J78" i="4"/>
  <c r="F75" i="4"/>
  <c r="E73" i="4"/>
  <c r="J55" i="4"/>
  <c r="F52" i="4"/>
  <c r="E50" i="4"/>
  <c r="J21" i="4"/>
  <c r="E21" i="4"/>
  <c r="J54" i="4"/>
  <c r="J20" i="4"/>
  <c r="J18" i="4"/>
  <c r="E18" i="4"/>
  <c r="F78" i="4"/>
  <c r="J17" i="4"/>
  <c r="J15" i="4"/>
  <c r="E15" i="4"/>
  <c r="F77" i="4"/>
  <c r="J14" i="4"/>
  <c r="J12" i="4"/>
  <c r="J52" i="4" s="1"/>
  <c r="E7" i="4"/>
  <c r="E71" i="4" s="1"/>
  <c r="J37" i="3"/>
  <c r="J36" i="3"/>
  <c r="AY56" i="1"/>
  <c r="J35" i="3"/>
  <c r="AX56" i="1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F75" i="3"/>
  <c r="E73" i="3"/>
  <c r="J55" i="3"/>
  <c r="F52" i="3"/>
  <c r="E50" i="3"/>
  <c r="J21" i="3"/>
  <c r="E21" i="3"/>
  <c r="J54" i="3" s="1"/>
  <c r="J20" i="3"/>
  <c r="J18" i="3"/>
  <c r="E18" i="3"/>
  <c r="F55" i="3" s="1"/>
  <c r="J17" i="3"/>
  <c r="J15" i="3"/>
  <c r="E15" i="3"/>
  <c r="F77" i="3" s="1"/>
  <c r="J14" i="3"/>
  <c r="J12" i="3"/>
  <c r="J52" i="3" s="1"/>
  <c r="E7" i="3"/>
  <c r="E48" i="3"/>
  <c r="J37" i="2"/>
  <c r="J36" i="2"/>
  <c r="AY55" i="1" s="1"/>
  <c r="J35" i="2"/>
  <c r="AX55" i="1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1" i="2"/>
  <c r="BH91" i="2"/>
  <c r="BG91" i="2"/>
  <c r="F35" i="2" s="1"/>
  <c r="BB55" i="1" s="1"/>
  <c r="BF91" i="2"/>
  <c r="T91" i="2"/>
  <c r="R91" i="2"/>
  <c r="P91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F75" i="2"/>
  <c r="E73" i="2"/>
  <c r="J55" i="2"/>
  <c r="F52" i="2"/>
  <c r="E50" i="2"/>
  <c r="J21" i="2"/>
  <c r="E21" i="2"/>
  <c r="J77" i="2"/>
  <c r="J20" i="2"/>
  <c r="J18" i="2"/>
  <c r="E18" i="2"/>
  <c r="F78" i="2"/>
  <c r="J17" i="2"/>
  <c r="J15" i="2"/>
  <c r="E15" i="2"/>
  <c r="F54" i="2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84" i="2"/>
  <c r="J100" i="3"/>
  <c r="BK84" i="4"/>
  <c r="BK88" i="4"/>
  <c r="J94" i="2"/>
  <c r="J88" i="4"/>
  <c r="J98" i="3"/>
  <c r="AS54" i="1"/>
  <c r="BK98" i="3"/>
  <c r="J84" i="3"/>
  <c r="BK88" i="2"/>
  <c r="J95" i="4"/>
  <c r="J92" i="4"/>
  <c r="BK92" i="4"/>
  <c r="BK92" i="3"/>
  <c r="BK96" i="2"/>
  <c r="J84" i="2"/>
  <c r="BK84" i="3"/>
  <c r="BK95" i="4"/>
  <c r="J98" i="4"/>
  <c r="BK98" i="4"/>
  <c r="J100" i="4"/>
  <c r="BK94" i="2"/>
  <c r="BK100" i="3"/>
  <c r="BK95" i="3"/>
  <c r="J84" i="4"/>
  <c r="J88" i="3"/>
  <c r="BK91" i="2"/>
  <c r="BK100" i="4"/>
  <c r="BK88" i="3"/>
  <c r="J95" i="3"/>
  <c r="F34" i="2"/>
  <c r="BA55" i="1" s="1"/>
  <c r="J91" i="2"/>
  <c r="J88" i="2"/>
  <c r="J96" i="2"/>
  <c r="J92" i="3"/>
  <c r="T83" i="4" l="1"/>
  <c r="T82" i="4"/>
  <c r="T81" i="4"/>
  <c r="T83" i="2"/>
  <c r="T82" i="2" s="1"/>
  <c r="T81" i="2" s="1"/>
  <c r="R83" i="3"/>
  <c r="R82" i="3"/>
  <c r="R81" i="3" s="1"/>
  <c r="R83" i="2"/>
  <c r="R82" i="2"/>
  <c r="R81" i="2"/>
  <c r="BK83" i="2"/>
  <c r="BK82" i="2" s="1"/>
  <c r="P83" i="3"/>
  <c r="P82" i="3"/>
  <c r="P81" i="3"/>
  <c r="AU56" i="1" s="1"/>
  <c r="P83" i="2"/>
  <c r="P82" i="2"/>
  <c r="P81" i="2"/>
  <c r="AU55" i="1" s="1"/>
  <c r="BK83" i="4"/>
  <c r="J83" i="4"/>
  <c r="J61" i="4"/>
  <c r="T83" i="3"/>
  <c r="T82" i="3"/>
  <c r="T81" i="3"/>
  <c r="R83" i="4"/>
  <c r="R82" i="4" s="1"/>
  <c r="R81" i="4" s="1"/>
  <c r="BK83" i="3"/>
  <c r="J83" i="3"/>
  <c r="J61" i="3" s="1"/>
  <c r="P83" i="4"/>
  <c r="P82" i="4"/>
  <c r="P81" i="4"/>
  <c r="AU57" i="1" s="1"/>
  <c r="E48" i="4"/>
  <c r="F54" i="4"/>
  <c r="F55" i="4"/>
  <c r="J75" i="4"/>
  <c r="J77" i="4"/>
  <c r="BE84" i="4"/>
  <c r="BE88" i="4"/>
  <c r="BE92" i="4"/>
  <c r="BE95" i="4"/>
  <c r="BE98" i="4"/>
  <c r="BE100" i="4"/>
  <c r="AW57" i="1"/>
  <c r="E71" i="3"/>
  <c r="F78" i="3"/>
  <c r="J77" i="3"/>
  <c r="J75" i="3"/>
  <c r="BE88" i="3"/>
  <c r="BE98" i="3"/>
  <c r="F54" i="3"/>
  <c r="J83" i="2"/>
  <c r="J61" i="2"/>
  <c r="BE100" i="3"/>
  <c r="BE92" i="3"/>
  <c r="BE84" i="3"/>
  <c r="BE95" i="3"/>
  <c r="BE96" i="2"/>
  <c r="F55" i="2"/>
  <c r="F77" i="2"/>
  <c r="BE94" i="2"/>
  <c r="E48" i="2"/>
  <c r="J52" i="2"/>
  <c r="J54" i="2"/>
  <c r="BE91" i="2"/>
  <c r="BE84" i="2"/>
  <c r="BE88" i="2"/>
  <c r="F36" i="2"/>
  <c r="BC55" i="1"/>
  <c r="F35" i="4"/>
  <c r="BB57" i="1"/>
  <c r="F35" i="3"/>
  <c r="BB56" i="1"/>
  <c r="F37" i="2"/>
  <c r="BD55" i="1"/>
  <c r="J34" i="2"/>
  <c r="AW55" i="1"/>
  <c r="F34" i="3"/>
  <c r="BA56" i="1" s="1"/>
  <c r="J34" i="3"/>
  <c r="AW56" i="1"/>
  <c r="F37" i="3"/>
  <c r="BD56" i="1" s="1"/>
  <c r="F36" i="3"/>
  <c r="BC56" i="1"/>
  <c r="F36" i="4"/>
  <c r="BC57" i="1" s="1"/>
  <c r="F34" i="4"/>
  <c r="BA57" i="1" s="1"/>
  <c r="F37" i="4"/>
  <c r="BD57" i="1"/>
  <c r="J82" i="2" l="1"/>
  <c r="J60" i="2" s="1"/>
  <c r="BK81" i="2"/>
  <c r="J81" i="2" s="1"/>
  <c r="BK82" i="3"/>
  <c r="J82" i="3"/>
  <c r="J60" i="3" s="1"/>
  <c r="BK82" i="4"/>
  <c r="BK81" i="4"/>
  <c r="J81" i="4"/>
  <c r="AU54" i="1"/>
  <c r="J33" i="4"/>
  <c r="AV57" i="1"/>
  <c r="AT57" i="1" s="1"/>
  <c r="BD54" i="1"/>
  <c r="W33" i="1"/>
  <c r="F33" i="3"/>
  <c r="AZ56" i="1" s="1"/>
  <c r="J33" i="2"/>
  <c r="AV55" i="1"/>
  <c r="AT55" i="1"/>
  <c r="BA54" i="1"/>
  <c r="AW54" i="1"/>
  <c r="AK30" i="1"/>
  <c r="F33" i="4"/>
  <c r="AZ57" i="1" s="1"/>
  <c r="F33" i="2"/>
  <c r="AZ55" i="1"/>
  <c r="J33" i="3"/>
  <c r="AV56" i="1" s="1"/>
  <c r="AT56" i="1" s="1"/>
  <c r="BB54" i="1"/>
  <c r="W31" i="1" s="1"/>
  <c r="BC54" i="1"/>
  <c r="W32" i="1"/>
  <c r="J30" i="4"/>
  <c r="AG57" i="1" s="1"/>
  <c r="J59" i="2" l="1"/>
  <c r="J30" i="2"/>
  <c r="AG55" i="1" s="1"/>
  <c r="AN55" i="1" s="1"/>
  <c r="BK81" i="3"/>
  <c r="J81" i="3"/>
  <c r="J59" i="4"/>
  <c r="J82" i="4"/>
  <c r="J60" i="4"/>
  <c r="J39" i="4"/>
  <c r="AN57" i="1"/>
  <c r="AX54" i="1"/>
  <c r="J30" i="3"/>
  <c r="AG56" i="1" s="1"/>
  <c r="AG54" i="1" s="1"/>
  <c r="AK26" i="1" s="1"/>
  <c r="AK35" i="1" s="1"/>
  <c r="W30" i="1"/>
  <c r="AZ54" i="1"/>
  <c r="AV54" i="1"/>
  <c r="AK29" i="1"/>
  <c r="AY54" i="1"/>
  <c r="J39" i="2" l="1"/>
  <c r="J39" i="3"/>
  <c r="J59" i="3"/>
  <c r="AN56" i="1"/>
  <c r="AT54" i="1"/>
  <c r="W29" i="1"/>
  <c r="AN54" i="1" l="1"/>
</calcChain>
</file>

<file path=xl/sharedStrings.xml><?xml version="1.0" encoding="utf-8"?>
<sst xmlns="http://schemas.openxmlformats.org/spreadsheetml/2006/main" count="1363" uniqueCount="372">
  <si>
    <t>Export Komplet</t>
  </si>
  <si>
    <t>VZ</t>
  </si>
  <si>
    <t>2.0</t>
  </si>
  <si>
    <t>ZAMOK</t>
  </si>
  <si>
    <t>False</t>
  </si>
  <si>
    <t>{ee64dbda-15d6-45c1-b7d8-48df9a72fdb7}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</si>
  <si>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</si>
  <si>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</si>
  <si>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</si>
  <si>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</si>
  <si>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</si>
  <si>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</si>
  <si>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</si>
  <si>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</si>
  <si>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513_020/075/080_2022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</si>
  <si>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</si>
  <si>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</si>
  <si>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Valašsko</t>
  </si>
  <si>
    <t>KSO:</t>
  </si>
  <si>
    <t/>
  </si>
  <si>
    <t>CC-CZ:</t>
  </si>
  <si>
    <t>Místo:</t>
  </si>
  <si>
    <t>Poličná, Pržno u Vsetína, Halenkov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</si>
  <si>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</si>
  <si>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</si>
  <si>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</si>
  <si>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</si>
  <si>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</si>
  <si>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</si>
  <si>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</si>
  <si>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</si>
  <si>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</si>
  <si>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</si>
  <si>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úřad, Husinecká 1024/11a, Praha 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</si>
  <si>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</si>
  <si>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</si>
  <si>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</si>
  <si>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</si>
  <si>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</si>
  <si>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</si>
  <si>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</si>
  <si>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</si>
  <si>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</si>
  <si>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</si>
  <si>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</si>
  <si>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</si>
  <si>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</si>
  <si>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</si>
  <si>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</si>
  <si>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</si>
  <si>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</si>
  <si>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</si>
  <si>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</si>
  <si>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</si>
  <si>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</si>
  <si>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</si>
  <si>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</si>
  <si>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</si>
  <si>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</si>
  <si>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</si>
  <si>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</si>
  <si>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</si>
  <si>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</si>
  <si>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</si>
  <si>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</si>
  <si>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</si>
  <si>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</si>
  <si>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</si>
  <si>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</si>
  <si>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</si>
  <si>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</si>
  <si>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</si>
  <si>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</si>
  <si>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</si>
  <si>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</si>
  <si>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513_075</t>
  </si>
  <si>
    <t>HMZ Poličná 5B</t>
  </si>
  <si>
    <t>STA</t>
  </si>
  <si>
    <t>1</t>
  </si>
  <si>
    <t>{44a1fa23-6194-40fe-b789-48e962e4ad1e}</t>
  </si>
  <si>
    <t>2</t>
  </si>
  <si>
    <t>513_080</t>
  </si>
  <si>
    <t>HMZ Ratiboř 2A</t>
  </si>
  <si>
    <t>{c5c92a4c-cc30-44a5-96c0-44ae7587c8fa}</t>
  </si>
  <si>
    <t>513_020</t>
  </si>
  <si>
    <t xml:space="preserve">HMZ HOV.HUSLENKY A </t>
  </si>
  <si>
    <t>{dc77cb27-ea67-4478-b22d-f0317a58bb9a}</t>
  </si>
  <si>
    <t>KRYCÍ LIST SOUPISU PRACÍ</t>
  </si>
  <si>
    <t>Objekt:</t>
  </si>
  <si>
    <t>513_075 - HMZ Poličná 5B</t>
  </si>
  <si>
    <t>Poličná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</si>
  <si>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</si>
  <si>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</si>
  <si>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</si>
  <si>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</si>
  <si>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</si>
  <si>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</si>
  <si>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</si>
  <si>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</si>
  <si>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</si>
  <si>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</si>
  <si>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</si>
  <si>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</si>
  <si>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</si>
  <si>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</si>
  <si>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</si>
  <si>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</si>
  <si>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</si>
  <si>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</si>
  <si>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</si>
  <si>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</si>
  <si>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</si>
  <si>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</si>
  <si>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</si>
  <si>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</si>
  <si>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</si>
  <si>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</si>
  <si>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</si>
  <si>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</si>
  <si>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</si>
  <si>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</si>
  <si>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-259483719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</si>
  <si>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</si>
  <si>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</si>
  <si>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</si>
  <si>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</si>
  <si>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</si>
  <si>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(610+655)/10000</t>
  </si>
  <si>
    <t>111203201</t>
  </si>
  <si>
    <t>Odstranění křovin a stromů s ponecháním kořenů z plochy do 1000 m2</t>
  </si>
  <si>
    <t>m2</t>
  </si>
  <si>
    <t>SPÚ OVHS</t>
  </si>
  <si>
    <t>1358895421</t>
  </si>
  <si>
    <t>Odstranění křovin a stromů s ponecháním kořenů průměru kmene do 100 mm, při jakémkoliv sklonu terénu mimo LTM, při celkové ploše do 1 000 m2</t>
  </si>
  <si>
    <t>5*3+4*2+6*3+7*3+4*4</t>
  </si>
  <si>
    <t>3</t>
  </si>
  <si>
    <t>185803106</t>
  </si>
  <si>
    <t>Shrabání pokoseného divokého porostu s odvozem do 20 km</t>
  </si>
  <si>
    <t>435086396</t>
  </si>
  <si>
    <t>Shrabání pokoseného porostu a organických naplavenin s odvozem do 20 km divokého porostu</t>
  </si>
  <si>
    <t>https://podminky.urs.cz/item/CS_URS_2022_02/185803106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</si>
  <si>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</si>
  <si>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</si>
  <si>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1995599989</t>
  </si>
  <si>
    <t xml:space="preserve">Ekologická likvidace veškeré neupotřeb. dřev. hmoty - z křovin a stromů D kmene do 100 mm - v souladu se zákonem o odpadech č. 541/2020 Sb. v platném znění </t>
  </si>
  <si>
    <t>5</t>
  </si>
  <si>
    <t>R-032</t>
  </si>
  <si>
    <t xml:space="preserve">Ekologická likvidace divokého porostu - v souladu se zákonem  o odpadech č. 541/2020 Sb.v platném znění     </t>
  </si>
  <si>
    <t>1369187888</t>
  </si>
  <si>
    <t xml:space="preserve">Ekologická likvidace divokého porostu - v souladu se zákonem o odpadech č. 541/2020 Sb.v platném znění </t>
  </si>
  <si>
    <t>513_080 - HMZ Ratiboř 2A</t>
  </si>
  <si>
    <t>Pržno u Vsetína</t>
  </si>
  <si>
    <t xml:space="preserve">"Soupis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 "			 </t>
  </si>
  <si>
    <t>2048135813</t>
  </si>
  <si>
    <t>(340+790+2660)/10000</t>
  </si>
  <si>
    <t>111103323</t>
  </si>
  <si>
    <t>Kosení po vegetačním období vodního rostlinstva na břehu hustého</t>
  </si>
  <si>
    <t>96636788</t>
  </si>
  <si>
    <t>Kosení travin a vodních rostlin po vegetačním období vodního rostlinstva na břehu hustého</t>
  </si>
  <si>
    <t>https://podminky.urs.cz/item/CS_URS_2022_02/111103323</t>
  </si>
  <si>
    <t>(290+680+2260)/10000</t>
  </si>
  <si>
    <t>993491172</t>
  </si>
  <si>
    <t>185803107</t>
  </si>
  <si>
    <t>Shrabání pokoseného vodního rostlinstva z břehu i z vody s odvozem do 20 km</t>
  </si>
  <si>
    <t>-280953002</t>
  </si>
  <si>
    <t>Shrabání pokoseného porostu a organických naplavenin s odvozem do 20 km vodního rostlinstva z břehu i z vody</t>
  </si>
  <si>
    <t>https://podminky.urs.cz/item/CS_URS_2022_02/185803107</t>
  </si>
  <si>
    <t>-84393605</t>
  </si>
  <si>
    <t>6</t>
  </si>
  <si>
    <t>R-033</t>
  </si>
  <si>
    <t xml:space="preserve">Ekologická likvidace vodního porostu - v souladu se zákonem  o odpadech č. 541/2020 Sb.v platném znění    </t>
  </si>
  <si>
    <t>-1013843710</t>
  </si>
  <si>
    <t xml:space="preserve">Ekologická likvidace vodního porostu - v souladu se zákonem o odpadech č. 541/2020 Sb.v platném znění </t>
  </si>
  <si>
    <t xml:space="preserve">513_020 - HMZ HOV.HUSLENKY A </t>
  </si>
  <si>
    <t>Halenkov</t>
  </si>
  <si>
    <t>7</t>
  </si>
  <si>
    <t>-1555954036</t>
  </si>
  <si>
    <t>(520+650)/10000</t>
  </si>
  <si>
    <t>8</t>
  </si>
  <si>
    <t>-1845871013</t>
  </si>
  <si>
    <t>(390+450)/10000</t>
  </si>
  <si>
    <t>1422069289</t>
  </si>
  <si>
    <t>-1279847560</t>
  </si>
  <si>
    <t>1386038595</t>
  </si>
  <si>
    <t xml:space="preserve">Ekologická likvidace vodního porostu - v souladu se zákonem  o odpadech č. 541/2020 Sb.v platném znění     </t>
  </si>
  <si>
    <t>1594457004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</si>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</sst>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85803106" TargetMode="External"/><Relationship Id="rId2" Type="http://schemas.openxmlformats.org/officeDocument/2006/relationships/hyperlink" Target="https://podminky.urs.cz/item/CS_URS_2022_02/111103323" TargetMode="External"/><Relationship Id="rId1" Type="http://schemas.openxmlformats.org/officeDocument/2006/relationships/hyperlink" Target="https://podminky.urs.cz/item/CS_URS_2022_02/1111033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85803106" TargetMode="External"/><Relationship Id="rId2" Type="http://schemas.openxmlformats.org/officeDocument/2006/relationships/hyperlink" Target="https://podminky.urs.cz/item/CS_URS_2022_02/111103323" TargetMode="External"/><Relationship Id="rId1" Type="http://schemas.openxmlformats.org/officeDocument/2006/relationships/hyperlink" Target="https://podminky.urs.cz/item/CS_URS_2022_02/1111033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2_02/1858031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1"/>
      <c r="AQ5" s="21"/>
      <c r="AR5" s="19"/>
      <c r="BE5" s="28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1"/>
      <c r="AQ6" s="21"/>
      <c r="AR6" s="19"/>
      <c r="BE6" s="28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9"/>
      <c r="BS13" s="16" t="s">
        <v>6</v>
      </c>
    </row>
    <row r="14" spans="1:74" ht="12.75">
      <c r="B14" s="20"/>
      <c r="C14" s="21"/>
      <c r="D14" s="21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9"/>
    </row>
    <row r="23" spans="1:71" s="1" customFormat="1" ht="48" customHeight="1">
      <c r="B23" s="20"/>
      <c r="C23" s="21"/>
      <c r="D23" s="21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1"/>
      <c r="AP23" s="21"/>
      <c r="AQ23" s="21"/>
      <c r="AR23" s="19"/>
      <c r="BE23" s="28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7">
        <f>ROUND(AG54,2)</f>
        <v>0</v>
      </c>
      <c r="AL26" s="298"/>
      <c r="AM26" s="298"/>
      <c r="AN26" s="298"/>
      <c r="AO26" s="298"/>
      <c r="AP26" s="35"/>
      <c r="AQ26" s="35"/>
      <c r="AR26" s="38"/>
      <c r="BE26" s="28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37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39</v>
      </c>
      <c r="AL28" s="299"/>
      <c r="AM28" s="299"/>
      <c r="AN28" s="299"/>
      <c r="AO28" s="299"/>
      <c r="AP28" s="35"/>
      <c r="AQ28" s="35"/>
      <c r="AR28" s="38"/>
      <c r="BE28" s="28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02">
        <v>0.21</v>
      </c>
      <c r="M29" s="301"/>
      <c r="N29" s="301"/>
      <c r="O29" s="301"/>
      <c r="P29" s="301"/>
      <c r="Q29" s="40"/>
      <c r="R29" s="40"/>
      <c r="S29" s="40"/>
      <c r="T29" s="40"/>
      <c r="U29" s="40"/>
      <c r="V29" s="40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0"/>
      <c r="AG29" s="40"/>
      <c r="AH29" s="40"/>
      <c r="AI29" s="40"/>
      <c r="AJ29" s="40"/>
      <c r="AK29" s="300">
        <f>ROUND(AV54, 2)</f>
        <v>0</v>
      </c>
      <c r="AL29" s="301"/>
      <c r="AM29" s="301"/>
      <c r="AN29" s="301"/>
      <c r="AO29" s="301"/>
      <c r="AP29" s="40"/>
      <c r="AQ29" s="40"/>
      <c r="AR29" s="41"/>
      <c r="BE29" s="29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02">
        <v>0.15</v>
      </c>
      <c r="M30" s="301"/>
      <c r="N30" s="301"/>
      <c r="O30" s="301"/>
      <c r="P30" s="301"/>
      <c r="Q30" s="40"/>
      <c r="R30" s="40"/>
      <c r="S30" s="40"/>
      <c r="T30" s="40"/>
      <c r="U30" s="40"/>
      <c r="V30" s="40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0"/>
      <c r="AG30" s="40"/>
      <c r="AH30" s="40"/>
      <c r="AI30" s="40"/>
      <c r="AJ30" s="40"/>
      <c r="AK30" s="300">
        <f>ROUND(AW54, 2)</f>
        <v>0</v>
      </c>
      <c r="AL30" s="301"/>
      <c r="AM30" s="301"/>
      <c r="AN30" s="301"/>
      <c r="AO30" s="301"/>
      <c r="AP30" s="40"/>
      <c r="AQ30" s="40"/>
      <c r="AR30" s="41"/>
      <c r="BE30" s="29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02">
        <v>0.21</v>
      </c>
      <c r="M31" s="301"/>
      <c r="N31" s="301"/>
      <c r="O31" s="301"/>
      <c r="P31" s="301"/>
      <c r="Q31" s="40"/>
      <c r="R31" s="40"/>
      <c r="S31" s="40"/>
      <c r="T31" s="40"/>
      <c r="U31" s="40"/>
      <c r="V31" s="40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0"/>
      <c r="AG31" s="40"/>
      <c r="AH31" s="40"/>
      <c r="AI31" s="40"/>
      <c r="AJ31" s="40"/>
      <c r="AK31" s="300">
        <v>0</v>
      </c>
      <c r="AL31" s="301"/>
      <c r="AM31" s="301"/>
      <c r="AN31" s="301"/>
      <c r="AO31" s="301"/>
      <c r="AP31" s="40"/>
      <c r="AQ31" s="40"/>
      <c r="AR31" s="41"/>
      <c r="BE31" s="29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02">
        <v>0.15</v>
      </c>
      <c r="M32" s="301"/>
      <c r="N32" s="301"/>
      <c r="O32" s="301"/>
      <c r="P32" s="301"/>
      <c r="Q32" s="40"/>
      <c r="R32" s="40"/>
      <c r="S32" s="40"/>
      <c r="T32" s="40"/>
      <c r="U32" s="40"/>
      <c r="V32" s="40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0"/>
      <c r="AG32" s="40"/>
      <c r="AH32" s="40"/>
      <c r="AI32" s="40"/>
      <c r="AJ32" s="40"/>
      <c r="AK32" s="300">
        <v>0</v>
      </c>
      <c r="AL32" s="301"/>
      <c r="AM32" s="301"/>
      <c r="AN32" s="301"/>
      <c r="AO32" s="301"/>
      <c r="AP32" s="40"/>
      <c r="AQ32" s="40"/>
      <c r="AR32" s="41"/>
      <c r="BE32" s="29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02">
        <v>0</v>
      </c>
      <c r="M33" s="301"/>
      <c r="N33" s="301"/>
      <c r="O33" s="301"/>
      <c r="P33" s="301"/>
      <c r="Q33" s="40"/>
      <c r="R33" s="40"/>
      <c r="S33" s="40"/>
      <c r="T33" s="40"/>
      <c r="U33" s="40"/>
      <c r="V33" s="40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0"/>
      <c r="AG33" s="40"/>
      <c r="AH33" s="40"/>
      <c r="AI33" s="40"/>
      <c r="AJ33" s="40"/>
      <c r="AK33" s="300">
        <v>0</v>
      </c>
      <c r="AL33" s="301"/>
      <c r="AM33" s="301"/>
      <c r="AN33" s="301"/>
      <c r="AO33" s="30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03" t="s">
        <v>48</v>
      </c>
      <c r="Y35" s="304"/>
      <c r="Z35" s="304"/>
      <c r="AA35" s="304"/>
      <c r="AB35" s="304"/>
      <c r="AC35" s="44"/>
      <c r="AD35" s="44"/>
      <c r="AE35" s="44"/>
      <c r="AF35" s="44"/>
      <c r="AG35" s="44"/>
      <c r="AH35" s="44"/>
      <c r="AI35" s="44"/>
      <c r="AJ35" s="44"/>
      <c r="AK35" s="305">
        <f>SUM(AK26:AK33)</f>
        <v>0</v>
      </c>
      <c r="AL35" s="304"/>
      <c r="AM35" s="304"/>
      <c r="AN35" s="304"/>
      <c r="AO35" s="30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513_020/075/080_2022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7" t="str">
        <f>K6</f>
        <v>Údržba HOZ Valašsko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Poličná, Pržno u Vsetína, Halenkov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9" t="str">
        <f>IF(AN8= "","",AN8)</f>
        <v>Vyplň údaj</v>
      </c>
      <c r="AN47" s="30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0" t="str">
        <f>IF(E17="","",E17)</f>
        <v xml:space="preserve"> </v>
      </c>
      <c r="AN49" s="311"/>
      <c r="AO49" s="311"/>
      <c r="AP49" s="311"/>
      <c r="AQ49" s="35"/>
      <c r="AR49" s="38"/>
      <c r="AS49" s="312" t="s">
        <v>50</v>
      </c>
      <c r="AT49" s="31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6.45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10" t="str">
        <f>IF(E20="","",E20)</f>
        <v>Státní pozemkový úřad, Husinecká 1024/11a, Praha 3</v>
      </c>
      <c r="AN50" s="311"/>
      <c r="AO50" s="311"/>
      <c r="AP50" s="311"/>
      <c r="AQ50" s="35"/>
      <c r="AR50" s="38"/>
      <c r="AS50" s="314"/>
      <c r="AT50" s="31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6"/>
      <c r="AT51" s="31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8" t="s">
        <v>51</v>
      </c>
      <c r="D52" s="319"/>
      <c r="E52" s="319"/>
      <c r="F52" s="319"/>
      <c r="G52" s="319"/>
      <c r="H52" s="65"/>
      <c r="I52" s="320" t="s">
        <v>52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53</v>
      </c>
      <c r="AH52" s="319"/>
      <c r="AI52" s="319"/>
      <c r="AJ52" s="319"/>
      <c r="AK52" s="319"/>
      <c r="AL52" s="319"/>
      <c r="AM52" s="319"/>
      <c r="AN52" s="320" t="s">
        <v>54</v>
      </c>
      <c r="AO52" s="319"/>
      <c r="AP52" s="31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5">
        <f>ROUND(SUM(AG55:AG57),2)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24" t="s">
        <v>75</v>
      </c>
      <c r="E55" s="324"/>
      <c r="F55" s="324"/>
      <c r="G55" s="324"/>
      <c r="H55" s="324"/>
      <c r="I55" s="88"/>
      <c r="J55" s="324" t="s">
        <v>76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'513_075 - HMZ Poličná 5B'!J30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9" t="s">
        <v>77</v>
      </c>
      <c r="AR55" s="90"/>
      <c r="AS55" s="91">
        <v>0</v>
      </c>
      <c r="AT55" s="92">
        <f>ROUND(SUM(AV55:AW55),2)</f>
        <v>0</v>
      </c>
      <c r="AU55" s="93">
        <f>'513_075 - HMZ Poličná 5B'!P81</f>
        <v>0</v>
      </c>
      <c r="AV55" s="92">
        <f>'513_075 - HMZ Poličná 5B'!J33</f>
        <v>0</v>
      </c>
      <c r="AW55" s="92">
        <f>'513_075 - HMZ Poličná 5B'!J34</f>
        <v>0</v>
      </c>
      <c r="AX55" s="92">
        <f>'513_075 - HMZ Poličná 5B'!J35</f>
        <v>0</v>
      </c>
      <c r="AY55" s="92">
        <f>'513_075 - HMZ Poličná 5B'!J36</f>
        <v>0</v>
      </c>
      <c r="AZ55" s="92">
        <f>'513_075 - HMZ Poličná 5B'!F33</f>
        <v>0</v>
      </c>
      <c r="BA55" s="92">
        <f>'513_075 - HMZ Poličná 5B'!F34</f>
        <v>0</v>
      </c>
      <c r="BB55" s="92">
        <f>'513_075 - HMZ Poličná 5B'!F35</f>
        <v>0</v>
      </c>
      <c r="BC55" s="92">
        <f>'513_075 - HMZ Poličná 5B'!F36</f>
        <v>0</v>
      </c>
      <c r="BD55" s="94">
        <f>'513_075 - HMZ Poličná 5B'!F37</f>
        <v>0</v>
      </c>
      <c r="BT55" s="95" t="s">
        <v>78</v>
      </c>
      <c r="BV55" s="95" t="s">
        <v>72</v>
      </c>
      <c r="BW55" s="95" t="s">
        <v>79</v>
      </c>
      <c r="BX55" s="95" t="s">
        <v>5</v>
      </c>
      <c r="CL55" s="95" t="s">
        <v>19</v>
      </c>
      <c r="CM55" s="95" t="s">
        <v>80</v>
      </c>
    </row>
    <row r="56" spans="1:91" s="7" customFormat="1" ht="14.45" customHeight="1">
      <c r="A56" s="85" t="s">
        <v>74</v>
      </c>
      <c r="B56" s="86"/>
      <c r="C56" s="87"/>
      <c r="D56" s="324" t="s">
        <v>81</v>
      </c>
      <c r="E56" s="324"/>
      <c r="F56" s="324"/>
      <c r="G56" s="324"/>
      <c r="H56" s="324"/>
      <c r="I56" s="88"/>
      <c r="J56" s="324" t="s">
        <v>82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2">
        <f>'513_080 - HMZ Ratiboř 2A'!J30</f>
        <v>0</v>
      </c>
      <c r="AH56" s="323"/>
      <c r="AI56" s="323"/>
      <c r="AJ56" s="323"/>
      <c r="AK56" s="323"/>
      <c r="AL56" s="323"/>
      <c r="AM56" s="323"/>
      <c r="AN56" s="322">
        <f>SUM(AG56,AT56)</f>
        <v>0</v>
      </c>
      <c r="AO56" s="323"/>
      <c r="AP56" s="323"/>
      <c r="AQ56" s="89" t="s">
        <v>77</v>
      </c>
      <c r="AR56" s="90"/>
      <c r="AS56" s="91">
        <v>0</v>
      </c>
      <c r="AT56" s="92">
        <f>ROUND(SUM(AV56:AW56),2)</f>
        <v>0</v>
      </c>
      <c r="AU56" s="93">
        <f>'513_080 - HMZ Ratiboř 2A'!P81</f>
        <v>0</v>
      </c>
      <c r="AV56" s="92">
        <f>'513_080 - HMZ Ratiboř 2A'!J33</f>
        <v>0</v>
      </c>
      <c r="AW56" s="92">
        <f>'513_080 - HMZ Ratiboř 2A'!J34</f>
        <v>0</v>
      </c>
      <c r="AX56" s="92">
        <f>'513_080 - HMZ Ratiboř 2A'!J35</f>
        <v>0</v>
      </c>
      <c r="AY56" s="92">
        <f>'513_080 - HMZ Ratiboř 2A'!J36</f>
        <v>0</v>
      </c>
      <c r="AZ56" s="92">
        <f>'513_080 - HMZ Ratiboř 2A'!F33</f>
        <v>0</v>
      </c>
      <c r="BA56" s="92">
        <f>'513_080 - HMZ Ratiboř 2A'!F34</f>
        <v>0</v>
      </c>
      <c r="BB56" s="92">
        <f>'513_080 - HMZ Ratiboř 2A'!F35</f>
        <v>0</v>
      </c>
      <c r="BC56" s="92">
        <f>'513_080 - HMZ Ratiboř 2A'!F36</f>
        <v>0</v>
      </c>
      <c r="BD56" s="94">
        <f>'513_080 - HMZ Ratiboř 2A'!F37</f>
        <v>0</v>
      </c>
      <c r="BT56" s="95" t="s">
        <v>78</v>
      </c>
      <c r="BV56" s="95" t="s">
        <v>72</v>
      </c>
      <c r="BW56" s="95" t="s">
        <v>83</v>
      </c>
      <c r="BX56" s="95" t="s">
        <v>5</v>
      </c>
      <c r="CL56" s="95" t="s">
        <v>19</v>
      </c>
      <c r="CM56" s="95" t="s">
        <v>80</v>
      </c>
    </row>
    <row r="57" spans="1:91" s="7" customFormat="1" ht="14.45" customHeight="1">
      <c r="A57" s="85" t="s">
        <v>74</v>
      </c>
      <c r="B57" s="86"/>
      <c r="C57" s="87"/>
      <c r="D57" s="324" t="s">
        <v>84</v>
      </c>
      <c r="E57" s="324"/>
      <c r="F57" s="324"/>
      <c r="G57" s="324"/>
      <c r="H57" s="324"/>
      <c r="I57" s="88"/>
      <c r="J57" s="324" t="s">
        <v>85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2">
        <f>'513_020 - HMZ HOV.HUSLENK...'!J30</f>
        <v>0</v>
      </c>
      <c r="AH57" s="323"/>
      <c r="AI57" s="323"/>
      <c r="AJ57" s="323"/>
      <c r="AK57" s="323"/>
      <c r="AL57" s="323"/>
      <c r="AM57" s="323"/>
      <c r="AN57" s="322">
        <f>SUM(AG57,AT57)</f>
        <v>0</v>
      </c>
      <c r="AO57" s="323"/>
      <c r="AP57" s="323"/>
      <c r="AQ57" s="89" t="s">
        <v>77</v>
      </c>
      <c r="AR57" s="90"/>
      <c r="AS57" s="96">
        <v>0</v>
      </c>
      <c r="AT57" s="97">
        <f>ROUND(SUM(AV57:AW57),2)</f>
        <v>0</v>
      </c>
      <c r="AU57" s="98">
        <f>'513_020 - HMZ HOV.HUSLENK...'!P81</f>
        <v>0</v>
      </c>
      <c r="AV57" s="97">
        <f>'513_020 - HMZ HOV.HUSLENK...'!J33</f>
        <v>0</v>
      </c>
      <c r="AW57" s="97">
        <f>'513_020 - HMZ HOV.HUSLENK...'!J34</f>
        <v>0</v>
      </c>
      <c r="AX57" s="97">
        <f>'513_020 - HMZ HOV.HUSLENK...'!J35</f>
        <v>0</v>
      </c>
      <c r="AY57" s="97">
        <f>'513_020 - HMZ HOV.HUSLENK...'!J36</f>
        <v>0</v>
      </c>
      <c r="AZ57" s="97">
        <f>'513_020 - HMZ HOV.HUSLENK...'!F33</f>
        <v>0</v>
      </c>
      <c r="BA57" s="97">
        <f>'513_020 - HMZ HOV.HUSLENK...'!F34</f>
        <v>0</v>
      </c>
      <c r="BB57" s="97">
        <f>'513_020 - HMZ HOV.HUSLENK...'!F35</f>
        <v>0</v>
      </c>
      <c r="BC57" s="97">
        <f>'513_020 - HMZ HOV.HUSLENK...'!F36</f>
        <v>0</v>
      </c>
      <c r="BD57" s="99">
        <f>'513_020 - HMZ HOV.HUSLENK...'!F37</f>
        <v>0</v>
      </c>
      <c r="BT57" s="95" t="s">
        <v>78</v>
      </c>
      <c r="BV57" s="95" t="s">
        <v>72</v>
      </c>
      <c r="BW57" s="95" t="s">
        <v>86</v>
      </c>
      <c r="BX57" s="95" t="s">
        <v>5</v>
      </c>
      <c r="CL57" s="95" t="s">
        <v>19</v>
      </c>
      <c r="CM57" s="95" t="s">
        <v>80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GKKh8aTNw5GkvVQJKlZH6laA9kbL3ji8zdjg1bCfitfNdpnkij6w6o2L+ZGEZ1/auVn/TVTsI2wYzJX+YG52fg==" saltValue="NYVeJM1neO8B6qdJ8ti/4Ki9uvea9OiKPdQ/CvwgyYeS44a9p89fesLHDI/Q7g+89y/7Qyx3L0D96i6FaJA/9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3_075 - HMZ Poličná 5B'!C2" display="/" xr:uid="{00000000-0004-0000-0000-000000000000}"/>
    <hyperlink ref="A56" location="'513_080 - HMZ Ratiboř 2A'!C2" display="/" xr:uid="{00000000-0004-0000-0000-000001000000}"/>
    <hyperlink ref="A57" location="'513_020 - HMZ HOV.HUSLENK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8"/>
  <sheetViews>
    <sheetView showGridLines="0" topLeftCell="A53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79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89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90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91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ROUND((SUM(BE81:BE97)),  2)</f>
        <v>0</v>
      </c>
      <c r="G33" s="33"/>
      <c r="H33" s="33"/>
      <c r="I33" s="117">
        <v>0.21</v>
      </c>
      <c r="J33" s="116">
        <f>ROUND(((SUM(BE81:BE97))*I33),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ROUND((SUM(BF81:BF97)),  2)</f>
        <v>0</v>
      </c>
      <c r="G34" s="33"/>
      <c r="H34" s="33"/>
      <c r="I34" s="117">
        <v>0.15</v>
      </c>
      <c r="J34" s="116">
        <f>ROUND(((SUM(BF81:BF97))*I34),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513_075 - HMZ Poličná 5B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Poličná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513_075 - HMZ Poličná 5B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Poličná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SUM(P84:P97)</f>
        <v>0</v>
      </c>
      <c r="Q83" s="164"/>
      <c r="R83" s="165">
        <f>SUM(R84:R97)</f>
        <v>0</v>
      </c>
      <c r="S83" s="164"/>
      <c r="T83" s="166">
        <f>SUM(T84:T97)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SUM(BK84:BK97)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0.127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121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127</v>
      </c>
      <c r="G87" s="193"/>
      <c r="H87" s="196">
        <v>0.127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80</v>
      </c>
      <c r="D88" s="172" t="s">
        <v>115</v>
      </c>
      <c r="E88" s="173" t="s">
        <v>128</v>
      </c>
      <c r="F88" s="174" t="s">
        <v>129</v>
      </c>
      <c r="G88" s="175" t="s">
        <v>130</v>
      </c>
      <c r="H88" s="176">
        <v>78</v>
      </c>
      <c r="I88" s="177"/>
      <c r="J88" s="178">
        <f>ROUND(I88*H88,2)</f>
        <v>0</v>
      </c>
      <c r="K88" s="174" t="s">
        <v>131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132</v>
      </c>
    </row>
    <row r="89" spans="1:65" s="2" customFormat="1" ht="19.5">
      <c r="A89" s="33"/>
      <c r="B89" s="34"/>
      <c r="C89" s="35"/>
      <c r="D89" s="185" t="s">
        <v>122</v>
      </c>
      <c r="E89" s="35"/>
      <c r="F89" s="186" t="s">
        <v>133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13" customFormat="1" ht="11.25">
      <c r="B90" s="192"/>
      <c r="C90" s="193"/>
      <c r="D90" s="185" t="s">
        <v>126</v>
      </c>
      <c r="E90" s="194" t="s">
        <v>19</v>
      </c>
      <c r="F90" s="195" t="s">
        <v>134</v>
      </c>
      <c r="G90" s="193"/>
      <c r="H90" s="196">
        <v>78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126</v>
      </c>
      <c r="AU90" s="202" t="s">
        <v>80</v>
      </c>
      <c r="AV90" s="13" t="s">
        <v>80</v>
      </c>
      <c r="AW90" s="13" t="s">
        <v>31</v>
      </c>
      <c r="AX90" s="13" t="s">
        <v>78</v>
      </c>
      <c r="AY90" s="202" t="s">
        <v>113</v>
      </c>
    </row>
    <row r="91" spans="1:65" s="2" customFormat="1" ht="14.45" customHeight="1">
      <c r="A91" s="33"/>
      <c r="B91" s="34"/>
      <c r="C91" s="172" t="s">
        <v>135</v>
      </c>
      <c r="D91" s="172" t="s">
        <v>115</v>
      </c>
      <c r="E91" s="173" t="s">
        <v>136</v>
      </c>
      <c r="F91" s="174" t="s">
        <v>137</v>
      </c>
      <c r="G91" s="175" t="s">
        <v>118</v>
      </c>
      <c r="H91" s="176">
        <v>0.127</v>
      </c>
      <c r="I91" s="177"/>
      <c r="J91" s="178">
        <f>ROUND(I91*H91,2)</f>
        <v>0</v>
      </c>
      <c r="K91" s="174" t="s">
        <v>119</v>
      </c>
      <c r="L91" s="38"/>
      <c r="M91" s="179" t="s">
        <v>19</v>
      </c>
      <c r="N91" s="180" t="s">
        <v>41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120</v>
      </c>
      <c r="AT91" s="183" t="s">
        <v>115</v>
      </c>
      <c r="AU91" s="183" t="s">
        <v>80</v>
      </c>
      <c r="AY91" s="16" t="s">
        <v>113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78</v>
      </c>
      <c r="BK91" s="184">
        <f>ROUND(I91*H91,2)</f>
        <v>0</v>
      </c>
      <c r="BL91" s="16" t="s">
        <v>120</v>
      </c>
      <c r="BM91" s="183" t="s">
        <v>138</v>
      </c>
    </row>
    <row r="92" spans="1:65" s="2" customFormat="1" ht="11.25">
      <c r="A92" s="33"/>
      <c r="B92" s="34"/>
      <c r="C92" s="35"/>
      <c r="D92" s="185" t="s">
        <v>122</v>
      </c>
      <c r="E92" s="35"/>
      <c r="F92" s="186" t="s">
        <v>139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122</v>
      </c>
      <c r="AU92" s="16" t="s">
        <v>80</v>
      </c>
    </row>
    <row r="93" spans="1:65" s="2" customFormat="1" ht="11.25">
      <c r="A93" s="33"/>
      <c r="B93" s="34"/>
      <c r="C93" s="35"/>
      <c r="D93" s="190" t="s">
        <v>124</v>
      </c>
      <c r="E93" s="35"/>
      <c r="F93" s="191" t="s">
        <v>140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124</v>
      </c>
      <c r="AU93" s="16" t="s">
        <v>80</v>
      </c>
    </row>
    <row r="94" spans="1:65" s="2" customFormat="1" ht="22.15" customHeight="1">
      <c r="A94" s="33"/>
      <c r="B94" s="34"/>
      <c r="C94" s="172" t="s">
        <v>120</v>
      </c>
      <c r="D94" s="172" t="s">
        <v>115</v>
      </c>
      <c r="E94" s="173" t="s">
        <v>141</v>
      </c>
      <c r="F94" s="174" t="s">
        <v>142</v>
      </c>
      <c r="G94" s="175" t="s">
        <v>130</v>
      </c>
      <c r="H94" s="176">
        <v>78</v>
      </c>
      <c r="I94" s="177"/>
      <c r="J94" s="178">
        <f>ROUND(I94*H94,2)</f>
        <v>0</v>
      </c>
      <c r="K94" s="174" t="s">
        <v>131</v>
      </c>
      <c r="L94" s="38"/>
      <c r="M94" s="179" t="s">
        <v>19</v>
      </c>
      <c r="N94" s="180" t="s">
        <v>41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120</v>
      </c>
      <c r="AT94" s="183" t="s">
        <v>115</v>
      </c>
      <c r="AU94" s="183" t="s">
        <v>80</v>
      </c>
      <c r="AY94" s="16" t="s">
        <v>113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78</v>
      </c>
      <c r="BK94" s="184">
        <f>ROUND(I94*H94,2)</f>
        <v>0</v>
      </c>
      <c r="BL94" s="16" t="s">
        <v>120</v>
      </c>
      <c r="BM94" s="183" t="s">
        <v>143</v>
      </c>
    </row>
    <row r="95" spans="1:65" s="2" customFormat="1" ht="19.5">
      <c r="A95" s="33"/>
      <c r="B95" s="34"/>
      <c r="C95" s="35"/>
      <c r="D95" s="185" t="s">
        <v>122</v>
      </c>
      <c r="E95" s="35"/>
      <c r="F95" s="186" t="s">
        <v>144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122</v>
      </c>
      <c r="AU95" s="16" t="s">
        <v>80</v>
      </c>
    </row>
    <row r="96" spans="1:65" s="2" customFormat="1" ht="19.899999999999999" customHeight="1">
      <c r="A96" s="33"/>
      <c r="B96" s="34"/>
      <c r="C96" s="172" t="s">
        <v>145</v>
      </c>
      <c r="D96" s="172" t="s">
        <v>115</v>
      </c>
      <c r="E96" s="173" t="s">
        <v>146</v>
      </c>
      <c r="F96" s="174" t="s">
        <v>147</v>
      </c>
      <c r="G96" s="175" t="s">
        <v>118</v>
      </c>
      <c r="H96" s="176">
        <v>0.127</v>
      </c>
      <c r="I96" s="177"/>
      <c r="J96" s="178">
        <f>ROUND(I96*H96,2)</f>
        <v>0</v>
      </c>
      <c r="K96" s="174" t="s">
        <v>131</v>
      </c>
      <c r="L96" s="38"/>
      <c r="M96" s="179" t="s">
        <v>19</v>
      </c>
      <c r="N96" s="180" t="s">
        <v>41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120</v>
      </c>
      <c r="AT96" s="183" t="s">
        <v>115</v>
      </c>
      <c r="AU96" s="183" t="s">
        <v>80</v>
      </c>
      <c r="AY96" s="16" t="s">
        <v>113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78</v>
      </c>
      <c r="BK96" s="184">
        <f>ROUND(I96*H96,2)</f>
        <v>0</v>
      </c>
      <c r="BL96" s="16" t="s">
        <v>120</v>
      </c>
      <c r="BM96" s="183" t="s">
        <v>148</v>
      </c>
    </row>
    <row r="97" spans="1:47" s="2" customFormat="1" ht="11.25">
      <c r="A97" s="33"/>
      <c r="B97" s="34"/>
      <c r="C97" s="35"/>
      <c r="D97" s="185" t="s">
        <v>122</v>
      </c>
      <c r="E97" s="35"/>
      <c r="F97" s="186" t="s">
        <v>149</v>
      </c>
      <c r="G97" s="35"/>
      <c r="H97" s="35"/>
      <c r="I97" s="187"/>
      <c r="J97" s="35"/>
      <c r="K97" s="35"/>
      <c r="L97" s="38"/>
      <c r="M97" s="203"/>
      <c r="N97" s="204"/>
      <c r="O97" s="205"/>
      <c r="P97" s="205"/>
      <c r="Q97" s="205"/>
      <c r="R97" s="205"/>
      <c r="S97" s="205"/>
      <c r="T97" s="206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122</v>
      </c>
      <c r="AU97" s="16" t="s">
        <v>80</v>
      </c>
    </row>
    <row r="98" spans="1:47" s="2" customFormat="1" ht="6.95" customHeight="1">
      <c r="A98" s="33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38"/>
      <c r="M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</sheetData>
  <sheetProtection algorithmName="SHA-512" hashValue="deCMdyM5ecU+1J8ut5nqmqB6Jg+rCIAfQdCH+fejO3fsaUSOKV5hye8ULAnjwYyXKHn6D92fYG94RHNu5tiGVA==" saltValue="3S4VQO6frB0z3Ofi2TRgysNxxRAsFGCuz7B2Xoopn/fMelEwqqUbqkvnKj4LTaqOFtgyG6b71wz34UH65/RKUQ==" spinCount="100000" sheet="1" objects="1" scenarios="1" formatColumns="0" formatRows="0" autoFilter="0"/>
  <autoFilter ref="C80:K97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3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150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151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152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ROUND((SUM(BE81:BE101)),  2)</f>
        <v>0</v>
      </c>
      <c r="G33" s="33"/>
      <c r="H33" s="33"/>
      <c r="I33" s="117">
        <v>0.21</v>
      </c>
      <c r="J33" s="116">
        <f>ROUND(((SUM(BE81:BE101))*I33),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ROUND((SUM(BF81:BF101)),  2)</f>
        <v>0</v>
      </c>
      <c r="G34" s="33"/>
      <c r="H34" s="33"/>
      <c r="I34" s="117">
        <v>0.15</v>
      </c>
      <c r="J34" s="116">
        <f>ROUND(((SUM(BF81:BF101))*I34),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ROUND((SUM(BG81:BG101)),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ROUND((SUM(BH81:BH101)),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ROUND((SUM(BI81:BI101)),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513_080 - HMZ Ratiboř 2A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Pržno u Vsetína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513_080 - HMZ Ratiboř 2A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Pržno u Vsetína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SUM(P84:P101)</f>
        <v>0</v>
      </c>
      <c r="Q83" s="164"/>
      <c r="R83" s="165">
        <f>SUM(R84:R101)</f>
        <v>0</v>
      </c>
      <c r="S83" s="164"/>
      <c r="T83" s="166">
        <f>SUM(T84:T101)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SUM(BK84:BK101)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0.379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153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154</v>
      </c>
      <c r="G87" s="193"/>
      <c r="H87" s="196">
        <v>0.379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80</v>
      </c>
      <c r="D88" s="172" t="s">
        <v>115</v>
      </c>
      <c r="E88" s="173" t="s">
        <v>155</v>
      </c>
      <c r="F88" s="174" t="s">
        <v>156</v>
      </c>
      <c r="G88" s="175" t="s">
        <v>118</v>
      </c>
      <c r="H88" s="176">
        <v>0.32300000000000001</v>
      </c>
      <c r="I88" s="177"/>
      <c r="J88" s="178">
        <f>ROUND(I88*H88,2)</f>
        <v>0</v>
      </c>
      <c r="K88" s="174" t="s">
        <v>119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157</v>
      </c>
    </row>
    <row r="89" spans="1:65" s="2" customFormat="1" ht="11.25">
      <c r="A89" s="33"/>
      <c r="B89" s="34"/>
      <c r="C89" s="35"/>
      <c r="D89" s="185" t="s">
        <v>122</v>
      </c>
      <c r="E89" s="35"/>
      <c r="F89" s="186" t="s">
        <v>158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2" customFormat="1" ht="11.25">
      <c r="A90" s="33"/>
      <c r="B90" s="34"/>
      <c r="C90" s="35"/>
      <c r="D90" s="190" t="s">
        <v>124</v>
      </c>
      <c r="E90" s="35"/>
      <c r="F90" s="191" t="s">
        <v>159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124</v>
      </c>
      <c r="AU90" s="16" t="s">
        <v>80</v>
      </c>
    </row>
    <row r="91" spans="1:65" s="13" customFormat="1" ht="11.25">
      <c r="B91" s="192"/>
      <c r="C91" s="193"/>
      <c r="D91" s="185" t="s">
        <v>126</v>
      </c>
      <c r="E91" s="194" t="s">
        <v>19</v>
      </c>
      <c r="F91" s="195" t="s">
        <v>160</v>
      </c>
      <c r="G91" s="193"/>
      <c r="H91" s="196">
        <v>0.32300000000000001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113</v>
      </c>
    </row>
    <row r="92" spans="1:65" s="2" customFormat="1" ht="14.45" customHeight="1">
      <c r="A92" s="33"/>
      <c r="B92" s="34"/>
      <c r="C92" s="172" t="s">
        <v>135</v>
      </c>
      <c r="D92" s="172" t="s">
        <v>115</v>
      </c>
      <c r="E92" s="173" t="s">
        <v>136</v>
      </c>
      <c r="F92" s="174" t="s">
        <v>137</v>
      </c>
      <c r="G92" s="175" t="s">
        <v>118</v>
      </c>
      <c r="H92" s="176">
        <v>0.379</v>
      </c>
      <c r="I92" s="177"/>
      <c r="J92" s="178">
        <f>ROUND(I92*H92,2)</f>
        <v>0</v>
      </c>
      <c r="K92" s="174" t="s">
        <v>119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115</v>
      </c>
      <c r="AU92" s="183" t="s">
        <v>80</v>
      </c>
      <c r="AY92" s="16" t="s">
        <v>113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120</v>
      </c>
      <c r="BM92" s="183" t="s">
        <v>161</v>
      </c>
    </row>
    <row r="93" spans="1:65" s="2" customFormat="1" ht="11.25">
      <c r="A93" s="33"/>
      <c r="B93" s="34"/>
      <c r="C93" s="35"/>
      <c r="D93" s="185" t="s">
        <v>122</v>
      </c>
      <c r="E93" s="35"/>
      <c r="F93" s="186" t="s">
        <v>139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80</v>
      </c>
    </row>
    <row r="94" spans="1:65" s="2" customFormat="1" ht="11.25">
      <c r="A94" s="33"/>
      <c r="B94" s="34"/>
      <c r="C94" s="35"/>
      <c r="D94" s="190" t="s">
        <v>124</v>
      </c>
      <c r="E94" s="35"/>
      <c r="F94" s="191" t="s">
        <v>140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124</v>
      </c>
      <c r="AU94" s="16" t="s">
        <v>80</v>
      </c>
    </row>
    <row r="95" spans="1:65" s="2" customFormat="1" ht="14.45" customHeight="1">
      <c r="A95" s="33"/>
      <c r="B95" s="34"/>
      <c r="C95" s="172" t="s">
        <v>120</v>
      </c>
      <c r="D95" s="172" t="s">
        <v>115</v>
      </c>
      <c r="E95" s="173" t="s">
        <v>162</v>
      </c>
      <c r="F95" s="174" t="s">
        <v>163</v>
      </c>
      <c r="G95" s="175" t="s">
        <v>118</v>
      </c>
      <c r="H95" s="176">
        <v>0.32300000000000001</v>
      </c>
      <c r="I95" s="177"/>
      <c r="J95" s="178">
        <f>ROUND(I95*H95,2)</f>
        <v>0</v>
      </c>
      <c r="K95" s="174" t="s">
        <v>119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120</v>
      </c>
      <c r="AT95" s="183" t="s">
        <v>115</v>
      </c>
      <c r="AU95" s="183" t="s">
        <v>80</v>
      </c>
      <c r="AY95" s="16" t="s">
        <v>113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120</v>
      </c>
      <c r="BM95" s="183" t="s">
        <v>164</v>
      </c>
    </row>
    <row r="96" spans="1:65" s="2" customFormat="1" ht="11.25">
      <c r="A96" s="33"/>
      <c r="B96" s="34"/>
      <c r="C96" s="35"/>
      <c r="D96" s="185" t="s">
        <v>122</v>
      </c>
      <c r="E96" s="35"/>
      <c r="F96" s="186" t="s">
        <v>165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80</v>
      </c>
    </row>
    <row r="97" spans="1:65" s="2" customFormat="1" ht="11.25">
      <c r="A97" s="33"/>
      <c r="B97" s="34"/>
      <c r="C97" s="35"/>
      <c r="D97" s="190" t="s">
        <v>124</v>
      </c>
      <c r="E97" s="35"/>
      <c r="F97" s="191" t="s">
        <v>166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124</v>
      </c>
      <c r="AU97" s="16" t="s">
        <v>80</v>
      </c>
    </row>
    <row r="98" spans="1:65" s="2" customFormat="1" ht="19.899999999999999" customHeight="1">
      <c r="A98" s="33"/>
      <c r="B98" s="34"/>
      <c r="C98" s="172" t="s">
        <v>145</v>
      </c>
      <c r="D98" s="172" t="s">
        <v>115</v>
      </c>
      <c r="E98" s="173" t="s">
        <v>146</v>
      </c>
      <c r="F98" s="174" t="s">
        <v>147</v>
      </c>
      <c r="G98" s="175" t="s">
        <v>118</v>
      </c>
      <c r="H98" s="176">
        <v>0.379</v>
      </c>
      <c r="I98" s="177"/>
      <c r="J98" s="178">
        <f>ROUND(I98*H98,2)</f>
        <v>0</v>
      </c>
      <c r="K98" s="174" t="s">
        <v>131</v>
      </c>
      <c r="L98" s="38"/>
      <c r="M98" s="179" t="s">
        <v>19</v>
      </c>
      <c r="N98" s="180" t="s">
        <v>41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120</v>
      </c>
      <c r="AT98" s="183" t="s">
        <v>115</v>
      </c>
      <c r="AU98" s="183" t="s">
        <v>80</v>
      </c>
      <c r="AY98" s="16" t="s">
        <v>113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78</v>
      </c>
      <c r="BK98" s="184">
        <f>ROUND(I98*H98,2)</f>
        <v>0</v>
      </c>
      <c r="BL98" s="16" t="s">
        <v>120</v>
      </c>
      <c r="BM98" s="183" t="s">
        <v>167</v>
      </c>
    </row>
    <row r="99" spans="1:65" s="2" customFormat="1" ht="11.25">
      <c r="A99" s="33"/>
      <c r="B99" s="34"/>
      <c r="C99" s="35"/>
      <c r="D99" s="185" t="s">
        <v>122</v>
      </c>
      <c r="E99" s="35"/>
      <c r="F99" s="186" t="s">
        <v>149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122</v>
      </c>
      <c r="AU99" s="16" t="s">
        <v>80</v>
      </c>
    </row>
    <row r="100" spans="1:65" s="2" customFormat="1" ht="19.899999999999999" customHeight="1">
      <c r="A100" s="33"/>
      <c r="B100" s="34"/>
      <c r="C100" s="172" t="s">
        <v>168</v>
      </c>
      <c r="D100" s="172" t="s">
        <v>115</v>
      </c>
      <c r="E100" s="173" t="s">
        <v>169</v>
      </c>
      <c r="F100" s="174" t="s">
        <v>170</v>
      </c>
      <c r="G100" s="175" t="s">
        <v>118</v>
      </c>
      <c r="H100" s="176">
        <v>0.32300000000000001</v>
      </c>
      <c r="I100" s="177"/>
      <c r="J100" s="178">
        <f>ROUND(I100*H100,2)</f>
        <v>0</v>
      </c>
      <c r="K100" s="174" t="s">
        <v>131</v>
      </c>
      <c r="L100" s="38"/>
      <c r="M100" s="179" t="s">
        <v>19</v>
      </c>
      <c r="N100" s="180" t="s">
        <v>41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120</v>
      </c>
      <c r="AT100" s="183" t="s">
        <v>115</v>
      </c>
      <c r="AU100" s="183" t="s">
        <v>80</v>
      </c>
      <c r="AY100" s="16" t="s">
        <v>113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78</v>
      </c>
      <c r="BK100" s="184">
        <f>ROUND(I100*H100,2)</f>
        <v>0</v>
      </c>
      <c r="BL100" s="16" t="s">
        <v>120</v>
      </c>
      <c r="BM100" s="183" t="s">
        <v>171</v>
      </c>
    </row>
    <row r="101" spans="1:65" s="2" customFormat="1" ht="11.25">
      <c r="A101" s="33"/>
      <c r="B101" s="34"/>
      <c r="C101" s="35"/>
      <c r="D101" s="185" t="s">
        <v>122</v>
      </c>
      <c r="E101" s="35"/>
      <c r="F101" s="186" t="s">
        <v>172</v>
      </c>
      <c r="G101" s="35"/>
      <c r="H101" s="35"/>
      <c r="I101" s="187"/>
      <c r="J101" s="35"/>
      <c r="K101" s="35"/>
      <c r="L101" s="38"/>
      <c r="M101" s="203"/>
      <c r="N101" s="204"/>
      <c r="O101" s="205"/>
      <c r="P101" s="205"/>
      <c r="Q101" s="205"/>
      <c r="R101" s="205"/>
      <c r="S101" s="205"/>
      <c r="T101" s="206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122</v>
      </c>
      <c r="AU101" s="16" t="s">
        <v>80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BlIjCYL9zcInZWxLmPzLgwEw0mv2Ci24U3X1pFJx8AE3YVagSv6pDEmrXOKoF1r5Dhx8VXojNgfK45C7OFg3bg==" saltValue="LvQe3MyJARe2I4z8GGRAW1lVKhuheKUkJTrnb2uFsRZln750V4OeBa7v3BOGgoe2uLEmJ2Mbh91Q4RVY4Ertcg==" spinCount="100000" sheet="1" objects="1" scenarios="1" formatColumns="0" formatRows="0" autoFilter="0"/>
  <autoFilter ref="C80:K10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topLeftCell="A22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173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174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152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ROUND((SUM(BE81:BE101)),  2)</f>
        <v>0</v>
      </c>
      <c r="G33" s="33"/>
      <c r="H33" s="33"/>
      <c r="I33" s="117">
        <v>0.21</v>
      </c>
      <c r="J33" s="116">
        <f>ROUND(((SUM(BE81:BE101))*I33),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ROUND((SUM(BF81:BF101)),  2)</f>
        <v>0</v>
      </c>
      <c r="G34" s="33"/>
      <c r="H34" s="33"/>
      <c r="I34" s="117">
        <v>0.15</v>
      </c>
      <c r="J34" s="116">
        <f>ROUND(((SUM(BF81:BF101))*I34),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ROUND((SUM(BG81:BG101)),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ROUND((SUM(BH81:BH101)),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ROUND((SUM(BI81:BI101)),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 xml:space="preserve">513_020 - HMZ HOV.HUSLENKY A 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Halenkov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 xml:space="preserve">513_020 - HMZ HOV.HUSLENKY A 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Halenkov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SUM(P84:P101)</f>
        <v>0</v>
      </c>
      <c r="Q83" s="164"/>
      <c r="R83" s="165">
        <f>SUM(R84:R101)</f>
        <v>0</v>
      </c>
      <c r="S83" s="164"/>
      <c r="T83" s="166">
        <f>SUM(T84:T101)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SUM(BK84:BK101)</f>
        <v>0</v>
      </c>
    </row>
    <row r="84" spans="1:65" s="2" customFormat="1" ht="14.45" customHeight="1">
      <c r="A84" s="33"/>
      <c r="B84" s="34"/>
      <c r="C84" s="172" t="s">
        <v>175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0.11700000000000001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176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177</v>
      </c>
      <c r="G87" s="193"/>
      <c r="H87" s="196">
        <v>0.11700000000000001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178</v>
      </c>
      <c r="D88" s="172" t="s">
        <v>115</v>
      </c>
      <c r="E88" s="173" t="s">
        <v>155</v>
      </c>
      <c r="F88" s="174" t="s">
        <v>156</v>
      </c>
      <c r="G88" s="175" t="s">
        <v>118</v>
      </c>
      <c r="H88" s="176">
        <v>8.4000000000000005E-2</v>
      </c>
      <c r="I88" s="177"/>
      <c r="J88" s="178">
        <f>ROUND(I88*H88,2)</f>
        <v>0</v>
      </c>
      <c r="K88" s="174" t="s">
        <v>119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179</v>
      </c>
    </row>
    <row r="89" spans="1:65" s="2" customFormat="1" ht="11.25">
      <c r="A89" s="33"/>
      <c r="B89" s="34"/>
      <c r="C89" s="35"/>
      <c r="D89" s="185" t="s">
        <v>122</v>
      </c>
      <c r="E89" s="35"/>
      <c r="F89" s="186" t="s">
        <v>158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2" customFormat="1" ht="11.25">
      <c r="A90" s="33"/>
      <c r="B90" s="34"/>
      <c r="C90" s="35"/>
      <c r="D90" s="190" t="s">
        <v>124</v>
      </c>
      <c r="E90" s="35"/>
      <c r="F90" s="191" t="s">
        <v>159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124</v>
      </c>
      <c r="AU90" s="16" t="s">
        <v>80</v>
      </c>
    </row>
    <row r="91" spans="1:65" s="13" customFormat="1" ht="11.25">
      <c r="B91" s="192"/>
      <c r="C91" s="193"/>
      <c r="D91" s="185" t="s">
        <v>126</v>
      </c>
      <c r="E91" s="194" t="s">
        <v>19</v>
      </c>
      <c r="F91" s="195" t="s">
        <v>180</v>
      </c>
      <c r="G91" s="193"/>
      <c r="H91" s="196">
        <v>8.4000000000000005E-2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113</v>
      </c>
    </row>
    <row r="92" spans="1:65" s="2" customFormat="1" ht="14.45" customHeight="1">
      <c r="A92" s="33"/>
      <c r="B92" s="34"/>
      <c r="C92" s="172" t="s">
        <v>80</v>
      </c>
      <c r="D92" s="172" t="s">
        <v>115</v>
      </c>
      <c r="E92" s="173" t="s">
        <v>136</v>
      </c>
      <c r="F92" s="174" t="s">
        <v>137</v>
      </c>
      <c r="G92" s="175" t="s">
        <v>118</v>
      </c>
      <c r="H92" s="176">
        <v>0.11700000000000001</v>
      </c>
      <c r="I92" s="177"/>
      <c r="J92" s="178">
        <f>ROUND(I92*H92,2)</f>
        <v>0</v>
      </c>
      <c r="K92" s="174" t="s">
        <v>119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115</v>
      </c>
      <c r="AU92" s="183" t="s">
        <v>80</v>
      </c>
      <c r="AY92" s="16" t="s">
        <v>113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120</v>
      </c>
      <c r="BM92" s="183" t="s">
        <v>181</v>
      </c>
    </row>
    <row r="93" spans="1:65" s="2" customFormat="1" ht="11.25">
      <c r="A93" s="33"/>
      <c r="B93" s="34"/>
      <c r="C93" s="35"/>
      <c r="D93" s="185" t="s">
        <v>122</v>
      </c>
      <c r="E93" s="35"/>
      <c r="F93" s="186" t="s">
        <v>139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80</v>
      </c>
    </row>
    <row r="94" spans="1:65" s="2" customFormat="1" ht="11.25">
      <c r="A94" s="33"/>
      <c r="B94" s="34"/>
      <c r="C94" s="35"/>
      <c r="D94" s="190" t="s">
        <v>124</v>
      </c>
      <c r="E94" s="35"/>
      <c r="F94" s="191" t="s">
        <v>140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124</v>
      </c>
      <c r="AU94" s="16" t="s">
        <v>80</v>
      </c>
    </row>
    <row r="95" spans="1:65" s="2" customFormat="1" ht="14.45" customHeight="1">
      <c r="A95" s="33"/>
      <c r="B95" s="34"/>
      <c r="C95" s="172" t="s">
        <v>145</v>
      </c>
      <c r="D95" s="172" t="s">
        <v>115</v>
      </c>
      <c r="E95" s="173" t="s">
        <v>162</v>
      </c>
      <c r="F95" s="174" t="s">
        <v>163</v>
      </c>
      <c r="G95" s="175" t="s">
        <v>118</v>
      </c>
      <c r="H95" s="176">
        <v>8.4000000000000005E-2</v>
      </c>
      <c r="I95" s="177"/>
      <c r="J95" s="178">
        <f>ROUND(I95*H95,2)</f>
        <v>0</v>
      </c>
      <c r="K95" s="174" t="s">
        <v>119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120</v>
      </c>
      <c r="AT95" s="183" t="s">
        <v>115</v>
      </c>
      <c r="AU95" s="183" t="s">
        <v>80</v>
      </c>
      <c r="AY95" s="16" t="s">
        <v>113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120</v>
      </c>
      <c r="BM95" s="183" t="s">
        <v>182</v>
      </c>
    </row>
    <row r="96" spans="1:65" s="2" customFormat="1" ht="11.25">
      <c r="A96" s="33"/>
      <c r="B96" s="34"/>
      <c r="C96" s="35"/>
      <c r="D96" s="185" t="s">
        <v>122</v>
      </c>
      <c r="E96" s="35"/>
      <c r="F96" s="186" t="s">
        <v>165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80</v>
      </c>
    </row>
    <row r="97" spans="1:65" s="2" customFormat="1" ht="11.25">
      <c r="A97" s="33"/>
      <c r="B97" s="34"/>
      <c r="C97" s="35"/>
      <c r="D97" s="190" t="s">
        <v>124</v>
      </c>
      <c r="E97" s="35"/>
      <c r="F97" s="191" t="s">
        <v>166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124</v>
      </c>
      <c r="AU97" s="16" t="s">
        <v>80</v>
      </c>
    </row>
    <row r="98" spans="1:65" s="2" customFormat="1" ht="19.899999999999999" customHeight="1">
      <c r="A98" s="33"/>
      <c r="B98" s="34"/>
      <c r="C98" s="172" t="s">
        <v>135</v>
      </c>
      <c r="D98" s="172" t="s">
        <v>115</v>
      </c>
      <c r="E98" s="173" t="s">
        <v>146</v>
      </c>
      <c r="F98" s="174" t="s">
        <v>147</v>
      </c>
      <c r="G98" s="175" t="s">
        <v>118</v>
      </c>
      <c r="H98" s="176">
        <v>0.11700000000000001</v>
      </c>
      <c r="I98" s="177"/>
      <c r="J98" s="178">
        <f>ROUND(I98*H98,2)</f>
        <v>0</v>
      </c>
      <c r="K98" s="174" t="s">
        <v>131</v>
      </c>
      <c r="L98" s="38"/>
      <c r="M98" s="179" t="s">
        <v>19</v>
      </c>
      <c r="N98" s="180" t="s">
        <v>41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120</v>
      </c>
      <c r="AT98" s="183" t="s">
        <v>115</v>
      </c>
      <c r="AU98" s="183" t="s">
        <v>80</v>
      </c>
      <c r="AY98" s="16" t="s">
        <v>113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78</v>
      </c>
      <c r="BK98" s="184">
        <f>ROUND(I98*H98,2)</f>
        <v>0</v>
      </c>
      <c r="BL98" s="16" t="s">
        <v>120</v>
      </c>
      <c r="BM98" s="183" t="s">
        <v>183</v>
      </c>
    </row>
    <row r="99" spans="1:65" s="2" customFormat="1" ht="11.25">
      <c r="A99" s="33"/>
      <c r="B99" s="34"/>
      <c r="C99" s="35"/>
      <c r="D99" s="185" t="s">
        <v>122</v>
      </c>
      <c r="E99" s="35"/>
      <c r="F99" s="186" t="s">
        <v>149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122</v>
      </c>
      <c r="AU99" s="16" t="s">
        <v>80</v>
      </c>
    </row>
    <row r="100" spans="1:65" s="2" customFormat="1" ht="19.899999999999999" customHeight="1">
      <c r="A100" s="33"/>
      <c r="B100" s="34"/>
      <c r="C100" s="172" t="s">
        <v>168</v>
      </c>
      <c r="D100" s="172" t="s">
        <v>115</v>
      </c>
      <c r="E100" s="173" t="s">
        <v>169</v>
      </c>
      <c r="F100" s="174" t="s">
        <v>184</v>
      </c>
      <c r="G100" s="175" t="s">
        <v>118</v>
      </c>
      <c r="H100" s="176">
        <v>8.4000000000000005E-2</v>
      </c>
      <c r="I100" s="177"/>
      <c r="J100" s="178">
        <f>ROUND(I100*H100,2)</f>
        <v>0</v>
      </c>
      <c r="K100" s="174" t="s">
        <v>131</v>
      </c>
      <c r="L100" s="38"/>
      <c r="M100" s="179" t="s">
        <v>19</v>
      </c>
      <c r="N100" s="180" t="s">
        <v>41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120</v>
      </c>
      <c r="AT100" s="183" t="s">
        <v>115</v>
      </c>
      <c r="AU100" s="183" t="s">
        <v>80</v>
      </c>
      <c r="AY100" s="16" t="s">
        <v>113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78</v>
      </c>
      <c r="BK100" s="184">
        <f>ROUND(I100*H100,2)</f>
        <v>0</v>
      </c>
      <c r="BL100" s="16" t="s">
        <v>120</v>
      </c>
      <c r="BM100" s="183" t="s">
        <v>185</v>
      </c>
    </row>
    <row r="101" spans="1:65" s="2" customFormat="1" ht="11.25">
      <c r="A101" s="33"/>
      <c r="B101" s="34"/>
      <c r="C101" s="35"/>
      <c r="D101" s="185" t="s">
        <v>122</v>
      </c>
      <c r="E101" s="35"/>
      <c r="F101" s="186" t="s">
        <v>172</v>
      </c>
      <c r="G101" s="35"/>
      <c r="H101" s="35"/>
      <c r="I101" s="187"/>
      <c r="J101" s="35"/>
      <c r="K101" s="35"/>
      <c r="L101" s="38"/>
      <c r="M101" s="203"/>
      <c r="N101" s="204"/>
      <c r="O101" s="205"/>
      <c r="P101" s="205"/>
      <c r="Q101" s="205"/>
      <c r="R101" s="205"/>
      <c r="S101" s="205"/>
      <c r="T101" s="206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122</v>
      </c>
      <c r="AU101" s="16" t="s">
        <v>80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KFgDgiffa0fhy04CgHoM4hSOyJbak0uxawwB/e2D71hz6whF8ozcdBrMw6MNquCNSXEzwJpadwoDBI40pzQUuQ==" saltValue="BReybmm6CSd4hsEuaz6ZbO4G0fDOMe8NhvA2SsuSQ6ufSXiChqhd11v8aA9aAgI03zYVNk5rK2pqJcE7qaxO5w==" spinCount="100000" sheet="1" objects="1" scenarios="1" formatColumns="0" formatRows="0" autoFilter="0"/>
  <autoFilter ref="C80:K10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186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187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188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189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190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191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192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193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194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195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196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77</v>
      </c>
      <c r="F18" s="343" t="s">
        <v>197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198</v>
      </c>
      <c r="F19" s="343" t="s">
        <v>199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200</v>
      </c>
      <c r="F20" s="343" t="s">
        <v>201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202</v>
      </c>
      <c r="F21" s="343" t="s">
        <v>203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204</v>
      </c>
      <c r="F22" s="343" t="s">
        <v>205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206</v>
      </c>
      <c r="F23" s="343" t="s">
        <v>207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208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209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210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211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212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213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214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215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216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99</v>
      </c>
      <c r="F36" s="216"/>
      <c r="G36" s="343" t="s">
        <v>217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218</v>
      </c>
      <c r="F37" s="216"/>
      <c r="G37" s="343" t="s">
        <v>219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51</v>
      </c>
      <c r="F38" s="216"/>
      <c r="G38" s="343" t="s">
        <v>220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52</v>
      </c>
      <c r="F39" s="216"/>
      <c r="G39" s="343" t="s">
        <v>221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100</v>
      </c>
      <c r="F40" s="216"/>
      <c r="G40" s="343" t="s">
        <v>222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101</v>
      </c>
      <c r="F41" s="216"/>
      <c r="G41" s="343" t="s">
        <v>223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224</v>
      </c>
      <c r="F42" s="216"/>
      <c r="G42" s="343" t="s">
        <v>225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226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227</v>
      </c>
      <c r="F44" s="216"/>
      <c r="G44" s="343" t="s">
        <v>228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103</v>
      </c>
      <c r="F45" s="216"/>
      <c r="G45" s="343" t="s">
        <v>229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230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231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232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233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234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235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236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237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238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239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240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241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242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243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244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245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246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247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248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249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250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251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252</v>
      </c>
      <c r="D76" s="232"/>
      <c r="E76" s="232"/>
      <c r="F76" s="232" t="s">
        <v>253</v>
      </c>
      <c r="G76" s="233"/>
      <c r="H76" s="232" t="s">
        <v>52</v>
      </c>
      <c r="I76" s="232" t="s">
        <v>55</v>
      </c>
      <c r="J76" s="232" t="s">
        <v>254</v>
      </c>
      <c r="K76" s="231"/>
    </row>
    <row r="77" spans="2:11" s="1" customFormat="1" ht="17.25" customHeight="1">
      <c r="B77" s="230"/>
      <c r="C77" s="234" t="s">
        <v>255</v>
      </c>
      <c r="D77" s="234"/>
      <c r="E77" s="234"/>
      <c r="F77" s="235" t="s">
        <v>256</v>
      </c>
      <c r="G77" s="236"/>
      <c r="H77" s="234"/>
      <c r="I77" s="234"/>
      <c r="J77" s="234" t="s">
        <v>257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51</v>
      </c>
      <c r="D79" s="239"/>
      <c r="E79" s="239"/>
      <c r="F79" s="240" t="s">
        <v>258</v>
      </c>
      <c r="G79" s="241"/>
      <c r="H79" s="219" t="s">
        <v>259</v>
      </c>
      <c r="I79" s="219" t="s">
        <v>260</v>
      </c>
      <c r="J79" s="219">
        <v>20</v>
      </c>
      <c r="K79" s="231"/>
    </row>
    <row r="80" spans="2:11" s="1" customFormat="1" ht="15" customHeight="1">
      <c r="B80" s="230"/>
      <c r="C80" s="219" t="s">
        <v>261</v>
      </c>
      <c r="D80" s="219"/>
      <c r="E80" s="219"/>
      <c r="F80" s="240" t="s">
        <v>258</v>
      </c>
      <c r="G80" s="241"/>
      <c r="H80" s="219" t="s">
        <v>262</v>
      </c>
      <c r="I80" s="219" t="s">
        <v>260</v>
      </c>
      <c r="J80" s="219">
        <v>120</v>
      </c>
      <c r="K80" s="231"/>
    </row>
    <row r="81" spans="2:11" s="1" customFormat="1" ht="15" customHeight="1">
      <c r="B81" s="242"/>
      <c r="C81" s="219" t="s">
        <v>263</v>
      </c>
      <c r="D81" s="219"/>
      <c r="E81" s="219"/>
      <c r="F81" s="240" t="s">
        <v>264</v>
      </c>
      <c r="G81" s="241"/>
      <c r="H81" s="219" t="s">
        <v>265</v>
      </c>
      <c r="I81" s="219" t="s">
        <v>260</v>
      </c>
      <c r="J81" s="219">
        <v>50</v>
      </c>
      <c r="K81" s="231"/>
    </row>
    <row r="82" spans="2:11" s="1" customFormat="1" ht="15" customHeight="1">
      <c r="B82" s="242"/>
      <c r="C82" s="219" t="s">
        <v>266</v>
      </c>
      <c r="D82" s="219"/>
      <c r="E82" s="219"/>
      <c r="F82" s="240" t="s">
        <v>258</v>
      </c>
      <c r="G82" s="241"/>
      <c r="H82" s="219" t="s">
        <v>267</v>
      </c>
      <c r="I82" s="219" t="s">
        <v>268</v>
      </c>
      <c r="J82" s="219"/>
      <c r="K82" s="231"/>
    </row>
    <row r="83" spans="2:11" s="1" customFormat="1" ht="15" customHeight="1">
      <c r="B83" s="242"/>
      <c r="C83" s="243" t="s">
        <v>269</v>
      </c>
      <c r="D83" s="243"/>
      <c r="E83" s="243"/>
      <c r="F83" s="244" t="s">
        <v>264</v>
      </c>
      <c r="G83" s="243"/>
      <c r="H83" s="243" t="s">
        <v>270</v>
      </c>
      <c r="I83" s="243" t="s">
        <v>260</v>
      </c>
      <c r="J83" s="243">
        <v>15</v>
      </c>
      <c r="K83" s="231"/>
    </row>
    <row r="84" spans="2:11" s="1" customFormat="1" ht="15" customHeight="1">
      <c r="B84" s="242"/>
      <c r="C84" s="243" t="s">
        <v>271</v>
      </c>
      <c r="D84" s="243"/>
      <c r="E84" s="243"/>
      <c r="F84" s="244" t="s">
        <v>264</v>
      </c>
      <c r="G84" s="243"/>
      <c r="H84" s="243" t="s">
        <v>272</v>
      </c>
      <c r="I84" s="243" t="s">
        <v>260</v>
      </c>
      <c r="J84" s="243">
        <v>15</v>
      </c>
      <c r="K84" s="231"/>
    </row>
    <row r="85" spans="2:11" s="1" customFormat="1" ht="15" customHeight="1">
      <c r="B85" s="242"/>
      <c r="C85" s="243" t="s">
        <v>273</v>
      </c>
      <c r="D85" s="243"/>
      <c r="E85" s="243"/>
      <c r="F85" s="244" t="s">
        <v>264</v>
      </c>
      <c r="G85" s="243"/>
      <c r="H85" s="243" t="s">
        <v>274</v>
      </c>
      <c r="I85" s="243" t="s">
        <v>260</v>
      </c>
      <c r="J85" s="243">
        <v>20</v>
      </c>
      <c r="K85" s="231"/>
    </row>
    <row r="86" spans="2:11" s="1" customFormat="1" ht="15" customHeight="1">
      <c r="B86" s="242"/>
      <c r="C86" s="243" t="s">
        <v>275</v>
      </c>
      <c r="D86" s="243"/>
      <c r="E86" s="243"/>
      <c r="F86" s="244" t="s">
        <v>264</v>
      </c>
      <c r="G86" s="243"/>
      <c r="H86" s="243" t="s">
        <v>276</v>
      </c>
      <c r="I86" s="243" t="s">
        <v>260</v>
      </c>
      <c r="J86" s="243">
        <v>20</v>
      </c>
      <c r="K86" s="231"/>
    </row>
    <row r="87" spans="2:11" s="1" customFormat="1" ht="15" customHeight="1">
      <c r="B87" s="242"/>
      <c r="C87" s="219" t="s">
        <v>277</v>
      </c>
      <c r="D87" s="219"/>
      <c r="E87" s="219"/>
      <c r="F87" s="240" t="s">
        <v>264</v>
      </c>
      <c r="G87" s="241"/>
      <c r="H87" s="219" t="s">
        <v>278</v>
      </c>
      <c r="I87" s="219" t="s">
        <v>260</v>
      </c>
      <c r="J87" s="219">
        <v>50</v>
      </c>
      <c r="K87" s="231"/>
    </row>
    <row r="88" spans="2:11" s="1" customFormat="1" ht="15" customHeight="1">
      <c r="B88" s="242"/>
      <c r="C88" s="219" t="s">
        <v>279</v>
      </c>
      <c r="D88" s="219"/>
      <c r="E88" s="219"/>
      <c r="F88" s="240" t="s">
        <v>264</v>
      </c>
      <c r="G88" s="241"/>
      <c r="H88" s="219" t="s">
        <v>280</v>
      </c>
      <c r="I88" s="219" t="s">
        <v>260</v>
      </c>
      <c r="J88" s="219">
        <v>20</v>
      </c>
      <c r="K88" s="231"/>
    </row>
    <row r="89" spans="2:11" s="1" customFormat="1" ht="15" customHeight="1">
      <c r="B89" s="242"/>
      <c r="C89" s="219" t="s">
        <v>281</v>
      </c>
      <c r="D89" s="219"/>
      <c r="E89" s="219"/>
      <c r="F89" s="240" t="s">
        <v>264</v>
      </c>
      <c r="G89" s="241"/>
      <c r="H89" s="219" t="s">
        <v>282</v>
      </c>
      <c r="I89" s="219" t="s">
        <v>260</v>
      </c>
      <c r="J89" s="219">
        <v>20</v>
      </c>
      <c r="K89" s="231"/>
    </row>
    <row r="90" spans="2:11" s="1" customFormat="1" ht="15" customHeight="1">
      <c r="B90" s="242"/>
      <c r="C90" s="219" t="s">
        <v>283</v>
      </c>
      <c r="D90" s="219"/>
      <c r="E90" s="219"/>
      <c r="F90" s="240" t="s">
        <v>264</v>
      </c>
      <c r="G90" s="241"/>
      <c r="H90" s="219" t="s">
        <v>284</v>
      </c>
      <c r="I90" s="219" t="s">
        <v>260</v>
      </c>
      <c r="J90" s="219">
        <v>50</v>
      </c>
      <c r="K90" s="231"/>
    </row>
    <row r="91" spans="2:11" s="1" customFormat="1" ht="15" customHeight="1">
      <c r="B91" s="242"/>
      <c r="C91" s="219" t="s">
        <v>285</v>
      </c>
      <c r="D91" s="219"/>
      <c r="E91" s="219"/>
      <c r="F91" s="240" t="s">
        <v>264</v>
      </c>
      <c r="G91" s="241"/>
      <c r="H91" s="219" t="s">
        <v>285</v>
      </c>
      <c r="I91" s="219" t="s">
        <v>260</v>
      </c>
      <c r="J91" s="219">
        <v>50</v>
      </c>
      <c r="K91" s="231"/>
    </row>
    <row r="92" spans="2:11" s="1" customFormat="1" ht="15" customHeight="1">
      <c r="B92" s="242"/>
      <c r="C92" s="219" t="s">
        <v>286</v>
      </c>
      <c r="D92" s="219"/>
      <c r="E92" s="219"/>
      <c r="F92" s="240" t="s">
        <v>264</v>
      </c>
      <c r="G92" s="241"/>
      <c r="H92" s="219" t="s">
        <v>287</v>
      </c>
      <c r="I92" s="219" t="s">
        <v>260</v>
      </c>
      <c r="J92" s="219">
        <v>255</v>
      </c>
      <c r="K92" s="231"/>
    </row>
    <row r="93" spans="2:11" s="1" customFormat="1" ht="15" customHeight="1">
      <c r="B93" s="242"/>
      <c r="C93" s="219" t="s">
        <v>288</v>
      </c>
      <c r="D93" s="219"/>
      <c r="E93" s="219"/>
      <c r="F93" s="240" t="s">
        <v>258</v>
      </c>
      <c r="G93" s="241"/>
      <c r="H93" s="219" t="s">
        <v>289</v>
      </c>
      <c r="I93" s="219" t="s">
        <v>290</v>
      </c>
      <c r="J93" s="219"/>
      <c r="K93" s="231"/>
    </row>
    <row r="94" spans="2:11" s="1" customFormat="1" ht="15" customHeight="1">
      <c r="B94" s="242"/>
      <c r="C94" s="219" t="s">
        <v>291</v>
      </c>
      <c r="D94" s="219"/>
      <c r="E94" s="219"/>
      <c r="F94" s="240" t="s">
        <v>258</v>
      </c>
      <c r="G94" s="241"/>
      <c r="H94" s="219" t="s">
        <v>292</v>
      </c>
      <c r="I94" s="219" t="s">
        <v>293</v>
      </c>
      <c r="J94" s="219"/>
      <c r="K94" s="231"/>
    </row>
    <row r="95" spans="2:11" s="1" customFormat="1" ht="15" customHeight="1">
      <c r="B95" s="242"/>
      <c r="C95" s="219" t="s">
        <v>294</v>
      </c>
      <c r="D95" s="219"/>
      <c r="E95" s="219"/>
      <c r="F95" s="240" t="s">
        <v>258</v>
      </c>
      <c r="G95" s="241"/>
      <c r="H95" s="219" t="s">
        <v>294</v>
      </c>
      <c r="I95" s="219" t="s">
        <v>293</v>
      </c>
      <c r="J95" s="219"/>
      <c r="K95" s="231"/>
    </row>
    <row r="96" spans="2:11" s="1" customFormat="1" ht="15" customHeight="1">
      <c r="B96" s="242"/>
      <c r="C96" s="219" t="s">
        <v>36</v>
      </c>
      <c r="D96" s="219"/>
      <c r="E96" s="219"/>
      <c r="F96" s="240" t="s">
        <v>258</v>
      </c>
      <c r="G96" s="241"/>
      <c r="H96" s="219" t="s">
        <v>295</v>
      </c>
      <c r="I96" s="219" t="s">
        <v>293</v>
      </c>
      <c r="J96" s="219"/>
      <c r="K96" s="231"/>
    </row>
    <row r="97" spans="2:11" s="1" customFormat="1" ht="15" customHeight="1">
      <c r="B97" s="242"/>
      <c r="C97" s="219" t="s">
        <v>46</v>
      </c>
      <c r="D97" s="219"/>
      <c r="E97" s="219"/>
      <c r="F97" s="240" t="s">
        <v>258</v>
      </c>
      <c r="G97" s="241"/>
      <c r="H97" s="219" t="s">
        <v>296</v>
      </c>
      <c r="I97" s="219" t="s">
        <v>293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297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252</v>
      </c>
      <c r="D103" s="232"/>
      <c r="E103" s="232"/>
      <c r="F103" s="232" t="s">
        <v>253</v>
      </c>
      <c r="G103" s="233"/>
      <c r="H103" s="232" t="s">
        <v>52</v>
      </c>
      <c r="I103" s="232" t="s">
        <v>55</v>
      </c>
      <c r="J103" s="232" t="s">
        <v>254</v>
      </c>
      <c r="K103" s="231"/>
    </row>
    <row r="104" spans="2:11" s="1" customFormat="1" ht="17.25" customHeight="1">
      <c r="B104" s="230"/>
      <c r="C104" s="234" t="s">
        <v>255</v>
      </c>
      <c r="D104" s="234"/>
      <c r="E104" s="234"/>
      <c r="F104" s="235" t="s">
        <v>256</v>
      </c>
      <c r="G104" s="236"/>
      <c r="H104" s="234"/>
      <c r="I104" s="234"/>
      <c r="J104" s="234" t="s">
        <v>257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51</v>
      </c>
      <c r="D106" s="239"/>
      <c r="E106" s="239"/>
      <c r="F106" s="240" t="s">
        <v>258</v>
      </c>
      <c r="G106" s="219"/>
      <c r="H106" s="219" t="s">
        <v>298</v>
      </c>
      <c r="I106" s="219" t="s">
        <v>260</v>
      </c>
      <c r="J106" s="219">
        <v>20</v>
      </c>
      <c r="K106" s="231"/>
    </row>
    <row r="107" spans="2:11" s="1" customFormat="1" ht="15" customHeight="1">
      <c r="B107" s="230"/>
      <c r="C107" s="219" t="s">
        <v>261</v>
      </c>
      <c r="D107" s="219"/>
      <c r="E107" s="219"/>
      <c r="F107" s="240" t="s">
        <v>258</v>
      </c>
      <c r="G107" s="219"/>
      <c r="H107" s="219" t="s">
        <v>298</v>
      </c>
      <c r="I107" s="219" t="s">
        <v>260</v>
      </c>
      <c r="J107" s="219">
        <v>120</v>
      </c>
      <c r="K107" s="231"/>
    </row>
    <row r="108" spans="2:11" s="1" customFormat="1" ht="15" customHeight="1">
      <c r="B108" s="242"/>
      <c r="C108" s="219" t="s">
        <v>263</v>
      </c>
      <c r="D108" s="219"/>
      <c r="E108" s="219"/>
      <c r="F108" s="240" t="s">
        <v>264</v>
      </c>
      <c r="G108" s="219"/>
      <c r="H108" s="219" t="s">
        <v>298</v>
      </c>
      <c r="I108" s="219" t="s">
        <v>260</v>
      </c>
      <c r="J108" s="219">
        <v>50</v>
      </c>
      <c r="K108" s="231"/>
    </row>
    <row r="109" spans="2:11" s="1" customFormat="1" ht="15" customHeight="1">
      <c r="B109" s="242"/>
      <c r="C109" s="219" t="s">
        <v>266</v>
      </c>
      <c r="D109" s="219"/>
      <c r="E109" s="219"/>
      <c r="F109" s="240" t="s">
        <v>258</v>
      </c>
      <c r="G109" s="219"/>
      <c r="H109" s="219" t="s">
        <v>298</v>
      </c>
      <c r="I109" s="219" t="s">
        <v>268</v>
      </c>
      <c r="J109" s="219"/>
      <c r="K109" s="231"/>
    </row>
    <row r="110" spans="2:11" s="1" customFormat="1" ht="15" customHeight="1">
      <c r="B110" s="242"/>
      <c r="C110" s="219" t="s">
        <v>277</v>
      </c>
      <c r="D110" s="219"/>
      <c r="E110" s="219"/>
      <c r="F110" s="240" t="s">
        <v>264</v>
      </c>
      <c r="G110" s="219"/>
      <c r="H110" s="219" t="s">
        <v>298</v>
      </c>
      <c r="I110" s="219" t="s">
        <v>260</v>
      </c>
      <c r="J110" s="219">
        <v>50</v>
      </c>
      <c r="K110" s="231"/>
    </row>
    <row r="111" spans="2:11" s="1" customFormat="1" ht="15" customHeight="1">
      <c r="B111" s="242"/>
      <c r="C111" s="219" t="s">
        <v>285</v>
      </c>
      <c r="D111" s="219"/>
      <c r="E111" s="219"/>
      <c r="F111" s="240" t="s">
        <v>264</v>
      </c>
      <c r="G111" s="219"/>
      <c r="H111" s="219" t="s">
        <v>298</v>
      </c>
      <c r="I111" s="219" t="s">
        <v>260</v>
      </c>
      <c r="J111" s="219">
        <v>50</v>
      </c>
      <c r="K111" s="231"/>
    </row>
    <row r="112" spans="2:11" s="1" customFormat="1" ht="15" customHeight="1">
      <c r="B112" s="242"/>
      <c r="C112" s="219" t="s">
        <v>283</v>
      </c>
      <c r="D112" s="219"/>
      <c r="E112" s="219"/>
      <c r="F112" s="240" t="s">
        <v>264</v>
      </c>
      <c r="G112" s="219"/>
      <c r="H112" s="219" t="s">
        <v>298</v>
      </c>
      <c r="I112" s="219" t="s">
        <v>260</v>
      </c>
      <c r="J112" s="219">
        <v>50</v>
      </c>
      <c r="K112" s="231"/>
    </row>
    <row r="113" spans="2:11" s="1" customFormat="1" ht="15" customHeight="1">
      <c r="B113" s="242"/>
      <c r="C113" s="219" t="s">
        <v>51</v>
      </c>
      <c r="D113" s="219"/>
      <c r="E113" s="219"/>
      <c r="F113" s="240" t="s">
        <v>258</v>
      </c>
      <c r="G113" s="219"/>
      <c r="H113" s="219" t="s">
        <v>299</v>
      </c>
      <c r="I113" s="219" t="s">
        <v>260</v>
      </c>
      <c r="J113" s="219">
        <v>20</v>
      </c>
      <c r="K113" s="231"/>
    </row>
    <row r="114" spans="2:11" s="1" customFormat="1" ht="15" customHeight="1">
      <c r="B114" s="242"/>
      <c r="C114" s="219" t="s">
        <v>300</v>
      </c>
      <c r="D114" s="219"/>
      <c r="E114" s="219"/>
      <c r="F114" s="240" t="s">
        <v>258</v>
      </c>
      <c r="G114" s="219"/>
      <c r="H114" s="219" t="s">
        <v>301</v>
      </c>
      <c r="I114" s="219" t="s">
        <v>260</v>
      </c>
      <c r="J114" s="219">
        <v>120</v>
      </c>
      <c r="K114" s="231"/>
    </row>
    <row r="115" spans="2:11" s="1" customFormat="1" ht="15" customHeight="1">
      <c r="B115" s="242"/>
      <c r="C115" s="219" t="s">
        <v>36</v>
      </c>
      <c r="D115" s="219"/>
      <c r="E115" s="219"/>
      <c r="F115" s="240" t="s">
        <v>258</v>
      </c>
      <c r="G115" s="219"/>
      <c r="H115" s="219" t="s">
        <v>302</v>
      </c>
      <c r="I115" s="219" t="s">
        <v>293</v>
      </c>
      <c r="J115" s="219"/>
      <c r="K115" s="231"/>
    </row>
    <row r="116" spans="2:11" s="1" customFormat="1" ht="15" customHeight="1">
      <c r="B116" s="242"/>
      <c r="C116" s="219" t="s">
        <v>46</v>
      </c>
      <c r="D116" s="219"/>
      <c r="E116" s="219"/>
      <c r="F116" s="240" t="s">
        <v>258</v>
      </c>
      <c r="G116" s="219"/>
      <c r="H116" s="219" t="s">
        <v>303</v>
      </c>
      <c r="I116" s="219" t="s">
        <v>293</v>
      </c>
      <c r="J116" s="219"/>
      <c r="K116" s="231"/>
    </row>
    <row r="117" spans="2:11" s="1" customFormat="1" ht="15" customHeight="1">
      <c r="B117" s="242"/>
      <c r="C117" s="219" t="s">
        <v>55</v>
      </c>
      <c r="D117" s="219"/>
      <c r="E117" s="219"/>
      <c r="F117" s="240" t="s">
        <v>258</v>
      </c>
      <c r="G117" s="219"/>
      <c r="H117" s="219" t="s">
        <v>304</v>
      </c>
      <c r="I117" s="219" t="s">
        <v>305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306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252</v>
      </c>
      <c r="D123" s="232"/>
      <c r="E123" s="232"/>
      <c r="F123" s="232" t="s">
        <v>253</v>
      </c>
      <c r="G123" s="233"/>
      <c r="H123" s="232" t="s">
        <v>52</v>
      </c>
      <c r="I123" s="232" t="s">
        <v>55</v>
      </c>
      <c r="J123" s="232" t="s">
        <v>254</v>
      </c>
      <c r="K123" s="261"/>
    </row>
    <row r="124" spans="2:11" s="1" customFormat="1" ht="17.25" customHeight="1">
      <c r="B124" s="260"/>
      <c r="C124" s="234" t="s">
        <v>255</v>
      </c>
      <c r="D124" s="234"/>
      <c r="E124" s="234"/>
      <c r="F124" s="235" t="s">
        <v>256</v>
      </c>
      <c r="G124" s="236"/>
      <c r="H124" s="234"/>
      <c r="I124" s="234"/>
      <c r="J124" s="234" t="s">
        <v>257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261</v>
      </c>
      <c r="D126" s="239"/>
      <c r="E126" s="239"/>
      <c r="F126" s="240" t="s">
        <v>258</v>
      </c>
      <c r="G126" s="219"/>
      <c r="H126" s="219" t="s">
        <v>298</v>
      </c>
      <c r="I126" s="219" t="s">
        <v>260</v>
      </c>
      <c r="J126" s="219">
        <v>120</v>
      </c>
      <c r="K126" s="265"/>
    </row>
    <row r="127" spans="2:11" s="1" customFormat="1" ht="15" customHeight="1">
      <c r="B127" s="262"/>
      <c r="C127" s="219" t="s">
        <v>307</v>
      </c>
      <c r="D127" s="219"/>
      <c r="E127" s="219"/>
      <c r="F127" s="240" t="s">
        <v>258</v>
      </c>
      <c r="G127" s="219"/>
      <c r="H127" s="219" t="s">
        <v>308</v>
      </c>
      <c r="I127" s="219" t="s">
        <v>260</v>
      </c>
      <c r="J127" s="219" t="s">
        <v>309</v>
      </c>
      <c r="K127" s="265"/>
    </row>
    <row r="128" spans="2:11" s="1" customFormat="1" ht="15" customHeight="1">
      <c r="B128" s="262"/>
      <c r="C128" s="219" t="s">
        <v>206</v>
      </c>
      <c r="D128" s="219"/>
      <c r="E128" s="219"/>
      <c r="F128" s="240" t="s">
        <v>258</v>
      </c>
      <c r="G128" s="219"/>
      <c r="H128" s="219" t="s">
        <v>310</v>
      </c>
      <c r="I128" s="219" t="s">
        <v>260</v>
      </c>
      <c r="J128" s="219" t="s">
        <v>309</v>
      </c>
      <c r="K128" s="265"/>
    </row>
    <row r="129" spans="2:11" s="1" customFormat="1" ht="15" customHeight="1">
      <c r="B129" s="262"/>
      <c r="C129" s="219" t="s">
        <v>269</v>
      </c>
      <c r="D129" s="219"/>
      <c r="E129" s="219"/>
      <c r="F129" s="240" t="s">
        <v>264</v>
      </c>
      <c r="G129" s="219"/>
      <c r="H129" s="219" t="s">
        <v>270</v>
      </c>
      <c r="I129" s="219" t="s">
        <v>260</v>
      </c>
      <c r="J129" s="219">
        <v>15</v>
      </c>
      <c r="K129" s="265"/>
    </row>
    <row r="130" spans="2:11" s="1" customFormat="1" ht="15" customHeight="1">
      <c r="B130" s="262"/>
      <c r="C130" s="243" t="s">
        <v>271</v>
      </c>
      <c r="D130" s="243"/>
      <c r="E130" s="243"/>
      <c r="F130" s="244" t="s">
        <v>264</v>
      </c>
      <c r="G130" s="243"/>
      <c r="H130" s="243" t="s">
        <v>272</v>
      </c>
      <c r="I130" s="243" t="s">
        <v>260</v>
      </c>
      <c r="J130" s="243">
        <v>15</v>
      </c>
      <c r="K130" s="265"/>
    </row>
    <row r="131" spans="2:11" s="1" customFormat="1" ht="15" customHeight="1">
      <c r="B131" s="262"/>
      <c r="C131" s="243" t="s">
        <v>273</v>
      </c>
      <c r="D131" s="243"/>
      <c r="E131" s="243"/>
      <c r="F131" s="244" t="s">
        <v>264</v>
      </c>
      <c r="G131" s="243"/>
      <c r="H131" s="243" t="s">
        <v>274</v>
      </c>
      <c r="I131" s="243" t="s">
        <v>260</v>
      </c>
      <c r="J131" s="243">
        <v>20</v>
      </c>
      <c r="K131" s="265"/>
    </row>
    <row r="132" spans="2:11" s="1" customFormat="1" ht="15" customHeight="1">
      <c r="B132" s="262"/>
      <c r="C132" s="243" t="s">
        <v>275</v>
      </c>
      <c r="D132" s="243"/>
      <c r="E132" s="243"/>
      <c r="F132" s="244" t="s">
        <v>264</v>
      </c>
      <c r="G132" s="243"/>
      <c r="H132" s="243" t="s">
        <v>276</v>
      </c>
      <c r="I132" s="243" t="s">
        <v>260</v>
      </c>
      <c r="J132" s="243">
        <v>20</v>
      </c>
      <c r="K132" s="265"/>
    </row>
    <row r="133" spans="2:11" s="1" customFormat="1" ht="15" customHeight="1">
      <c r="B133" s="262"/>
      <c r="C133" s="219" t="s">
        <v>263</v>
      </c>
      <c r="D133" s="219"/>
      <c r="E133" s="219"/>
      <c r="F133" s="240" t="s">
        <v>264</v>
      </c>
      <c r="G133" s="219"/>
      <c r="H133" s="219" t="s">
        <v>298</v>
      </c>
      <c r="I133" s="219" t="s">
        <v>260</v>
      </c>
      <c r="J133" s="219">
        <v>50</v>
      </c>
      <c r="K133" s="265"/>
    </row>
    <row r="134" spans="2:11" s="1" customFormat="1" ht="15" customHeight="1">
      <c r="B134" s="262"/>
      <c r="C134" s="219" t="s">
        <v>277</v>
      </c>
      <c r="D134" s="219"/>
      <c r="E134" s="219"/>
      <c r="F134" s="240" t="s">
        <v>264</v>
      </c>
      <c r="G134" s="219"/>
      <c r="H134" s="219" t="s">
        <v>298</v>
      </c>
      <c r="I134" s="219" t="s">
        <v>260</v>
      </c>
      <c r="J134" s="219">
        <v>50</v>
      </c>
      <c r="K134" s="265"/>
    </row>
    <row r="135" spans="2:11" s="1" customFormat="1" ht="15" customHeight="1">
      <c r="B135" s="262"/>
      <c r="C135" s="219" t="s">
        <v>283</v>
      </c>
      <c r="D135" s="219"/>
      <c r="E135" s="219"/>
      <c r="F135" s="240" t="s">
        <v>264</v>
      </c>
      <c r="G135" s="219"/>
      <c r="H135" s="219" t="s">
        <v>298</v>
      </c>
      <c r="I135" s="219" t="s">
        <v>260</v>
      </c>
      <c r="J135" s="219">
        <v>50</v>
      </c>
      <c r="K135" s="265"/>
    </row>
    <row r="136" spans="2:11" s="1" customFormat="1" ht="15" customHeight="1">
      <c r="B136" s="262"/>
      <c r="C136" s="219" t="s">
        <v>285</v>
      </c>
      <c r="D136" s="219"/>
      <c r="E136" s="219"/>
      <c r="F136" s="240" t="s">
        <v>264</v>
      </c>
      <c r="G136" s="219"/>
      <c r="H136" s="219" t="s">
        <v>298</v>
      </c>
      <c r="I136" s="219" t="s">
        <v>260</v>
      </c>
      <c r="J136" s="219">
        <v>50</v>
      </c>
      <c r="K136" s="265"/>
    </row>
    <row r="137" spans="2:11" s="1" customFormat="1" ht="15" customHeight="1">
      <c r="B137" s="262"/>
      <c r="C137" s="219" t="s">
        <v>286</v>
      </c>
      <c r="D137" s="219"/>
      <c r="E137" s="219"/>
      <c r="F137" s="240" t="s">
        <v>264</v>
      </c>
      <c r="G137" s="219"/>
      <c r="H137" s="219" t="s">
        <v>311</v>
      </c>
      <c r="I137" s="219" t="s">
        <v>260</v>
      </c>
      <c r="J137" s="219">
        <v>255</v>
      </c>
      <c r="K137" s="265"/>
    </row>
    <row r="138" spans="2:11" s="1" customFormat="1" ht="15" customHeight="1">
      <c r="B138" s="262"/>
      <c r="C138" s="219" t="s">
        <v>288</v>
      </c>
      <c r="D138" s="219"/>
      <c r="E138" s="219"/>
      <c r="F138" s="240" t="s">
        <v>258</v>
      </c>
      <c r="G138" s="219"/>
      <c r="H138" s="219" t="s">
        <v>312</v>
      </c>
      <c r="I138" s="219" t="s">
        <v>290</v>
      </c>
      <c r="J138" s="219"/>
      <c r="K138" s="265"/>
    </row>
    <row r="139" spans="2:11" s="1" customFormat="1" ht="15" customHeight="1">
      <c r="B139" s="262"/>
      <c r="C139" s="219" t="s">
        <v>291</v>
      </c>
      <c r="D139" s="219"/>
      <c r="E139" s="219"/>
      <c r="F139" s="240" t="s">
        <v>258</v>
      </c>
      <c r="G139" s="219"/>
      <c r="H139" s="219" t="s">
        <v>313</v>
      </c>
      <c r="I139" s="219" t="s">
        <v>293</v>
      </c>
      <c r="J139" s="219"/>
      <c r="K139" s="265"/>
    </row>
    <row r="140" spans="2:11" s="1" customFormat="1" ht="15" customHeight="1">
      <c r="B140" s="262"/>
      <c r="C140" s="219" t="s">
        <v>294</v>
      </c>
      <c r="D140" s="219"/>
      <c r="E140" s="219"/>
      <c r="F140" s="240" t="s">
        <v>258</v>
      </c>
      <c r="G140" s="219"/>
      <c r="H140" s="219" t="s">
        <v>294</v>
      </c>
      <c r="I140" s="219" t="s">
        <v>293</v>
      </c>
      <c r="J140" s="219"/>
      <c r="K140" s="265"/>
    </row>
    <row r="141" spans="2:11" s="1" customFormat="1" ht="15" customHeight="1">
      <c r="B141" s="262"/>
      <c r="C141" s="219" t="s">
        <v>36</v>
      </c>
      <c r="D141" s="219"/>
      <c r="E141" s="219"/>
      <c r="F141" s="240" t="s">
        <v>258</v>
      </c>
      <c r="G141" s="219"/>
      <c r="H141" s="219" t="s">
        <v>314</v>
      </c>
      <c r="I141" s="219" t="s">
        <v>293</v>
      </c>
      <c r="J141" s="219"/>
      <c r="K141" s="265"/>
    </row>
    <row r="142" spans="2:11" s="1" customFormat="1" ht="15" customHeight="1">
      <c r="B142" s="262"/>
      <c r="C142" s="219" t="s">
        <v>315</v>
      </c>
      <c r="D142" s="219"/>
      <c r="E142" s="219"/>
      <c r="F142" s="240" t="s">
        <v>258</v>
      </c>
      <c r="G142" s="219"/>
      <c r="H142" s="219" t="s">
        <v>316</v>
      </c>
      <c r="I142" s="219" t="s">
        <v>293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317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252</v>
      </c>
      <c r="D148" s="232"/>
      <c r="E148" s="232"/>
      <c r="F148" s="232" t="s">
        <v>253</v>
      </c>
      <c r="G148" s="233"/>
      <c r="H148" s="232" t="s">
        <v>52</v>
      </c>
      <c r="I148" s="232" t="s">
        <v>55</v>
      </c>
      <c r="J148" s="232" t="s">
        <v>254</v>
      </c>
      <c r="K148" s="231"/>
    </row>
    <row r="149" spans="2:11" s="1" customFormat="1" ht="17.25" customHeight="1">
      <c r="B149" s="230"/>
      <c r="C149" s="234" t="s">
        <v>255</v>
      </c>
      <c r="D149" s="234"/>
      <c r="E149" s="234"/>
      <c r="F149" s="235" t="s">
        <v>256</v>
      </c>
      <c r="G149" s="236"/>
      <c r="H149" s="234"/>
      <c r="I149" s="234"/>
      <c r="J149" s="234" t="s">
        <v>257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261</v>
      </c>
      <c r="D151" s="219"/>
      <c r="E151" s="219"/>
      <c r="F151" s="270" t="s">
        <v>258</v>
      </c>
      <c r="G151" s="219"/>
      <c r="H151" s="269" t="s">
        <v>298</v>
      </c>
      <c r="I151" s="269" t="s">
        <v>260</v>
      </c>
      <c r="J151" s="269">
        <v>120</v>
      </c>
      <c r="K151" s="265"/>
    </row>
    <row r="152" spans="2:11" s="1" customFormat="1" ht="15" customHeight="1">
      <c r="B152" s="242"/>
      <c r="C152" s="269" t="s">
        <v>307</v>
      </c>
      <c r="D152" s="219"/>
      <c r="E152" s="219"/>
      <c r="F152" s="270" t="s">
        <v>258</v>
      </c>
      <c r="G152" s="219"/>
      <c r="H152" s="269" t="s">
        <v>318</v>
      </c>
      <c r="I152" s="269" t="s">
        <v>260</v>
      </c>
      <c r="J152" s="269" t="s">
        <v>309</v>
      </c>
      <c r="K152" s="265"/>
    </row>
    <row r="153" spans="2:11" s="1" customFormat="1" ht="15" customHeight="1">
      <c r="B153" s="242"/>
      <c r="C153" s="269" t="s">
        <v>206</v>
      </c>
      <c r="D153" s="219"/>
      <c r="E153" s="219"/>
      <c r="F153" s="270" t="s">
        <v>258</v>
      </c>
      <c r="G153" s="219"/>
      <c r="H153" s="269" t="s">
        <v>319</v>
      </c>
      <c r="I153" s="269" t="s">
        <v>260</v>
      </c>
      <c r="J153" s="269" t="s">
        <v>309</v>
      </c>
      <c r="K153" s="265"/>
    </row>
    <row r="154" spans="2:11" s="1" customFormat="1" ht="15" customHeight="1">
      <c r="B154" s="242"/>
      <c r="C154" s="269" t="s">
        <v>263</v>
      </c>
      <c r="D154" s="219"/>
      <c r="E154" s="219"/>
      <c r="F154" s="270" t="s">
        <v>264</v>
      </c>
      <c r="G154" s="219"/>
      <c r="H154" s="269" t="s">
        <v>298</v>
      </c>
      <c r="I154" s="269" t="s">
        <v>260</v>
      </c>
      <c r="J154" s="269">
        <v>50</v>
      </c>
      <c r="K154" s="265"/>
    </row>
    <row r="155" spans="2:11" s="1" customFormat="1" ht="15" customHeight="1">
      <c r="B155" s="242"/>
      <c r="C155" s="269" t="s">
        <v>266</v>
      </c>
      <c r="D155" s="219"/>
      <c r="E155" s="219"/>
      <c r="F155" s="270" t="s">
        <v>258</v>
      </c>
      <c r="G155" s="219"/>
      <c r="H155" s="269" t="s">
        <v>298</v>
      </c>
      <c r="I155" s="269" t="s">
        <v>268</v>
      </c>
      <c r="J155" s="269"/>
      <c r="K155" s="265"/>
    </row>
    <row r="156" spans="2:11" s="1" customFormat="1" ht="15" customHeight="1">
      <c r="B156" s="242"/>
      <c r="C156" s="269" t="s">
        <v>277</v>
      </c>
      <c r="D156" s="219"/>
      <c r="E156" s="219"/>
      <c r="F156" s="270" t="s">
        <v>264</v>
      </c>
      <c r="G156" s="219"/>
      <c r="H156" s="269" t="s">
        <v>298</v>
      </c>
      <c r="I156" s="269" t="s">
        <v>260</v>
      </c>
      <c r="J156" s="269">
        <v>50</v>
      </c>
      <c r="K156" s="265"/>
    </row>
    <row r="157" spans="2:11" s="1" customFormat="1" ht="15" customHeight="1">
      <c r="B157" s="242"/>
      <c r="C157" s="269" t="s">
        <v>285</v>
      </c>
      <c r="D157" s="219"/>
      <c r="E157" s="219"/>
      <c r="F157" s="270" t="s">
        <v>264</v>
      </c>
      <c r="G157" s="219"/>
      <c r="H157" s="269" t="s">
        <v>298</v>
      </c>
      <c r="I157" s="269" t="s">
        <v>260</v>
      </c>
      <c r="J157" s="269">
        <v>50</v>
      </c>
      <c r="K157" s="265"/>
    </row>
    <row r="158" spans="2:11" s="1" customFormat="1" ht="15" customHeight="1">
      <c r="B158" s="242"/>
      <c r="C158" s="269" t="s">
        <v>283</v>
      </c>
      <c r="D158" s="219"/>
      <c r="E158" s="219"/>
      <c r="F158" s="270" t="s">
        <v>264</v>
      </c>
      <c r="G158" s="219"/>
      <c r="H158" s="269" t="s">
        <v>298</v>
      </c>
      <c r="I158" s="269" t="s">
        <v>260</v>
      </c>
      <c r="J158" s="269">
        <v>50</v>
      </c>
      <c r="K158" s="265"/>
    </row>
    <row r="159" spans="2:11" s="1" customFormat="1" ht="15" customHeight="1">
      <c r="B159" s="242"/>
      <c r="C159" s="269" t="s">
        <v>93</v>
      </c>
      <c r="D159" s="219"/>
      <c r="E159" s="219"/>
      <c r="F159" s="270" t="s">
        <v>258</v>
      </c>
      <c r="G159" s="219"/>
      <c r="H159" s="269" t="s">
        <v>320</v>
      </c>
      <c r="I159" s="269" t="s">
        <v>260</v>
      </c>
      <c r="J159" s="269" t="s">
        <v>321</v>
      </c>
      <c r="K159" s="265"/>
    </row>
    <row r="160" spans="2:11" s="1" customFormat="1" ht="15" customHeight="1">
      <c r="B160" s="242"/>
      <c r="C160" s="269" t="s">
        <v>322</v>
      </c>
      <c r="D160" s="219"/>
      <c r="E160" s="219"/>
      <c r="F160" s="270" t="s">
        <v>258</v>
      </c>
      <c r="G160" s="219"/>
      <c r="H160" s="269" t="s">
        <v>323</v>
      </c>
      <c r="I160" s="269" t="s">
        <v>293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324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252</v>
      </c>
      <c r="D166" s="232"/>
      <c r="E166" s="232"/>
      <c r="F166" s="232" t="s">
        <v>253</v>
      </c>
      <c r="G166" s="274"/>
      <c r="H166" s="275" t="s">
        <v>52</v>
      </c>
      <c r="I166" s="275" t="s">
        <v>55</v>
      </c>
      <c r="J166" s="232" t="s">
        <v>254</v>
      </c>
      <c r="K166" s="212"/>
    </row>
    <row r="167" spans="2:11" s="1" customFormat="1" ht="17.25" customHeight="1">
      <c r="B167" s="213"/>
      <c r="C167" s="234" t="s">
        <v>255</v>
      </c>
      <c r="D167" s="234"/>
      <c r="E167" s="234"/>
      <c r="F167" s="235" t="s">
        <v>256</v>
      </c>
      <c r="G167" s="276"/>
      <c r="H167" s="277"/>
      <c r="I167" s="277"/>
      <c r="J167" s="234" t="s">
        <v>257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261</v>
      </c>
      <c r="D169" s="219"/>
      <c r="E169" s="219"/>
      <c r="F169" s="240" t="s">
        <v>258</v>
      </c>
      <c r="G169" s="219"/>
      <c r="H169" s="219" t="s">
        <v>298</v>
      </c>
      <c r="I169" s="219" t="s">
        <v>260</v>
      </c>
      <c r="J169" s="219">
        <v>120</v>
      </c>
      <c r="K169" s="265"/>
    </row>
    <row r="170" spans="2:11" s="1" customFormat="1" ht="15" customHeight="1">
      <c r="B170" s="242"/>
      <c r="C170" s="219" t="s">
        <v>307</v>
      </c>
      <c r="D170" s="219"/>
      <c r="E170" s="219"/>
      <c r="F170" s="240" t="s">
        <v>258</v>
      </c>
      <c r="G170" s="219"/>
      <c r="H170" s="219" t="s">
        <v>308</v>
      </c>
      <c r="I170" s="219" t="s">
        <v>260</v>
      </c>
      <c r="J170" s="219" t="s">
        <v>309</v>
      </c>
      <c r="K170" s="265"/>
    </row>
    <row r="171" spans="2:11" s="1" customFormat="1" ht="15" customHeight="1">
      <c r="B171" s="242"/>
      <c r="C171" s="219" t="s">
        <v>206</v>
      </c>
      <c r="D171" s="219"/>
      <c r="E171" s="219"/>
      <c r="F171" s="240" t="s">
        <v>258</v>
      </c>
      <c r="G171" s="219"/>
      <c r="H171" s="219" t="s">
        <v>325</v>
      </c>
      <c r="I171" s="219" t="s">
        <v>260</v>
      </c>
      <c r="J171" s="219" t="s">
        <v>309</v>
      </c>
      <c r="K171" s="265"/>
    </row>
    <row r="172" spans="2:11" s="1" customFormat="1" ht="15" customHeight="1">
      <c r="B172" s="242"/>
      <c r="C172" s="219" t="s">
        <v>263</v>
      </c>
      <c r="D172" s="219"/>
      <c r="E172" s="219"/>
      <c r="F172" s="240" t="s">
        <v>264</v>
      </c>
      <c r="G172" s="219"/>
      <c r="H172" s="219" t="s">
        <v>325</v>
      </c>
      <c r="I172" s="219" t="s">
        <v>260</v>
      </c>
      <c r="J172" s="219">
        <v>50</v>
      </c>
      <c r="K172" s="265"/>
    </row>
    <row r="173" spans="2:11" s="1" customFormat="1" ht="15" customHeight="1">
      <c r="B173" s="242"/>
      <c r="C173" s="219" t="s">
        <v>266</v>
      </c>
      <c r="D173" s="219"/>
      <c r="E173" s="219"/>
      <c r="F173" s="240" t="s">
        <v>258</v>
      </c>
      <c r="G173" s="219"/>
      <c r="H173" s="219" t="s">
        <v>325</v>
      </c>
      <c r="I173" s="219" t="s">
        <v>268</v>
      </c>
      <c r="J173" s="219"/>
      <c r="K173" s="265"/>
    </row>
    <row r="174" spans="2:11" s="1" customFormat="1" ht="15" customHeight="1">
      <c r="B174" s="242"/>
      <c r="C174" s="219" t="s">
        <v>277</v>
      </c>
      <c r="D174" s="219"/>
      <c r="E174" s="219"/>
      <c r="F174" s="240" t="s">
        <v>264</v>
      </c>
      <c r="G174" s="219"/>
      <c r="H174" s="219" t="s">
        <v>325</v>
      </c>
      <c r="I174" s="219" t="s">
        <v>260</v>
      </c>
      <c r="J174" s="219">
        <v>50</v>
      </c>
      <c r="K174" s="265"/>
    </row>
    <row r="175" spans="2:11" s="1" customFormat="1" ht="15" customHeight="1">
      <c r="B175" s="242"/>
      <c r="C175" s="219" t="s">
        <v>285</v>
      </c>
      <c r="D175" s="219"/>
      <c r="E175" s="219"/>
      <c r="F175" s="240" t="s">
        <v>264</v>
      </c>
      <c r="G175" s="219"/>
      <c r="H175" s="219" t="s">
        <v>325</v>
      </c>
      <c r="I175" s="219" t="s">
        <v>260</v>
      </c>
      <c r="J175" s="219">
        <v>50</v>
      </c>
      <c r="K175" s="265"/>
    </row>
    <row r="176" spans="2:11" s="1" customFormat="1" ht="15" customHeight="1">
      <c r="B176" s="242"/>
      <c r="C176" s="219" t="s">
        <v>283</v>
      </c>
      <c r="D176" s="219"/>
      <c r="E176" s="219"/>
      <c r="F176" s="240" t="s">
        <v>264</v>
      </c>
      <c r="G176" s="219"/>
      <c r="H176" s="219" t="s">
        <v>325</v>
      </c>
      <c r="I176" s="219" t="s">
        <v>260</v>
      </c>
      <c r="J176" s="219">
        <v>50</v>
      </c>
      <c r="K176" s="265"/>
    </row>
    <row r="177" spans="2:11" s="1" customFormat="1" ht="15" customHeight="1">
      <c r="B177" s="242"/>
      <c r="C177" s="219" t="s">
        <v>99</v>
      </c>
      <c r="D177" s="219"/>
      <c r="E177" s="219"/>
      <c r="F177" s="240" t="s">
        <v>258</v>
      </c>
      <c r="G177" s="219"/>
      <c r="H177" s="219" t="s">
        <v>326</v>
      </c>
      <c r="I177" s="219" t="s">
        <v>327</v>
      </c>
      <c r="J177" s="219"/>
      <c r="K177" s="265"/>
    </row>
    <row r="178" spans="2:11" s="1" customFormat="1" ht="15" customHeight="1">
      <c r="B178" s="242"/>
      <c r="C178" s="219" t="s">
        <v>55</v>
      </c>
      <c r="D178" s="219"/>
      <c r="E178" s="219"/>
      <c r="F178" s="240" t="s">
        <v>258</v>
      </c>
      <c r="G178" s="219"/>
      <c r="H178" s="219" t="s">
        <v>328</v>
      </c>
      <c r="I178" s="219" t="s">
        <v>329</v>
      </c>
      <c r="J178" s="219">
        <v>1</v>
      </c>
      <c r="K178" s="265"/>
    </row>
    <row r="179" spans="2:11" s="1" customFormat="1" ht="15" customHeight="1">
      <c r="B179" s="242"/>
      <c r="C179" s="219" t="s">
        <v>51</v>
      </c>
      <c r="D179" s="219"/>
      <c r="E179" s="219"/>
      <c r="F179" s="240" t="s">
        <v>258</v>
      </c>
      <c r="G179" s="219"/>
      <c r="H179" s="219" t="s">
        <v>330</v>
      </c>
      <c r="I179" s="219" t="s">
        <v>260</v>
      </c>
      <c r="J179" s="219">
        <v>20</v>
      </c>
      <c r="K179" s="265"/>
    </row>
    <row r="180" spans="2:11" s="1" customFormat="1" ht="15" customHeight="1">
      <c r="B180" s="242"/>
      <c r="C180" s="219" t="s">
        <v>52</v>
      </c>
      <c r="D180" s="219"/>
      <c r="E180" s="219"/>
      <c r="F180" s="240" t="s">
        <v>258</v>
      </c>
      <c r="G180" s="219"/>
      <c r="H180" s="219" t="s">
        <v>331</v>
      </c>
      <c r="I180" s="219" t="s">
        <v>260</v>
      </c>
      <c r="J180" s="219">
        <v>255</v>
      </c>
      <c r="K180" s="265"/>
    </row>
    <row r="181" spans="2:11" s="1" customFormat="1" ht="15" customHeight="1">
      <c r="B181" s="242"/>
      <c r="C181" s="219" t="s">
        <v>100</v>
      </c>
      <c r="D181" s="219"/>
      <c r="E181" s="219"/>
      <c r="F181" s="240" t="s">
        <v>258</v>
      </c>
      <c r="G181" s="219"/>
      <c r="H181" s="219" t="s">
        <v>222</v>
      </c>
      <c r="I181" s="219" t="s">
        <v>260</v>
      </c>
      <c r="J181" s="219">
        <v>10</v>
      </c>
      <c r="K181" s="265"/>
    </row>
    <row r="182" spans="2:11" s="1" customFormat="1" ht="15" customHeight="1">
      <c r="B182" s="242"/>
      <c r="C182" s="219" t="s">
        <v>101</v>
      </c>
      <c r="D182" s="219"/>
      <c r="E182" s="219"/>
      <c r="F182" s="240" t="s">
        <v>258</v>
      </c>
      <c r="G182" s="219"/>
      <c r="H182" s="219" t="s">
        <v>332</v>
      </c>
      <c r="I182" s="219" t="s">
        <v>293</v>
      </c>
      <c r="J182" s="219"/>
      <c r="K182" s="265"/>
    </row>
    <row r="183" spans="2:11" s="1" customFormat="1" ht="15" customHeight="1">
      <c r="B183" s="242"/>
      <c r="C183" s="219" t="s">
        <v>333</v>
      </c>
      <c r="D183" s="219"/>
      <c r="E183" s="219"/>
      <c r="F183" s="240" t="s">
        <v>258</v>
      </c>
      <c r="G183" s="219"/>
      <c r="H183" s="219" t="s">
        <v>334</v>
      </c>
      <c r="I183" s="219" t="s">
        <v>293</v>
      </c>
      <c r="J183" s="219"/>
      <c r="K183" s="265"/>
    </row>
    <row r="184" spans="2:11" s="1" customFormat="1" ht="15" customHeight="1">
      <c r="B184" s="242"/>
      <c r="C184" s="219" t="s">
        <v>322</v>
      </c>
      <c r="D184" s="219"/>
      <c r="E184" s="219"/>
      <c r="F184" s="240" t="s">
        <v>258</v>
      </c>
      <c r="G184" s="219"/>
      <c r="H184" s="219" t="s">
        <v>335</v>
      </c>
      <c r="I184" s="219" t="s">
        <v>293</v>
      </c>
      <c r="J184" s="219"/>
      <c r="K184" s="265"/>
    </row>
    <row r="185" spans="2:11" s="1" customFormat="1" ht="15" customHeight="1">
      <c r="B185" s="242"/>
      <c r="C185" s="219" t="s">
        <v>103</v>
      </c>
      <c r="D185" s="219"/>
      <c r="E185" s="219"/>
      <c r="F185" s="240" t="s">
        <v>264</v>
      </c>
      <c r="G185" s="219"/>
      <c r="H185" s="219" t="s">
        <v>336</v>
      </c>
      <c r="I185" s="219" t="s">
        <v>260</v>
      </c>
      <c r="J185" s="219">
        <v>50</v>
      </c>
      <c r="K185" s="265"/>
    </row>
    <row r="186" spans="2:11" s="1" customFormat="1" ht="15" customHeight="1">
      <c r="B186" s="242"/>
      <c r="C186" s="219" t="s">
        <v>337</v>
      </c>
      <c r="D186" s="219"/>
      <c r="E186" s="219"/>
      <c r="F186" s="240" t="s">
        <v>264</v>
      </c>
      <c r="G186" s="219"/>
      <c r="H186" s="219" t="s">
        <v>338</v>
      </c>
      <c r="I186" s="219" t="s">
        <v>339</v>
      </c>
      <c r="J186" s="219"/>
      <c r="K186" s="265"/>
    </row>
    <row r="187" spans="2:11" s="1" customFormat="1" ht="15" customHeight="1">
      <c r="B187" s="242"/>
      <c r="C187" s="219" t="s">
        <v>340</v>
      </c>
      <c r="D187" s="219"/>
      <c r="E187" s="219"/>
      <c r="F187" s="240" t="s">
        <v>264</v>
      </c>
      <c r="G187" s="219"/>
      <c r="H187" s="219" t="s">
        <v>341</v>
      </c>
      <c r="I187" s="219" t="s">
        <v>339</v>
      </c>
      <c r="J187" s="219"/>
      <c r="K187" s="265"/>
    </row>
    <row r="188" spans="2:11" s="1" customFormat="1" ht="15" customHeight="1">
      <c r="B188" s="242"/>
      <c r="C188" s="219" t="s">
        <v>342</v>
      </c>
      <c r="D188" s="219"/>
      <c r="E188" s="219"/>
      <c r="F188" s="240" t="s">
        <v>264</v>
      </c>
      <c r="G188" s="219"/>
      <c r="H188" s="219" t="s">
        <v>343</v>
      </c>
      <c r="I188" s="219" t="s">
        <v>339</v>
      </c>
      <c r="J188" s="219"/>
      <c r="K188" s="265"/>
    </row>
    <row r="189" spans="2:11" s="1" customFormat="1" ht="15" customHeight="1">
      <c r="B189" s="242"/>
      <c r="C189" s="278" t="s">
        <v>344</v>
      </c>
      <c r="D189" s="219"/>
      <c r="E189" s="219"/>
      <c r="F189" s="240" t="s">
        <v>264</v>
      </c>
      <c r="G189" s="219"/>
      <c r="H189" s="219" t="s">
        <v>345</v>
      </c>
      <c r="I189" s="219" t="s">
        <v>346</v>
      </c>
      <c r="J189" s="279" t="s">
        <v>347</v>
      </c>
      <c r="K189" s="265"/>
    </row>
    <row r="190" spans="2:11" s="1" customFormat="1" ht="15" customHeight="1">
      <c r="B190" s="242"/>
      <c r="C190" s="278" t="s">
        <v>40</v>
      </c>
      <c r="D190" s="219"/>
      <c r="E190" s="219"/>
      <c r="F190" s="240" t="s">
        <v>258</v>
      </c>
      <c r="G190" s="219"/>
      <c r="H190" s="216" t="s">
        <v>348</v>
      </c>
      <c r="I190" s="219" t="s">
        <v>349</v>
      </c>
      <c r="J190" s="219"/>
      <c r="K190" s="265"/>
    </row>
    <row r="191" spans="2:11" s="1" customFormat="1" ht="15" customHeight="1">
      <c r="B191" s="242"/>
      <c r="C191" s="278" t="s">
        <v>350</v>
      </c>
      <c r="D191" s="219"/>
      <c r="E191" s="219"/>
      <c r="F191" s="240" t="s">
        <v>258</v>
      </c>
      <c r="G191" s="219"/>
      <c r="H191" s="219" t="s">
        <v>351</v>
      </c>
      <c r="I191" s="219" t="s">
        <v>293</v>
      </c>
      <c r="J191" s="219"/>
      <c r="K191" s="265"/>
    </row>
    <row r="192" spans="2:11" s="1" customFormat="1" ht="15" customHeight="1">
      <c r="B192" s="242"/>
      <c r="C192" s="278" t="s">
        <v>352</v>
      </c>
      <c r="D192" s="219"/>
      <c r="E192" s="219"/>
      <c r="F192" s="240" t="s">
        <v>258</v>
      </c>
      <c r="G192" s="219"/>
      <c r="H192" s="219" t="s">
        <v>353</v>
      </c>
      <c r="I192" s="219" t="s">
        <v>293</v>
      </c>
      <c r="J192" s="219"/>
      <c r="K192" s="265"/>
    </row>
    <row r="193" spans="2:11" s="1" customFormat="1" ht="15" customHeight="1">
      <c r="B193" s="242"/>
      <c r="C193" s="278" t="s">
        <v>354</v>
      </c>
      <c r="D193" s="219"/>
      <c r="E193" s="219"/>
      <c r="F193" s="240" t="s">
        <v>264</v>
      </c>
      <c r="G193" s="219"/>
      <c r="H193" s="219" t="s">
        <v>355</v>
      </c>
      <c r="I193" s="219" t="s">
        <v>293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356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357</v>
      </c>
      <c r="D200" s="281"/>
      <c r="E200" s="281"/>
      <c r="F200" s="281" t="s">
        <v>358</v>
      </c>
      <c r="G200" s="282"/>
      <c r="H200" s="340" t="s">
        <v>359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349</v>
      </c>
      <c r="D202" s="219"/>
      <c r="E202" s="219"/>
      <c r="F202" s="240" t="s">
        <v>41</v>
      </c>
      <c r="G202" s="219"/>
      <c r="H202" s="341" t="s">
        <v>360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42</v>
      </c>
      <c r="G203" s="219"/>
      <c r="H203" s="341" t="s">
        <v>361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45</v>
      </c>
      <c r="G204" s="219"/>
      <c r="H204" s="341" t="s">
        <v>362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43</v>
      </c>
      <c r="G205" s="219"/>
      <c r="H205" s="341" t="s">
        <v>363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44</v>
      </c>
      <c r="G206" s="219"/>
      <c r="H206" s="341" t="s">
        <v>364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305</v>
      </c>
      <c r="D208" s="219"/>
      <c r="E208" s="219"/>
      <c r="F208" s="240" t="s">
        <v>77</v>
      </c>
      <c r="G208" s="219"/>
      <c r="H208" s="341" t="s">
        <v>365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200</v>
      </c>
      <c r="G209" s="219"/>
      <c r="H209" s="341" t="s">
        <v>201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198</v>
      </c>
      <c r="G210" s="219"/>
      <c r="H210" s="341" t="s">
        <v>366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202</v>
      </c>
      <c r="G211" s="278"/>
      <c r="H211" s="342" t="s">
        <v>203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204</v>
      </c>
      <c r="G212" s="278"/>
      <c r="H212" s="342" t="s">
        <v>367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329</v>
      </c>
      <c r="D214" s="219"/>
      <c r="E214" s="219"/>
      <c r="F214" s="240">
        <v>1</v>
      </c>
      <c r="G214" s="278"/>
      <c r="H214" s="342" t="s">
        <v>368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369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370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371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513_075 - HMZ Poličná 5B</vt:lpstr>
      <vt:lpstr>513_080 - HMZ Ratiboř 2A</vt:lpstr>
      <vt:lpstr>513_020 - HMZ HOV.HUSLENK...</vt:lpstr>
      <vt:lpstr>Pokyny pro vyplnění</vt:lpstr>
      <vt:lpstr>'513_020 - HMZ HOV.HUSLENK...'!Názvy_tisku</vt:lpstr>
      <vt:lpstr>'513_075 - HMZ Poličná 5B'!Názvy_tisku</vt:lpstr>
      <vt:lpstr>'513_080 - HMZ Ratiboř 2A'!Názvy_tisku</vt:lpstr>
      <vt:lpstr>'Rekapitulace stavby'!Názvy_tisku</vt:lpstr>
      <vt:lpstr>'513_020 - HMZ HOV.HUSLENK...'!Oblast_tisku</vt:lpstr>
      <vt:lpstr>'513_075 - HMZ Poličná 5B'!Oblast_tisku</vt:lpstr>
      <vt:lpstr>'513_080 - HMZ Ratiboř 2A'!Oblast_tisku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2022-10-10T12:21:10Z</dcterms:created>
  <dcterms:modified xsi:type="dcterms:W3CDTF">2022-10-12T06:13:22Z</dcterms:modified>
</cp:coreProperties>
</file>