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-2022 - Údržba HOZ Buči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'100-2022 - Údržba HOZ Bučina'!$C$76:$K$113</definedName>
    <definedName name="_xlnm.Print_Area" localSheetId="1">'100-2022 - Údržba HOZ Bučina'!$C$4:$J$37,'100-2022 - Údržba HOZ Bučina'!$C$43:$J$60,'100-2022 - Údržba HOZ Bučina'!$C$66:$K$113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'100-2022 - Údržba HOZ Bučina'!$76:$76</definedName>
  </definedNames>
  <calcPr fullCalcOnLoad="1"/>
</workbook>
</file>

<file path=xl/sharedStrings.xml><?xml version="1.0" encoding="utf-8"?>
<sst xmlns="http://schemas.openxmlformats.org/spreadsheetml/2006/main" count="1091" uniqueCount="381">
  <si>
    <t>Export Komplet</t>
  </si>
  <si>
    <t>VZ</t>
  </si>
  <si>
    <t>2.0</t>
  </si>
  <si>
    <t>ZAMOK</t>
  </si>
  <si>
    <t>False</t>
  </si>
  <si>
    <t>{d0f1e848-4889-4ad0-92aa-b5382fa1712c}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</si>
  <si>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</si>
  <si>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</si>
  <si>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</si>
  <si>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</si>
  <si>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</si>
  <si>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</si>
  <si>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</si>
  <si>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</si>
  <si>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</si>
  <si>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</si>
  <si>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</si>
  <si>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Bučina</t>
  </si>
  <si>
    <t>KSO:</t>
  </si>
  <si>
    <t/>
  </si>
  <si>
    <t>CC-CZ:</t>
  </si>
  <si>
    <t>Místo:</t>
  </si>
  <si>
    <t xml:space="preserve"> </t>
  </si>
  <si>
    <t>Datum:</t>
  </si>
  <si>
    <t>11. 8. 2022</t>
  </si>
  <si>
    <t>Zadavatel:</t>
  </si>
  <si>
    <t>IČ:</t>
  </si>
  <si>
    <t>SPÚ -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</si>
  <si>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</si>
  <si>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</si>
  <si>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</si>
  <si>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</si>
  <si>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</si>
  <si>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</si>
  <si>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</si>
  <si>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</si>
  <si>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</si>
  <si>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</si>
  <si>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</si>
  <si>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</si>
  <si>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</si>
  <si>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</si>
  <si>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</si>
  <si>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</si>
  <si>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</si>
  <si>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</si>
  <si>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</si>
  <si>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</si>
  <si>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</si>
  <si>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</si>
  <si>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</si>
  <si>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</si>
  <si>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</si>
  <si>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</si>
  <si>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</si>
  <si>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</si>
  <si>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</si>
  <si>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</si>
  <si>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</si>
  <si>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</si>
  <si>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</si>
  <si>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</si>
  <si>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</si>
  <si>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</si>
  <si>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</si>
  <si>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</si>
  <si>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</si>
  <si>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</si>
  <si>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</si>
  <si>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</si>
  <si>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</si>
  <si>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</si>
  <si>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</si>
  <si>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</si>
  <si>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</si>
  <si>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</si>
  <si>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</si>
  <si>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</si>
  <si>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</si>
  <si>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</si>
  <si>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</si>
  <si>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</si>
  <si>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</si>
  <si>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</si>
  <si>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</si>
  <si>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</si>
  <si>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</si>
  <si>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</si>
  <si>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</si>
  <si>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</si>
  <si>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</si>
  <si>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</si>
  <si>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</si>
  <si>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</si>
  <si>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</si>
  <si>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</si>
  <si>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</si>
  <si>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</si>
  <si>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</si>
  <si>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</si>
  <si>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</si>
  <si>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</si>
  <si>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</si>
  <si>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</si>
  <si>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</t>
  </si>
  <si>
    <t>K</t>
  </si>
  <si>
    <t>111103313</t>
  </si>
  <si>
    <t>Kosení travin a vodních rostlin po vegetačním období divokého porostu hustého</t>
  </si>
  <si>
    <t>ha</t>
  </si>
  <si>
    <t>CS ÚRS 2022 02</t>
  </si>
  <si>
    <t>4</t>
  </si>
  <si>
    <t>-543064573</t>
  </si>
  <si>
    <t>Online PSC</t>
  </si>
  <si>
    <t>https://podminky.urs.cz/item/CS_URS_2022_02/111103313</t>
  </si>
  <si>
    <t>VV</t>
  </si>
  <si>
    <t>6*390/10000</t>
  </si>
  <si>
    <t>16</t>
  </si>
  <si>
    <t>112251213</t>
  </si>
  <si>
    <t>Odstranění pařezu odfrézováním nebo odvrtáním hloubky do 200 mm na svahu přes 1:2 do 1:1</t>
  </si>
  <si>
    <t>m2</t>
  </si>
  <si>
    <t>1065513854</t>
  </si>
  <si>
    <t>https://podminky.urs.cz/item/CS_URS_2022_02/112251213</t>
  </si>
  <si>
    <t>0,38+0,13+0,05+0,20+0,38+0,13+0,13+0,06+0,06+0,07+0,10+0,07+0,05+0,05+0,07+0,28+0,07+0,50+0,20+0,37+0,33+0,03+0,33</t>
  </si>
  <si>
    <t>0,20+0,44+0,50+0,64+0,20+0,13+0,64+0,79+0,20+0,08+0,03+0,05+0,50+0,95+0,28+0,11+0,17+0,28+0,33+0,28+0,28+0,33+0,11</t>
  </si>
  <si>
    <t>Součet</t>
  </si>
  <si>
    <t>125703302</t>
  </si>
  <si>
    <t>Čištění melioračních kanálů s úpravou svahu do výšky naplavené vrstvy tloušťky naplavené vrstvy do 250 mm, se dnem zpevněným lomovým kamenem</t>
  </si>
  <si>
    <t>m3</t>
  </si>
  <si>
    <t>-1109660794</t>
  </si>
  <si>
    <t>https://podminky.urs.cz/item/CS_URS_2022_02/125703302</t>
  </si>
  <si>
    <t>(0,7+0,2)/2*(75-0)</t>
  </si>
  <si>
    <t>(1,2+0,7)/2*(150-75)</t>
  </si>
  <si>
    <t>(0,95+1,2)/2*(200-150)</t>
  </si>
  <si>
    <t>(0,3+0,95)/2*(250-200)</t>
  </si>
  <si>
    <t>(0,35+0,3)/2*(390-250)</t>
  </si>
  <si>
    <t>3</t>
  </si>
  <si>
    <t>174111113</t>
  </si>
  <si>
    <t>Zásyp jam po vyfrézovaných pařezech hloubky do 200 mm na svahu přes 1:2 do 1:1</t>
  </si>
  <si>
    <t>1818682857</t>
  </si>
  <si>
    <t>https://podminky.urs.cz/item/CS_URS_2022_02/174111113</t>
  </si>
  <si>
    <t>8</t>
  </si>
  <si>
    <t>185803106</t>
  </si>
  <si>
    <t>Shrabání pokoseného porostu a organických naplavenin s odvozem do 20 km divokého porostu</t>
  </si>
  <si>
    <t>-2038465445</t>
  </si>
  <si>
    <t>https://podminky.urs.cz/item/CS_URS_2022_02/185803106</t>
  </si>
  <si>
    <t>N00</t>
  </si>
  <si>
    <t>Nepojmenované práce</t>
  </si>
  <si>
    <t>N01</t>
  </si>
  <si>
    <t>Nepojmenovaný díl</t>
  </si>
  <si>
    <t>11</t>
  </si>
  <si>
    <t>R-002</t>
  </si>
  <si>
    <t xml:space="preserve">Ekologická likvidace veškeré neupotřeb. dřev. hmoty - větví stromu, včetně kmenu - D kmene do 300 mm - v souladu se zákonem o odpadech č. 541/2020 Sb.v platném znění 
</t>
  </si>
  <si>
    <t>ks</t>
  </si>
  <si>
    <t>512</t>
  </si>
  <si>
    <t>-772104061</t>
  </si>
  <si>
    <t>17</t>
  </si>
  <si>
    <t>R-003</t>
  </si>
  <si>
    <t xml:space="preserve">Ekologická likvidace veškeré neupotřeb. dřev. hmoty - větví stromu, včetně kmenu - D kmene 300-500 mm - v souladu se zákonem o odpadech č. 541/2020 Sb.v platném znění 
</t>
  </si>
  <si>
    <t>-1436219791</t>
  </si>
  <si>
    <t>18</t>
  </si>
  <si>
    <t>R-004</t>
  </si>
  <si>
    <t xml:space="preserve">Ekologická likvidace veškeré neupotřeb. dřev. hmoty - větví stromu, včetně kmenu - D kmene 500-700 mm - v souladu se zákonem o odpadech č. 541/2020 Sb.v platném znění 
</t>
  </si>
  <si>
    <t>-500834876</t>
  </si>
  <si>
    <t>12</t>
  </si>
  <si>
    <t>R-018</t>
  </si>
  <si>
    <t xml:space="preserve">Ekologická likvidace pařezu stromu D kmene do 300 mm - v souladu se zákonem o odpadech č. 541/2020 Sb.v platném znění 
</t>
  </si>
  <si>
    <t>1969445101</t>
  </si>
  <si>
    <t>20</t>
  </si>
  <si>
    <t>R-019</t>
  </si>
  <si>
    <t xml:space="preserve">Ekologická likvidace pařezu stromu D kmene 300-500 mm - v souladu se zákonem o odpadech č. 541/2020 Sb.v platném znění </t>
  </si>
  <si>
    <t>414716036</t>
  </si>
  <si>
    <t>R-020</t>
  </si>
  <si>
    <t xml:space="preserve">Ekologická likvidace pařezu stromu D kmene 500-700 mm - v souladu se zákonem o odpadech č. 541/2020 Sb.v platném znění 
</t>
  </si>
  <si>
    <t>-79077318</t>
  </si>
  <si>
    <t>22</t>
  </si>
  <si>
    <t>R-021</t>
  </si>
  <si>
    <t xml:space="preserve">Ekologická likvidace pařezu stromu D kmene 700-900 mm - v souladu se zákonem o odpadech č. 541/2020 Sb.v platném znění 
</t>
  </si>
  <si>
    <t>-1770075712</t>
  </si>
  <si>
    <t>23</t>
  </si>
  <si>
    <t>R-022</t>
  </si>
  <si>
    <t xml:space="preserve">Ekologická likvidace pařezu stromu D kmene 900-1100 mm - v souladu se zákonem o odpadech č. 541/2020 Sb.v platném znění 
</t>
  </si>
  <si>
    <t>276543313</t>
  </si>
  <si>
    <t>13</t>
  </si>
  <si>
    <t>R-032</t>
  </si>
  <si>
    <t xml:space="preserve">Ekologická likvidace divokého porostu - v souladu se zákonem o odpadech č. 541/2020 Sb.v platném znění 
</t>
  </si>
  <si>
    <t>-426460907</t>
  </si>
  <si>
    <t>24</t>
  </si>
  <si>
    <t>R-037</t>
  </si>
  <si>
    <t>Vytyčení inženýrské sítě, vč. Dopravy</t>
  </si>
  <si>
    <t>-772422988</t>
  </si>
  <si>
    <t>19</t>
  </si>
  <si>
    <t>R-061</t>
  </si>
  <si>
    <t xml:space="preserve">Uložení vytěženého sedimentu na ZPF nebo na ostatní plochu v souladu se zákonem o odpadech č. 541/2020 Sb., v platném znění a zákonem č. 334/1992 Sb., v platném znění 
</t>
  </si>
  <si>
    <t>572127151</t>
  </si>
  <si>
    <t>235,5-(11,56*0,2)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</si>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</sst>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2251213" TargetMode="External" /><Relationship Id="rId3" Type="http://schemas.openxmlformats.org/officeDocument/2006/relationships/hyperlink" Target="https://podminky.urs.cz/item/CS_URS_2022_02/125703302" TargetMode="External" /><Relationship Id="rId4" Type="http://schemas.openxmlformats.org/officeDocument/2006/relationships/hyperlink" Target="https://podminky.urs.cz/item/CS_URS_2022_02/174111113" TargetMode="External" /><Relationship Id="rId5" Type="http://schemas.openxmlformats.org/officeDocument/2006/relationships/hyperlink" Target="https://podminky.urs.cz/item/CS_URS_2022_02/185803106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100-2022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Bučina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11. 8. 2022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-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0" s="7" customFormat="1" ht="24.6" customHeight="1">
      <c r="A55" s="110" t="s">
        <v>73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'100-2022 - Údržba HOZ Bučina'!J28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74</v>
      </c>
      <c r="AR55" s="117"/>
      <c r="AS55" s="118">
        <v>0</v>
      </c>
      <c r="AT55" s="119">
        <f>ROUND(SUM(AV55:AW55),2)</f>
        <v>0</v>
      </c>
      <c r="AU55" s="120">
        <f>'100-2022 - Údržba HOZ Bučina'!P77</f>
        <v>0</v>
      </c>
      <c r="AV55" s="119">
        <f>'100-2022 - Údržba HOZ Bučina'!J31</f>
        <v>0</v>
      </c>
      <c r="AW55" s="119">
        <f>'100-2022 - Údržba HOZ Bučina'!J32</f>
        <v>0</v>
      </c>
      <c r="AX55" s="119">
        <f>'100-2022 - Údržba HOZ Bučina'!J33</f>
        <v>0</v>
      </c>
      <c r="AY55" s="119">
        <f>'100-2022 - Údržba HOZ Bučina'!J34</f>
        <v>0</v>
      </c>
      <c r="AZ55" s="119">
        <f>'100-2022 - Údržba HOZ Bučina'!F31</f>
        <v>0</v>
      </c>
      <c r="BA55" s="119">
        <f>'100-2022 - Údržba HOZ Bučina'!F32</f>
        <v>0</v>
      </c>
      <c r="BB55" s="119">
        <f>'100-2022 - Údržba HOZ Bučina'!F33</f>
        <v>0</v>
      </c>
      <c r="BC55" s="119">
        <f>'100-2022 - Údržba HOZ Bučina'!F34</f>
        <v>0</v>
      </c>
      <c r="BD55" s="121">
        <f>'100-2022 - Údržba HOZ Bučina'!F35</f>
        <v>0</v>
      </c>
      <c r="BE55" s="7"/>
      <c r="BT55" s="122" t="s">
        <v>75</v>
      </c>
      <c r="BU55" s="122" t="s">
        <v>76</v>
      </c>
      <c r="BV55" s="122" t="s">
        <v>71</v>
      </c>
      <c r="BW55" s="122" t="s">
        <v>5</v>
      </c>
      <c r="BX55" s="122" t="s">
        <v>72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0-2022 - Údržba HOZ Buči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77</v>
      </c>
    </row>
    <row r="4" spans="2:46" s="1" customFormat="1" ht="24.95" customHeight="1">
      <c r="B4" s="20"/>
      <c r="D4" s="125" t="s">
        <v>78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11. 8. 2022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28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34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35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36</v>
      </c>
      <c r="E28" s="38"/>
      <c r="F28" s="38"/>
      <c r="G28" s="38"/>
      <c r="H28" s="38"/>
      <c r="I28" s="38"/>
      <c r="J28" s="138">
        <f>ROUND(J77,2)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38</v>
      </c>
      <c r="G30" s="38"/>
      <c r="H30" s="38"/>
      <c r="I30" s="139" t="s">
        <v>37</v>
      </c>
      <c r="J30" s="139" t="s">
        <v>39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40</v>
      </c>
      <c r="E31" s="127" t="s">
        <v>41</v>
      </c>
      <c r="F31" s="141">
        <f>ROUND((SUM(BE77:BE113)),2)</f>
        <v>0</v>
      </c>
      <c r="G31" s="38"/>
      <c r="H31" s="38"/>
      <c r="I31" s="142">
        <v>0.21</v>
      </c>
      <c r="J31" s="141">
        <f>ROUND(((SUM(BE77:BE113))*I31),2)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42</v>
      </c>
      <c r="F32" s="141">
        <f>ROUND((SUM(BF77:BF113)),2)</f>
        <v>0</v>
      </c>
      <c r="G32" s="38"/>
      <c r="H32" s="38"/>
      <c r="I32" s="142">
        <v>0.15</v>
      </c>
      <c r="J32" s="141">
        <f>ROUND(((SUM(BF77:BF113))*I32),2)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43</v>
      </c>
      <c r="F33" s="141">
        <f>ROUND((SUM(BG77:BG113)),2)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44</v>
      </c>
      <c r="F34" s="141">
        <f>ROUND((SUM(BH77:BH113)),2)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45</v>
      </c>
      <c r="F35" s="141">
        <f>ROUND((SUM(BI77:BI113)),2)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46</v>
      </c>
      <c r="E37" s="145"/>
      <c r="F37" s="145"/>
      <c r="G37" s="146" t="s">
        <v>47</v>
      </c>
      <c r="H37" s="147" t="s">
        <v>48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79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Bučina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11. 8. 2022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 - OVHS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80</v>
      </c>
      <c r="D53" s="155"/>
      <c r="E53" s="155"/>
      <c r="F53" s="155"/>
      <c r="G53" s="155"/>
      <c r="H53" s="155"/>
      <c r="I53" s="155"/>
      <c r="J53" s="156" t="s">
        <v>81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68</v>
      </c>
      <c r="D55" s="40"/>
      <c r="E55" s="40"/>
      <c r="F55" s="40"/>
      <c r="G55" s="40"/>
      <c r="H55" s="40"/>
      <c r="I55" s="40"/>
      <c r="J55" s="102">
        <f>J77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82</v>
      </c>
    </row>
    <row r="56" spans="1:31" s="9" customFormat="1" ht="24.95" customHeight="1">
      <c r="A56" s="9"/>
      <c r="B56" s="158"/>
      <c r="C56" s="159"/>
      <c r="D56" s="160" t="s">
        <v>83</v>
      </c>
      <c r="E56" s="161"/>
      <c r="F56" s="161"/>
      <c r="G56" s="161"/>
      <c r="H56" s="161"/>
      <c r="I56" s="161"/>
      <c r="J56" s="162">
        <f>J78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84</v>
      </c>
      <c r="E57" s="167"/>
      <c r="F57" s="167"/>
      <c r="G57" s="167"/>
      <c r="H57" s="167"/>
      <c r="I57" s="167"/>
      <c r="J57" s="168">
        <f>J79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9" customFormat="1" ht="24.95" customHeight="1">
      <c r="A58" s="9"/>
      <c r="B58" s="158"/>
      <c r="C58" s="159"/>
      <c r="D58" s="160" t="s">
        <v>85</v>
      </c>
      <c r="E58" s="161"/>
      <c r="F58" s="161"/>
      <c r="G58" s="161"/>
      <c r="H58" s="161"/>
      <c r="I58" s="161"/>
      <c r="J58" s="162">
        <f>J100</f>
        <v>0</v>
      </c>
      <c r="K58" s="159"/>
      <c r="L58" s="163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4"/>
      <c r="C59" s="165"/>
      <c r="D59" s="166" t="s">
        <v>86</v>
      </c>
      <c r="E59" s="167"/>
      <c r="F59" s="167"/>
      <c r="G59" s="167"/>
      <c r="H59" s="167"/>
      <c r="I59" s="167"/>
      <c r="J59" s="168">
        <f>J101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2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12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87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16</v>
      </c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5.6" customHeight="1">
      <c r="A69" s="38"/>
      <c r="B69" s="39"/>
      <c r="C69" s="40"/>
      <c r="D69" s="40"/>
      <c r="E69" s="69" t="str">
        <f>E7</f>
        <v>Údržba HOZ Bučina</v>
      </c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21</v>
      </c>
      <c r="D71" s="40"/>
      <c r="E71" s="40"/>
      <c r="F71" s="27" t="str">
        <f>F10</f>
        <v xml:space="preserve"> </v>
      </c>
      <c r="G71" s="40"/>
      <c r="H71" s="40"/>
      <c r="I71" s="32" t="s">
        <v>23</v>
      </c>
      <c r="J71" s="72" t="str">
        <f>IF(J10="","",J10)</f>
        <v>11. 8. 2022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32" t="s">
        <v>25</v>
      </c>
      <c r="D73" s="40"/>
      <c r="E73" s="40"/>
      <c r="F73" s="27" t="str">
        <f>E13</f>
        <v>SPÚ - OVHS</v>
      </c>
      <c r="G73" s="40"/>
      <c r="H73" s="40"/>
      <c r="I73" s="32" t="s">
        <v>31</v>
      </c>
      <c r="J73" s="36" t="str">
        <f>E19</f>
        <v xml:space="preserve"> </v>
      </c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32" t="s">
        <v>29</v>
      </c>
      <c r="D74" s="40"/>
      <c r="E74" s="40"/>
      <c r="F74" s="27" t="str">
        <f>IF(E16="","",E16)</f>
        <v>Vyplň údaj</v>
      </c>
      <c r="G74" s="40"/>
      <c r="H74" s="40"/>
      <c r="I74" s="32" t="s">
        <v>33</v>
      </c>
      <c r="J74" s="36" t="str">
        <f>E22</f>
        <v xml:space="preserve"> </v>
      </c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0.3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11" customFormat="1" ht="29.25" customHeight="1">
      <c r="A76" s="170"/>
      <c r="B76" s="171"/>
      <c r="C76" s="172" t="s">
        <v>88</v>
      </c>
      <c r="D76" s="173" t="s">
        <v>55</v>
      </c>
      <c r="E76" s="173" t="s">
        <v>51</v>
      </c>
      <c r="F76" s="173" t="s">
        <v>52</v>
      </c>
      <c r="G76" s="173" t="s">
        <v>89</v>
      </c>
      <c r="H76" s="173" t="s">
        <v>90</v>
      </c>
      <c r="I76" s="173" t="s">
        <v>91</v>
      </c>
      <c r="J76" s="173" t="s">
        <v>81</v>
      </c>
      <c r="K76" s="174" t="s">
        <v>92</v>
      </c>
      <c r="L76" s="175"/>
      <c r="M76" s="92" t="s">
        <v>19</v>
      </c>
      <c r="N76" s="93" t="s">
        <v>40</v>
      </c>
      <c r="O76" s="93" t="s">
        <v>93</v>
      </c>
      <c r="P76" s="93" t="s">
        <v>94</v>
      </c>
      <c r="Q76" s="93" t="s">
        <v>95</v>
      </c>
      <c r="R76" s="93" t="s">
        <v>96</v>
      </c>
      <c r="S76" s="93" t="s">
        <v>97</v>
      </c>
      <c r="T76" s="94" t="s">
        <v>98</v>
      </c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</row>
    <row r="77" spans="1:63" s="2" customFormat="1" ht="22.8" customHeight="1">
      <c r="A77" s="38"/>
      <c r="B77" s="39"/>
      <c r="C77" s="99" t="s">
        <v>99</v>
      </c>
      <c r="D77" s="40"/>
      <c r="E77" s="40"/>
      <c r="F77" s="40"/>
      <c r="G77" s="40"/>
      <c r="H77" s="40"/>
      <c r="I77" s="40"/>
      <c r="J77" s="176">
        <f>BK77</f>
        <v>0</v>
      </c>
      <c r="K77" s="40"/>
      <c r="L77" s="44"/>
      <c r="M77" s="95"/>
      <c r="N77" s="177"/>
      <c r="O77" s="96"/>
      <c r="P77" s="178">
        <f>P78+P100</f>
        <v>0</v>
      </c>
      <c r="Q77" s="96"/>
      <c r="R77" s="178">
        <f>R78+R100</f>
        <v>0</v>
      </c>
      <c r="S77" s="96"/>
      <c r="T77" s="179">
        <f>T78+T100</f>
        <v>0</v>
      </c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T77" s="17" t="s">
        <v>69</v>
      </c>
      <c r="AU77" s="17" t="s">
        <v>82</v>
      </c>
      <c r="BK77" s="180">
        <f>BK78+BK100</f>
        <v>0</v>
      </c>
    </row>
    <row r="78" spans="1:63" s="12" customFormat="1" ht="25.9" customHeight="1">
      <c r="A78" s="12"/>
      <c r="B78" s="181"/>
      <c r="C78" s="182"/>
      <c r="D78" s="183" t="s">
        <v>69</v>
      </c>
      <c r="E78" s="184" t="s">
        <v>100</v>
      </c>
      <c r="F78" s="184" t="s">
        <v>101</v>
      </c>
      <c r="G78" s="182"/>
      <c r="H78" s="182"/>
      <c r="I78" s="185"/>
      <c r="J78" s="186">
        <f>BK78</f>
        <v>0</v>
      </c>
      <c r="K78" s="182"/>
      <c r="L78" s="187"/>
      <c r="M78" s="188"/>
      <c r="N78" s="189"/>
      <c r="O78" s="189"/>
      <c r="P78" s="190">
        <f>P79</f>
        <v>0</v>
      </c>
      <c r="Q78" s="189"/>
      <c r="R78" s="190">
        <f>R79</f>
        <v>0</v>
      </c>
      <c r="S78" s="189"/>
      <c r="T78" s="19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192" t="s">
        <v>75</v>
      </c>
      <c r="AT78" s="193" t="s">
        <v>69</v>
      </c>
      <c r="AU78" s="193" t="s">
        <v>70</v>
      </c>
      <c r="AY78" s="192" t="s">
        <v>102</v>
      </c>
      <c r="BK78" s="194">
        <f>BK79</f>
        <v>0</v>
      </c>
    </row>
    <row r="79" spans="1:63" s="12" customFormat="1" ht="22.8" customHeight="1">
      <c r="A79" s="12"/>
      <c r="B79" s="181"/>
      <c r="C79" s="182"/>
      <c r="D79" s="183" t="s">
        <v>69</v>
      </c>
      <c r="E79" s="195" t="s">
        <v>75</v>
      </c>
      <c r="F79" s="195" t="s">
        <v>103</v>
      </c>
      <c r="G79" s="182"/>
      <c r="H79" s="182"/>
      <c r="I79" s="185"/>
      <c r="J79" s="196">
        <f>BK79</f>
        <v>0</v>
      </c>
      <c r="K79" s="182"/>
      <c r="L79" s="187"/>
      <c r="M79" s="188"/>
      <c r="N79" s="189"/>
      <c r="O79" s="189"/>
      <c r="P79" s="190">
        <f>SUM(P80:P99)</f>
        <v>0</v>
      </c>
      <c r="Q79" s="189"/>
      <c r="R79" s="190">
        <f>SUM(R80:R99)</f>
        <v>0</v>
      </c>
      <c r="S79" s="189"/>
      <c r="T79" s="191">
        <f>SUM(T80:T99)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192" t="s">
        <v>75</v>
      </c>
      <c r="AT79" s="193" t="s">
        <v>69</v>
      </c>
      <c r="AU79" s="193" t="s">
        <v>75</v>
      </c>
      <c r="AY79" s="192" t="s">
        <v>102</v>
      </c>
      <c r="BK79" s="194">
        <f>SUM(BK80:BK99)</f>
        <v>0</v>
      </c>
    </row>
    <row r="80" spans="1:65" s="2" customFormat="1" ht="14.4" customHeight="1">
      <c r="A80" s="38"/>
      <c r="B80" s="39"/>
      <c r="C80" s="197" t="s">
        <v>104</v>
      </c>
      <c r="D80" s="197" t="s">
        <v>105</v>
      </c>
      <c r="E80" s="198" t="s">
        <v>106</v>
      </c>
      <c r="F80" s="199" t="s">
        <v>107</v>
      </c>
      <c r="G80" s="200" t="s">
        <v>108</v>
      </c>
      <c r="H80" s="201">
        <v>0.234</v>
      </c>
      <c r="I80" s="202"/>
      <c r="J80" s="203">
        <f>ROUND(I80*H80,2)</f>
        <v>0</v>
      </c>
      <c r="K80" s="199" t="s">
        <v>109</v>
      </c>
      <c r="L80" s="44"/>
      <c r="M80" s="204" t="s">
        <v>19</v>
      </c>
      <c r="N80" s="205" t="s">
        <v>41</v>
      </c>
      <c r="O80" s="84"/>
      <c r="P80" s="206">
        <f>O80*H80</f>
        <v>0</v>
      </c>
      <c r="Q80" s="206">
        <v>0</v>
      </c>
      <c r="R80" s="206">
        <f>Q80*H80</f>
        <v>0</v>
      </c>
      <c r="S80" s="206">
        <v>0</v>
      </c>
      <c r="T80" s="207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08" t="s">
        <v>110</v>
      </c>
      <c r="AT80" s="208" t="s">
        <v>105</v>
      </c>
      <c r="AU80" s="208" t="s">
        <v>77</v>
      </c>
      <c r="AY80" s="17" t="s">
        <v>102</v>
      </c>
      <c r="BE80" s="209">
        <f>IF(N80="základní",J80,0)</f>
        <v>0</v>
      </c>
      <c r="BF80" s="209">
        <f>IF(N80="snížená",J80,0)</f>
        <v>0</v>
      </c>
      <c r="BG80" s="209">
        <f>IF(N80="zákl. přenesená",J80,0)</f>
        <v>0</v>
      </c>
      <c r="BH80" s="209">
        <f>IF(N80="sníž. přenesená",J80,0)</f>
        <v>0</v>
      </c>
      <c r="BI80" s="209">
        <f>IF(N80="nulová",J80,0)</f>
        <v>0</v>
      </c>
      <c r="BJ80" s="17" t="s">
        <v>75</v>
      </c>
      <c r="BK80" s="209">
        <f>ROUND(I80*H80,2)</f>
        <v>0</v>
      </c>
      <c r="BL80" s="17" t="s">
        <v>110</v>
      </c>
      <c r="BM80" s="208" t="s">
        <v>111</v>
      </c>
    </row>
    <row r="81" spans="1:47" s="2" customFormat="1" ht="12">
      <c r="A81" s="38"/>
      <c r="B81" s="39"/>
      <c r="C81" s="40"/>
      <c r="D81" s="210" t="s">
        <v>112</v>
      </c>
      <c r="E81" s="40"/>
      <c r="F81" s="211" t="s">
        <v>113</v>
      </c>
      <c r="G81" s="40"/>
      <c r="H81" s="40"/>
      <c r="I81" s="212"/>
      <c r="J81" s="40"/>
      <c r="K81" s="40"/>
      <c r="L81" s="44"/>
      <c r="M81" s="213"/>
      <c r="N81" s="21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112</v>
      </c>
      <c r="AU81" s="17" t="s">
        <v>77</v>
      </c>
    </row>
    <row r="82" spans="1:51" s="13" customFormat="1" ht="12">
      <c r="A82" s="13"/>
      <c r="B82" s="215"/>
      <c r="C82" s="216"/>
      <c r="D82" s="217" t="s">
        <v>114</v>
      </c>
      <c r="E82" s="218" t="s">
        <v>19</v>
      </c>
      <c r="F82" s="219" t="s">
        <v>115</v>
      </c>
      <c r="G82" s="216"/>
      <c r="H82" s="220">
        <v>0.234</v>
      </c>
      <c r="I82" s="221"/>
      <c r="J82" s="216"/>
      <c r="K82" s="216"/>
      <c r="L82" s="222"/>
      <c r="M82" s="223"/>
      <c r="N82" s="224"/>
      <c r="O82" s="224"/>
      <c r="P82" s="224"/>
      <c r="Q82" s="224"/>
      <c r="R82" s="224"/>
      <c r="S82" s="224"/>
      <c r="T82" s="225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6" t="s">
        <v>114</v>
      </c>
      <c r="AU82" s="226" t="s">
        <v>77</v>
      </c>
      <c r="AV82" s="13" t="s">
        <v>77</v>
      </c>
      <c r="AW82" s="13" t="s">
        <v>32</v>
      </c>
      <c r="AX82" s="13" t="s">
        <v>75</v>
      </c>
      <c r="AY82" s="226" t="s">
        <v>102</v>
      </c>
    </row>
    <row r="83" spans="1:65" s="2" customFormat="1" ht="14.4" customHeight="1">
      <c r="A83" s="38"/>
      <c r="B83" s="39"/>
      <c r="C83" s="197" t="s">
        <v>116</v>
      </c>
      <c r="D83" s="197" t="s">
        <v>105</v>
      </c>
      <c r="E83" s="198" t="s">
        <v>117</v>
      </c>
      <c r="F83" s="199" t="s">
        <v>118</v>
      </c>
      <c r="G83" s="200" t="s">
        <v>119</v>
      </c>
      <c r="H83" s="201">
        <v>11.56</v>
      </c>
      <c r="I83" s="202"/>
      <c r="J83" s="203">
        <f>ROUND(I83*H83,2)</f>
        <v>0</v>
      </c>
      <c r="K83" s="199" t="s">
        <v>109</v>
      </c>
      <c r="L83" s="44"/>
      <c r="M83" s="204" t="s">
        <v>19</v>
      </c>
      <c r="N83" s="205" t="s">
        <v>41</v>
      </c>
      <c r="O83" s="84"/>
      <c r="P83" s="206">
        <f>O83*H83</f>
        <v>0</v>
      </c>
      <c r="Q83" s="206">
        <v>0</v>
      </c>
      <c r="R83" s="206">
        <f>Q83*H83</f>
        <v>0</v>
      </c>
      <c r="S83" s="206">
        <v>0</v>
      </c>
      <c r="T83" s="207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8" t="s">
        <v>110</v>
      </c>
      <c r="AT83" s="208" t="s">
        <v>105</v>
      </c>
      <c r="AU83" s="208" t="s">
        <v>77</v>
      </c>
      <c r="AY83" s="17" t="s">
        <v>102</v>
      </c>
      <c r="BE83" s="209">
        <f>IF(N83="základní",J83,0)</f>
        <v>0</v>
      </c>
      <c r="BF83" s="209">
        <f>IF(N83="snížená",J83,0)</f>
        <v>0</v>
      </c>
      <c r="BG83" s="209">
        <f>IF(N83="zákl. přenesená",J83,0)</f>
        <v>0</v>
      </c>
      <c r="BH83" s="209">
        <f>IF(N83="sníž. přenesená",J83,0)</f>
        <v>0</v>
      </c>
      <c r="BI83" s="209">
        <f>IF(N83="nulová",J83,0)</f>
        <v>0</v>
      </c>
      <c r="BJ83" s="17" t="s">
        <v>75</v>
      </c>
      <c r="BK83" s="209">
        <f>ROUND(I83*H83,2)</f>
        <v>0</v>
      </c>
      <c r="BL83" s="17" t="s">
        <v>110</v>
      </c>
      <c r="BM83" s="208" t="s">
        <v>120</v>
      </c>
    </row>
    <row r="84" spans="1:47" s="2" customFormat="1" ht="12">
      <c r="A84" s="38"/>
      <c r="B84" s="39"/>
      <c r="C84" s="40"/>
      <c r="D84" s="210" t="s">
        <v>112</v>
      </c>
      <c r="E84" s="40"/>
      <c r="F84" s="211" t="s">
        <v>121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112</v>
      </c>
      <c r="AU84" s="17" t="s">
        <v>77</v>
      </c>
    </row>
    <row r="85" spans="1:51" s="13" customFormat="1" ht="12">
      <c r="A85" s="13"/>
      <c r="B85" s="215"/>
      <c r="C85" s="216"/>
      <c r="D85" s="217" t="s">
        <v>114</v>
      </c>
      <c r="E85" s="218" t="s">
        <v>19</v>
      </c>
      <c r="F85" s="219" t="s">
        <v>122</v>
      </c>
      <c r="G85" s="216"/>
      <c r="H85" s="220">
        <v>4.04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114</v>
      </c>
      <c r="AU85" s="226" t="s">
        <v>77</v>
      </c>
      <c r="AV85" s="13" t="s">
        <v>77</v>
      </c>
      <c r="AW85" s="13" t="s">
        <v>32</v>
      </c>
      <c r="AX85" s="13" t="s">
        <v>70</v>
      </c>
      <c r="AY85" s="226" t="s">
        <v>102</v>
      </c>
    </row>
    <row r="86" spans="1:51" s="13" customFormat="1" ht="12">
      <c r="A86" s="13"/>
      <c r="B86" s="215"/>
      <c r="C86" s="216"/>
      <c r="D86" s="217" t="s">
        <v>114</v>
      </c>
      <c r="E86" s="218" t="s">
        <v>19</v>
      </c>
      <c r="F86" s="219" t="s">
        <v>123</v>
      </c>
      <c r="G86" s="216"/>
      <c r="H86" s="220">
        <v>7.52</v>
      </c>
      <c r="I86" s="221"/>
      <c r="J86" s="216"/>
      <c r="K86" s="216"/>
      <c r="L86" s="222"/>
      <c r="M86" s="223"/>
      <c r="N86" s="224"/>
      <c r="O86" s="224"/>
      <c r="P86" s="224"/>
      <c r="Q86" s="224"/>
      <c r="R86" s="224"/>
      <c r="S86" s="224"/>
      <c r="T86" s="22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6" t="s">
        <v>114</v>
      </c>
      <c r="AU86" s="226" t="s">
        <v>77</v>
      </c>
      <c r="AV86" s="13" t="s">
        <v>77</v>
      </c>
      <c r="AW86" s="13" t="s">
        <v>32</v>
      </c>
      <c r="AX86" s="13" t="s">
        <v>70</v>
      </c>
      <c r="AY86" s="226" t="s">
        <v>102</v>
      </c>
    </row>
    <row r="87" spans="1:51" s="14" customFormat="1" ht="12">
      <c r="A87" s="14"/>
      <c r="B87" s="227"/>
      <c r="C87" s="228"/>
      <c r="D87" s="217" t="s">
        <v>114</v>
      </c>
      <c r="E87" s="229" t="s">
        <v>19</v>
      </c>
      <c r="F87" s="230" t="s">
        <v>124</v>
      </c>
      <c r="G87" s="228"/>
      <c r="H87" s="231">
        <v>11.559999999999999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37" t="s">
        <v>114</v>
      </c>
      <c r="AU87" s="237" t="s">
        <v>77</v>
      </c>
      <c r="AV87" s="14" t="s">
        <v>110</v>
      </c>
      <c r="AW87" s="14" t="s">
        <v>32</v>
      </c>
      <c r="AX87" s="14" t="s">
        <v>75</v>
      </c>
      <c r="AY87" s="237" t="s">
        <v>102</v>
      </c>
    </row>
    <row r="88" spans="1:65" s="2" customFormat="1" ht="22.2" customHeight="1">
      <c r="A88" s="38"/>
      <c r="B88" s="39"/>
      <c r="C88" s="197" t="s">
        <v>8</v>
      </c>
      <c r="D88" s="197" t="s">
        <v>105</v>
      </c>
      <c r="E88" s="198" t="s">
        <v>125</v>
      </c>
      <c r="F88" s="199" t="s">
        <v>126</v>
      </c>
      <c r="G88" s="200" t="s">
        <v>127</v>
      </c>
      <c r="H88" s="201">
        <v>235.5</v>
      </c>
      <c r="I88" s="202"/>
      <c r="J88" s="203">
        <f>ROUND(I88*H88,2)</f>
        <v>0</v>
      </c>
      <c r="K88" s="199" t="s">
        <v>109</v>
      </c>
      <c r="L88" s="44"/>
      <c r="M88" s="204" t="s">
        <v>19</v>
      </c>
      <c r="N88" s="205" t="s">
        <v>41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110</v>
      </c>
      <c r="AT88" s="208" t="s">
        <v>105</v>
      </c>
      <c r="AU88" s="208" t="s">
        <v>77</v>
      </c>
      <c r="AY88" s="17" t="s">
        <v>102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75</v>
      </c>
      <c r="BK88" s="209">
        <f>ROUND(I88*H88,2)</f>
        <v>0</v>
      </c>
      <c r="BL88" s="17" t="s">
        <v>110</v>
      </c>
      <c r="BM88" s="208" t="s">
        <v>128</v>
      </c>
    </row>
    <row r="89" spans="1:47" s="2" customFormat="1" ht="12">
      <c r="A89" s="38"/>
      <c r="B89" s="39"/>
      <c r="C89" s="40"/>
      <c r="D89" s="210" t="s">
        <v>112</v>
      </c>
      <c r="E89" s="40"/>
      <c r="F89" s="211" t="s">
        <v>129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112</v>
      </c>
      <c r="AU89" s="17" t="s">
        <v>77</v>
      </c>
    </row>
    <row r="90" spans="1:51" s="13" customFormat="1" ht="12">
      <c r="A90" s="13"/>
      <c r="B90" s="215"/>
      <c r="C90" s="216"/>
      <c r="D90" s="217" t="s">
        <v>114</v>
      </c>
      <c r="E90" s="218" t="s">
        <v>19</v>
      </c>
      <c r="F90" s="219" t="s">
        <v>130</v>
      </c>
      <c r="G90" s="216"/>
      <c r="H90" s="220">
        <v>33.75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6" t="s">
        <v>114</v>
      </c>
      <c r="AU90" s="226" t="s">
        <v>77</v>
      </c>
      <c r="AV90" s="13" t="s">
        <v>77</v>
      </c>
      <c r="AW90" s="13" t="s">
        <v>32</v>
      </c>
      <c r="AX90" s="13" t="s">
        <v>70</v>
      </c>
      <c r="AY90" s="226" t="s">
        <v>102</v>
      </c>
    </row>
    <row r="91" spans="1:51" s="13" customFormat="1" ht="12">
      <c r="A91" s="13"/>
      <c r="B91" s="215"/>
      <c r="C91" s="216"/>
      <c r="D91" s="217" t="s">
        <v>114</v>
      </c>
      <c r="E91" s="218" t="s">
        <v>19</v>
      </c>
      <c r="F91" s="219" t="s">
        <v>131</v>
      </c>
      <c r="G91" s="216"/>
      <c r="H91" s="220">
        <v>71.25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6" t="s">
        <v>114</v>
      </c>
      <c r="AU91" s="226" t="s">
        <v>77</v>
      </c>
      <c r="AV91" s="13" t="s">
        <v>77</v>
      </c>
      <c r="AW91" s="13" t="s">
        <v>32</v>
      </c>
      <c r="AX91" s="13" t="s">
        <v>70</v>
      </c>
      <c r="AY91" s="226" t="s">
        <v>102</v>
      </c>
    </row>
    <row r="92" spans="1:51" s="13" customFormat="1" ht="12">
      <c r="A92" s="13"/>
      <c r="B92" s="215"/>
      <c r="C92" s="216"/>
      <c r="D92" s="217" t="s">
        <v>114</v>
      </c>
      <c r="E92" s="218" t="s">
        <v>19</v>
      </c>
      <c r="F92" s="219" t="s">
        <v>132</v>
      </c>
      <c r="G92" s="216"/>
      <c r="H92" s="220">
        <v>53.75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114</v>
      </c>
      <c r="AU92" s="226" t="s">
        <v>77</v>
      </c>
      <c r="AV92" s="13" t="s">
        <v>77</v>
      </c>
      <c r="AW92" s="13" t="s">
        <v>32</v>
      </c>
      <c r="AX92" s="13" t="s">
        <v>70</v>
      </c>
      <c r="AY92" s="226" t="s">
        <v>102</v>
      </c>
    </row>
    <row r="93" spans="1:51" s="13" customFormat="1" ht="12">
      <c r="A93" s="13"/>
      <c r="B93" s="215"/>
      <c r="C93" s="216"/>
      <c r="D93" s="217" t="s">
        <v>114</v>
      </c>
      <c r="E93" s="218" t="s">
        <v>19</v>
      </c>
      <c r="F93" s="219" t="s">
        <v>133</v>
      </c>
      <c r="G93" s="216"/>
      <c r="H93" s="220">
        <v>31.25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114</v>
      </c>
      <c r="AU93" s="226" t="s">
        <v>77</v>
      </c>
      <c r="AV93" s="13" t="s">
        <v>77</v>
      </c>
      <c r="AW93" s="13" t="s">
        <v>32</v>
      </c>
      <c r="AX93" s="13" t="s">
        <v>70</v>
      </c>
      <c r="AY93" s="226" t="s">
        <v>102</v>
      </c>
    </row>
    <row r="94" spans="1:51" s="13" customFormat="1" ht="12">
      <c r="A94" s="13"/>
      <c r="B94" s="215"/>
      <c r="C94" s="216"/>
      <c r="D94" s="217" t="s">
        <v>114</v>
      </c>
      <c r="E94" s="218" t="s">
        <v>19</v>
      </c>
      <c r="F94" s="219" t="s">
        <v>134</v>
      </c>
      <c r="G94" s="216"/>
      <c r="H94" s="220">
        <v>45.5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6" t="s">
        <v>114</v>
      </c>
      <c r="AU94" s="226" t="s">
        <v>77</v>
      </c>
      <c r="AV94" s="13" t="s">
        <v>77</v>
      </c>
      <c r="AW94" s="13" t="s">
        <v>32</v>
      </c>
      <c r="AX94" s="13" t="s">
        <v>70</v>
      </c>
      <c r="AY94" s="226" t="s">
        <v>102</v>
      </c>
    </row>
    <row r="95" spans="1:51" s="14" customFormat="1" ht="12">
      <c r="A95" s="14"/>
      <c r="B95" s="227"/>
      <c r="C95" s="228"/>
      <c r="D95" s="217" t="s">
        <v>114</v>
      </c>
      <c r="E95" s="229" t="s">
        <v>19</v>
      </c>
      <c r="F95" s="230" t="s">
        <v>124</v>
      </c>
      <c r="G95" s="228"/>
      <c r="H95" s="231">
        <v>235.5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7" t="s">
        <v>114</v>
      </c>
      <c r="AU95" s="237" t="s">
        <v>77</v>
      </c>
      <c r="AV95" s="14" t="s">
        <v>110</v>
      </c>
      <c r="AW95" s="14" t="s">
        <v>32</v>
      </c>
      <c r="AX95" s="14" t="s">
        <v>75</v>
      </c>
      <c r="AY95" s="237" t="s">
        <v>102</v>
      </c>
    </row>
    <row r="96" spans="1:65" s="2" customFormat="1" ht="14.4" customHeight="1">
      <c r="A96" s="38"/>
      <c r="B96" s="39"/>
      <c r="C96" s="197" t="s">
        <v>135</v>
      </c>
      <c r="D96" s="197" t="s">
        <v>105</v>
      </c>
      <c r="E96" s="198" t="s">
        <v>136</v>
      </c>
      <c r="F96" s="199" t="s">
        <v>137</v>
      </c>
      <c r="G96" s="200" t="s">
        <v>119</v>
      </c>
      <c r="H96" s="201">
        <v>11.56</v>
      </c>
      <c r="I96" s="202"/>
      <c r="J96" s="203">
        <f>ROUND(I96*H96,2)</f>
        <v>0</v>
      </c>
      <c r="K96" s="199" t="s">
        <v>109</v>
      </c>
      <c r="L96" s="44"/>
      <c r="M96" s="204" t="s">
        <v>19</v>
      </c>
      <c r="N96" s="205" t="s">
        <v>41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110</v>
      </c>
      <c r="AT96" s="208" t="s">
        <v>105</v>
      </c>
      <c r="AU96" s="208" t="s">
        <v>77</v>
      </c>
      <c r="AY96" s="17" t="s">
        <v>102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75</v>
      </c>
      <c r="BK96" s="209">
        <f>ROUND(I96*H96,2)</f>
        <v>0</v>
      </c>
      <c r="BL96" s="17" t="s">
        <v>110</v>
      </c>
      <c r="BM96" s="208" t="s">
        <v>138</v>
      </c>
    </row>
    <row r="97" spans="1:47" s="2" customFormat="1" ht="12">
      <c r="A97" s="38"/>
      <c r="B97" s="39"/>
      <c r="C97" s="40"/>
      <c r="D97" s="210" t="s">
        <v>112</v>
      </c>
      <c r="E97" s="40"/>
      <c r="F97" s="211" t="s">
        <v>139</v>
      </c>
      <c r="G97" s="40"/>
      <c r="H97" s="40"/>
      <c r="I97" s="212"/>
      <c r="J97" s="40"/>
      <c r="K97" s="40"/>
      <c r="L97" s="44"/>
      <c r="M97" s="213"/>
      <c r="N97" s="21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112</v>
      </c>
      <c r="AU97" s="17" t="s">
        <v>77</v>
      </c>
    </row>
    <row r="98" spans="1:65" s="2" customFormat="1" ht="14.4" customHeight="1">
      <c r="A98" s="38"/>
      <c r="B98" s="39"/>
      <c r="C98" s="197" t="s">
        <v>140</v>
      </c>
      <c r="D98" s="197" t="s">
        <v>105</v>
      </c>
      <c r="E98" s="198" t="s">
        <v>141</v>
      </c>
      <c r="F98" s="199" t="s">
        <v>142</v>
      </c>
      <c r="G98" s="200" t="s">
        <v>108</v>
      </c>
      <c r="H98" s="201">
        <v>0.234</v>
      </c>
      <c r="I98" s="202"/>
      <c r="J98" s="203">
        <f>ROUND(I98*H98,2)</f>
        <v>0</v>
      </c>
      <c r="K98" s="199" t="s">
        <v>109</v>
      </c>
      <c r="L98" s="44"/>
      <c r="M98" s="204" t="s">
        <v>19</v>
      </c>
      <c r="N98" s="205" t="s">
        <v>41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110</v>
      </c>
      <c r="AT98" s="208" t="s">
        <v>105</v>
      </c>
      <c r="AU98" s="208" t="s">
        <v>77</v>
      </c>
      <c r="AY98" s="17" t="s">
        <v>102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75</v>
      </c>
      <c r="BK98" s="209">
        <f>ROUND(I98*H98,2)</f>
        <v>0</v>
      </c>
      <c r="BL98" s="17" t="s">
        <v>110</v>
      </c>
      <c r="BM98" s="208" t="s">
        <v>143</v>
      </c>
    </row>
    <row r="99" spans="1:47" s="2" customFormat="1" ht="12">
      <c r="A99" s="38"/>
      <c r="B99" s="39"/>
      <c r="C99" s="40"/>
      <c r="D99" s="210" t="s">
        <v>112</v>
      </c>
      <c r="E99" s="40"/>
      <c r="F99" s="211" t="s">
        <v>144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112</v>
      </c>
      <c r="AU99" s="17" t="s">
        <v>77</v>
      </c>
    </row>
    <row r="100" spans="1:63" s="12" customFormat="1" ht="25.9" customHeight="1">
      <c r="A100" s="12"/>
      <c r="B100" s="181"/>
      <c r="C100" s="182"/>
      <c r="D100" s="183" t="s">
        <v>69</v>
      </c>
      <c r="E100" s="184" t="s">
        <v>145</v>
      </c>
      <c r="F100" s="184" t="s">
        <v>146</v>
      </c>
      <c r="G100" s="182"/>
      <c r="H100" s="182"/>
      <c r="I100" s="185"/>
      <c r="J100" s="186">
        <f>BK100</f>
        <v>0</v>
      </c>
      <c r="K100" s="182"/>
      <c r="L100" s="187"/>
      <c r="M100" s="188"/>
      <c r="N100" s="189"/>
      <c r="O100" s="189"/>
      <c r="P100" s="190">
        <f>P101</f>
        <v>0</v>
      </c>
      <c r="Q100" s="189"/>
      <c r="R100" s="190">
        <f>R101</f>
        <v>0</v>
      </c>
      <c r="S100" s="189"/>
      <c r="T100" s="19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2" t="s">
        <v>110</v>
      </c>
      <c r="AT100" s="193" t="s">
        <v>69</v>
      </c>
      <c r="AU100" s="193" t="s">
        <v>70</v>
      </c>
      <c r="AY100" s="192" t="s">
        <v>102</v>
      </c>
      <c r="BK100" s="194">
        <f>BK101</f>
        <v>0</v>
      </c>
    </row>
    <row r="101" spans="1:63" s="12" customFormat="1" ht="22.8" customHeight="1">
      <c r="A101" s="12"/>
      <c r="B101" s="181"/>
      <c r="C101" s="182"/>
      <c r="D101" s="183" t="s">
        <v>69</v>
      </c>
      <c r="E101" s="195" t="s">
        <v>147</v>
      </c>
      <c r="F101" s="195" t="s">
        <v>148</v>
      </c>
      <c r="G101" s="182"/>
      <c r="H101" s="182"/>
      <c r="I101" s="185"/>
      <c r="J101" s="196">
        <f>BK101</f>
        <v>0</v>
      </c>
      <c r="K101" s="182"/>
      <c r="L101" s="187"/>
      <c r="M101" s="188"/>
      <c r="N101" s="189"/>
      <c r="O101" s="189"/>
      <c r="P101" s="190">
        <f>SUM(P102:P113)</f>
        <v>0</v>
      </c>
      <c r="Q101" s="189"/>
      <c r="R101" s="190">
        <f>SUM(R102:R113)</f>
        <v>0</v>
      </c>
      <c r="S101" s="189"/>
      <c r="T101" s="191">
        <f>SUM(T102:T113)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2" t="s">
        <v>110</v>
      </c>
      <c r="AT101" s="193" t="s">
        <v>69</v>
      </c>
      <c r="AU101" s="193" t="s">
        <v>75</v>
      </c>
      <c r="AY101" s="192" t="s">
        <v>102</v>
      </c>
      <c r="BK101" s="194">
        <f>SUM(BK102:BK113)</f>
        <v>0</v>
      </c>
    </row>
    <row r="102" spans="1:65" s="2" customFormat="1" ht="35.4" customHeight="1">
      <c r="A102" s="38"/>
      <c r="B102" s="39"/>
      <c r="C102" s="197" t="s">
        <v>149</v>
      </c>
      <c r="D102" s="197" t="s">
        <v>105</v>
      </c>
      <c r="E102" s="198" t="s">
        <v>150</v>
      </c>
      <c r="F102" s="199" t="s">
        <v>151</v>
      </c>
      <c r="G102" s="200" t="s">
        <v>152</v>
      </c>
      <c r="H102" s="201">
        <v>99</v>
      </c>
      <c r="I102" s="202"/>
      <c r="J102" s="203">
        <f>ROUND(I102*H102,2)</f>
        <v>0</v>
      </c>
      <c r="K102" s="199" t="s">
        <v>19</v>
      </c>
      <c r="L102" s="44"/>
      <c r="M102" s="204" t="s">
        <v>19</v>
      </c>
      <c r="N102" s="205" t="s">
        <v>41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153</v>
      </c>
      <c r="AT102" s="208" t="s">
        <v>105</v>
      </c>
      <c r="AU102" s="208" t="s">
        <v>77</v>
      </c>
      <c r="AY102" s="17" t="s">
        <v>102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75</v>
      </c>
      <c r="BK102" s="209">
        <f>ROUND(I102*H102,2)</f>
        <v>0</v>
      </c>
      <c r="BL102" s="17" t="s">
        <v>153</v>
      </c>
      <c r="BM102" s="208" t="s">
        <v>154</v>
      </c>
    </row>
    <row r="103" spans="1:65" s="2" customFormat="1" ht="35.4" customHeight="1">
      <c r="A103" s="38"/>
      <c r="B103" s="39"/>
      <c r="C103" s="197" t="s">
        <v>155</v>
      </c>
      <c r="D103" s="197" t="s">
        <v>105</v>
      </c>
      <c r="E103" s="198" t="s">
        <v>156</v>
      </c>
      <c r="F103" s="199" t="s">
        <v>157</v>
      </c>
      <c r="G103" s="200" t="s">
        <v>152</v>
      </c>
      <c r="H103" s="201">
        <v>9</v>
      </c>
      <c r="I103" s="202"/>
      <c r="J103" s="203">
        <f>ROUND(I103*H103,2)</f>
        <v>0</v>
      </c>
      <c r="K103" s="199" t="s">
        <v>19</v>
      </c>
      <c r="L103" s="44"/>
      <c r="M103" s="204" t="s">
        <v>19</v>
      </c>
      <c r="N103" s="205" t="s">
        <v>41</v>
      </c>
      <c r="O103" s="84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8" t="s">
        <v>153</v>
      </c>
      <c r="AT103" s="208" t="s">
        <v>105</v>
      </c>
      <c r="AU103" s="208" t="s">
        <v>77</v>
      </c>
      <c r="AY103" s="17" t="s">
        <v>102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7" t="s">
        <v>75</v>
      </c>
      <c r="BK103" s="209">
        <f>ROUND(I103*H103,2)</f>
        <v>0</v>
      </c>
      <c r="BL103" s="17" t="s">
        <v>153</v>
      </c>
      <c r="BM103" s="208" t="s">
        <v>158</v>
      </c>
    </row>
    <row r="104" spans="1:65" s="2" customFormat="1" ht="35.4" customHeight="1">
      <c r="A104" s="38"/>
      <c r="B104" s="39"/>
      <c r="C104" s="197" t="s">
        <v>159</v>
      </c>
      <c r="D104" s="197" t="s">
        <v>105</v>
      </c>
      <c r="E104" s="198" t="s">
        <v>160</v>
      </c>
      <c r="F104" s="199" t="s">
        <v>161</v>
      </c>
      <c r="G104" s="200" t="s">
        <v>152</v>
      </c>
      <c r="H104" s="201">
        <v>6</v>
      </c>
      <c r="I104" s="202"/>
      <c r="J104" s="203">
        <f>ROUND(I104*H104,2)</f>
        <v>0</v>
      </c>
      <c r="K104" s="199" t="s">
        <v>19</v>
      </c>
      <c r="L104" s="44"/>
      <c r="M104" s="204" t="s">
        <v>19</v>
      </c>
      <c r="N104" s="205" t="s">
        <v>41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153</v>
      </c>
      <c r="AT104" s="208" t="s">
        <v>105</v>
      </c>
      <c r="AU104" s="208" t="s">
        <v>77</v>
      </c>
      <c r="AY104" s="17" t="s">
        <v>102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75</v>
      </c>
      <c r="BK104" s="209">
        <f>ROUND(I104*H104,2)</f>
        <v>0</v>
      </c>
      <c r="BL104" s="17" t="s">
        <v>153</v>
      </c>
      <c r="BM104" s="208" t="s">
        <v>162</v>
      </c>
    </row>
    <row r="105" spans="1:65" s="2" customFormat="1" ht="35.4" customHeight="1">
      <c r="A105" s="38"/>
      <c r="B105" s="39"/>
      <c r="C105" s="197" t="s">
        <v>163</v>
      </c>
      <c r="D105" s="197" t="s">
        <v>105</v>
      </c>
      <c r="E105" s="198" t="s">
        <v>164</v>
      </c>
      <c r="F105" s="199" t="s">
        <v>165</v>
      </c>
      <c r="G105" s="200" t="s">
        <v>152</v>
      </c>
      <c r="H105" s="201">
        <v>12</v>
      </c>
      <c r="I105" s="202"/>
      <c r="J105" s="203">
        <f>ROUND(I105*H105,2)</f>
        <v>0</v>
      </c>
      <c r="K105" s="199" t="s">
        <v>19</v>
      </c>
      <c r="L105" s="44"/>
      <c r="M105" s="204" t="s">
        <v>19</v>
      </c>
      <c r="N105" s="205" t="s">
        <v>41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153</v>
      </c>
      <c r="AT105" s="208" t="s">
        <v>105</v>
      </c>
      <c r="AU105" s="208" t="s">
        <v>77</v>
      </c>
      <c r="AY105" s="17" t="s">
        <v>102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75</v>
      </c>
      <c r="BK105" s="209">
        <f>ROUND(I105*H105,2)</f>
        <v>0</v>
      </c>
      <c r="BL105" s="17" t="s">
        <v>153</v>
      </c>
      <c r="BM105" s="208" t="s">
        <v>166</v>
      </c>
    </row>
    <row r="106" spans="1:65" s="2" customFormat="1" ht="22.2" customHeight="1">
      <c r="A106" s="38"/>
      <c r="B106" s="39"/>
      <c r="C106" s="197" t="s">
        <v>167</v>
      </c>
      <c r="D106" s="197" t="s">
        <v>105</v>
      </c>
      <c r="E106" s="198" t="s">
        <v>168</v>
      </c>
      <c r="F106" s="199" t="s">
        <v>169</v>
      </c>
      <c r="G106" s="200" t="s">
        <v>152</v>
      </c>
      <c r="H106" s="201">
        <v>14</v>
      </c>
      <c r="I106" s="202"/>
      <c r="J106" s="203">
        <f>ROUND(I106*H106,2)</f>
        <v>0</v>
      </c>
      <c r="K106" s="199" t="s">
        <v>19</v>
      </c>
      <c r="L106" s="44"/>
      <c r="M106" s="204" t="s">
        <v>19</v>
      </c>
      <c r="N106" s="205" t="s">
        <v>41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153</v>
      </c>
      <c r="AT106" s="208" t="s">
        <v>105</v>
      </c>
      <c r="AU106" s="208" t="s">
        <v>77</v>
      </c>
      <c r="AY106" s="17" t="s">
        <v>102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75</v>
      </c>
      <c r="BK106" s="209">
        <f>ROUND(I106*H106,2)</f>
        <v>0</v>
      </c>
      <c r="BL106" s="17" t="s">
        <v>153</v>
      </c>
      <c r="BM106" s="208" t="s">
        <v>170</v>
      </c>
    </row>
    <row r="107" spans="1:65" s="2" customFormat="1" ht="35.4" customHeight="1">
      <c r="A107" s="38"/>
      <c r="B107" s="39"/>
      <c r="C107" s="197" t="s">
        <v>7</v>
      </c>
      <c r="D107" s="197" t="s">
        <v>105</v>
      </c>
      <c r="E107" s="198" t="s">
        <v>171</v>
      </c>
      <c r="F107" s="199" t="s">
        <v>172</v>
      </c>
      <c r="G107" s="200" t="s">
        <v>152</v>
      </c>
      <c r="H107" s="201">
        <v>13</v>
      </c>
      <c r="I107" s="202"/>
      <c r="J107" s="203">
        <f>ROUND(I107*H107,2)</f>
        <v>0</v>
      </c>
      <c r="K107" s="199" t="s">
        <v>19</v>
      </c>
      <c r="L107" s="44"/>
      <c r="M107" s="204" t="s">
        <v>19</v>
      </c>
      <c r="N107" s="205" t="s">
        <v>41</v>
      </c>
      <c r="O107" s="84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8" t="s">
        <v>153</v>
      </c>
      <c r="AT107" s="208" t="s">
        <v>105</v>
      </c>
      <c r="AU107" s="208" t="s">
        <v>77</v>
      </c>
      <c r="AY107" s="17" t="s">
        <v>102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7" t="s">
        <v>75</v>
      </c>
      <c r="BK107" s="209">
        <f>ROUND(I107*H107,2)</f>
        <v>0</v>
      </c>
      <c r="BL107" s="17" t="s">
        <v>153</v>
      </c>
      <c r="BM107" s="208" t="s">
        <v>173</v>
      </c>
    </row>
    <row r="108" spans="1:65" s="2" customFormat="1" ht="35.4" customHeight="1">
      <c r="A108" s="38"/>
      <c r="B108" s="39"/>
      <c r="C108" s="197" t="s">
        <v>174</v>
      </c>
      <c r="D108" s="197" t="s">
        <v>105</v>
      </c>
      <c r="E108" s="198" t="s">
        <v>175</v>
      </c>
      <c r="F108" s="199" t="s">
        <v>176</v>
      </c>
      <c r="G108" s="200" t="s">
        <v>152</v>
      </c>
      <c r="H108" s="201">
        <v>5</v>
      </c>
      <c r="I108" s="202"/>
      <c r="J108" s="203">
        <f>ROUND(I108*H108,2)</f>
        <v>0</v>
      </c>
      <c r="K108" s="199" t="s">
        <v>19</v>
      </c>
      <c r="L108" s="44"/>
      <c r="M108" s="204" t="s">
        <v>19</v>
      </c>
      <c r="N108" s="205" t="s">
        <v>41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153</v>
      </c>
      <c r="AT108" s="208" t="s">
        <v>105</v>
      </c>
      <c r="AU108" s="208" t="s">
        <v>77</v>
      </c>
      <c r="AY108" s="17" t="s">
        <v>102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75</v>
      </c>
      <c r="BK108" s="209">
        <f>ROUND(I108*H108,2)</f>
        <v>0</v>
      </c>
      <c r="BL108" s="17" t="s">
        <v>153</v>
      </c>
      <c r="BM108" s="208" t="s">
        <v>177</v>
      </c>
    </row>
    <row r="109" spans="1:65" s="2" customFormat="1" ht="35.4" customHeight="1">
      <c r="A109" s="38"/>
      <c r="B109" s="39"/>
      <c r="C109" s="197" t="s">
        <v>178</v>
      </c>
      <c r="D109" s="197" t="s">
        <v>105</v>
      </c>
      <c r="E109" s="198" t="s">
        <v>179</v>
      </c>
      <c r="F109" s="199" t="s">
        <v>180</v>
      </c>
      <c r="G109" s="200" t="s">
        <v>152</v>
      </c>
      <c r="H109" s="201">
        <v>2</v>
      </c>
      <c r="I109" s="202"/>
      <c r="J109" s="203">
        <f>ROUND(I109*H109,2)</f>
        <v>0</v>
      </c>
      <c r="K109" s="199" t="s">
        <v>19</v>
      </c>
      <c r="L109" s="44"/>
      <c r="M109" s="204" t="s">
        <v>19</v>
      </c>
      <c r="N109" s="205" t="s">
        <v>41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153</v>
      </c>
      <c r="AT109" s="208" t="s">
        <v>105</v>
      </c>
      <c r="AU109" s="208" t="s">
        <v>77</v>
      </c>
      <c r="AY109" s="17" t="s">
        <v>102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75</v>
      </c>
      <c r="BK109" s="209">
        <f>ROUND(I109*H109,2)</f>
        <v>0</v>
      </c>
      <c r="BL109" s="17" t="s">
        <v>153</v>
      </c>
      <c r="BM109" s="208" t="s">
        <v>181</v>
      </c>
    </row>
    <row r="110" spans="1:65" s="2" customFormat="1" ht="30.6" customHeight="1">
      <c r="A110" s="38"/>
      <c r="B110" s="39"/>
      <c r="C110" s="197" t="s">
        <v>182</v>
      </c>
      <c r="D110" s="197" t="s">
        <v>105</v>
      </c>
      <c r="E110" s="198" t="s">
        <v>183</v>
      </c>
      <c r="F110" s="199" t="s">
        <v>184</v>
      </c>
      <c r="G110" s="200" t="s">
        <v>108</v>
      </c>
      <c r="H110" s="201">
        <v>0.234</v>
      </c>
      <c r="I110" s="202"/>
      <c r="J110" s="203">
        <f>ROUND(I110*H110,2)</f>
        <v>0</v>
      </c>
      <c r="K110" s="199" t="s">
        <v>19</v>
      </c>
      <c r="L110" s="44"/>
      <c r="M110" s="204" t="s">
        <v>19</v>
      </c>
      <c r="N110" s="205" t="s">
        <v>41</v>
      </c>
      <c r="O110" s="84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8" t="s">
        <v>153</v>
      </c>
      <c r="AT110" s="208" t="s">
        <v>105</v>
      </c>
      <c r="AU110" s="208" t="s">
        <v>77</v>
      </c>
      <c r="AY110" s="17" t="s">
        <v>102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7" t="s">
        <v>75</v>
      </c>
      <c r="BK110" s="209">
        <f>ROUND(I110*H110,2)</f>
        <v>0</v>
      </c>
      <c r="BL110" s="17" t="s">
        <v>153</v>
      </c>
      <c r="BM110" s="208" t="s">
        <v>185</v>
      </c>
    </row>
    <row r="111" spans="1:65" s="2" customFormat="1" ht="14.4" customHeight="1">
      <c r="A111" s="38"/>
      <c r="B111" s="39"/>
      <c r="C111" s="197" t="s">
        <v>186</v>
      </c>
      <c r="D111" s="197" t="s">
        <v>105</v>
      </c>
      <c r="E111" s="198" t="s">
        <v>187</v>
      </c>
      <c r="F111" s="199" t="s">
        <v>188</v>
      </c>
      <c r="G111" s="200" t="s">
        <v>152</v>
      </c>
      <c r="H111" s="201">
        <v>2</v>
      </c>
      <c r="I111" s="202"/>
      <c r="J111" s="203">
        <f>ROUND(I111*H111,2)</f>
        <v>0</v>
      </c>
      <c r="K111" s="199" t="s">
        <v>19</v>
      </c>
      <c r="L111" s="44"/>
      <c r="M111" s="204" t="s">
        <v>19</v>
      </c>
      <c r="N111" s="205" t="s">
        <v>41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153</v>
      </c>
      <c r="AT111" s="208" t="s">
        <v>105</v>
      </c>
      <c r="AU111" s="208" t="s">
        <v>77</v>
      </c>
      <c r="AY111" s="17" t="s">
        <v>102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75</v>
      </c>
      <c r="BK111" s="209">
        <f>ROUND(I111*H111,2)</f>
        <v>0</v>
      </c>
      <c r="BL111" s="17" t="s">
        <v>153</v>
      </c>
      <c r="BM111" s="208" t="s">
        <v>189</v>
      </c>
    </row>
    <row r="112" spans="1:65" s="2" customFormat="1" ht="35.4" customHeight="1">
      <c r="A112" s="38"/>
      <c r="B112" s="39"/>
      <c r="C112" s="197" t="s">
        <v>190</v>
      </c>
      <c r="D112" s="197" t="s">
        <v>105</v>
      </c>
      <c r="E112" s="198" t="s">
        <v>191</v>
      </c>
      <c r="F112" s="199" t="s">
        <v>192</v>
      </c>
      <c r="G112" s="200" t="s">
        <v>127</v>
      </c>
      <c r="H112" s="201">
        <v>233.188</v>
      </c>
      <c r="I112" s="202"/>
      <c r="J112" s="203">
        <f>ROUND(I112*H112,2)</f>
        <v>0</v>
      </c>
      <c r="K112" s="199" t="s">
        <v>19</v>
      </c>
      <c r="L112" s="44"/>
      <c r="M112" s="204" t="s">
        <v>19</v>
      </c>
      <c r="N112" s="205" t="s">
        <v>41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153</v>
      </c>
      <c r="AT112" s="208" t="s">
        <v>105</v>
      </c>
      <c r="AU112" s="208" t="s">
        <v>77</v>
      </c>
      <c r="AY112" s="17" t="s">
        <v>102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75</v>
      </c>
      <c r="BK112" s="209">
        <f>ROUND(I112*H112,2)</f>
        <v>0</v>
      </c>
      <c r="BL112" s="17" t="s">
        <v>153</v>
      </c>
      <c r="BM112" s="208" t="s">
        <v>193</v>
      </c>
    </row>
    <row r="113" spans="1:51" s="13" customFormat="1" ht="12">
      <c r="A113" s="13"/>
      <c r="B113" s="215"/>
      <c r="C113" s="216"/>
      <c r="D113" s="217" t="s">
        <v>114</v>
      </c>
      <c r="E113" s="218" t="s">
        <v>19</v>
      </c>
      <c r="F113" s="219" t="s">
        <v>194</v>
      </c>
      <c r="G113" s="216"/>
      <c r="H113" s="220">
        <v>233.188</v>
      </c>
      <c r="I113" s="221"/>
      <c r="J113" s="216"/>
      <c r="K113" s="216"/>
      <c r="L113" s="222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6" t="s">
        <v>114</v>
      </c>
      <c r="AU113" s="226" t="s">
        <v>77</v>
      </c>
      <c r="AV113" s="13" t="s">
        <v>77</v>
      </c>
      <c r="AW113" s="13" t="s">
        <v>32</v>
      </c>
      <c r="AX113" s="13" t="s">
        <v>75</v>
      </c>
      <c r="AY113" s="226" t="s">
        <v>102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76:K113"/>
  <mergeCells count="6">
    <mergeCell ref="E7:H7"/>
    <mergeCell ref="E16:H16"/>
    <mergeCell ref="E25:H25"/>
    <mergeCell ref="E46:H46"/>
    <mergeCell ref="E69:H69"/>
    <mergeCell ref="L2:V2"/>
  </mergeCells>
  <hyperlinks>
    <hyperlink ref="F81" r:id="rId1" display="https://podminky.urs.cz/item/CS_URS_2022_02/111103313"/>
    <hyperlink ref="F84" r:id="rId2" display="https://podminky.urs.cz/item/CS_URS_2022_02/112251213"/>
    <hyperlink ref="F89" r:id="rId3" display="https://podminky.urs.cz/item/CS_URS_2022_02/125703302"/>
    <hyperlink ref="F97" r:id="rId4" display="https://podminky.urs.cz/item/CS_URS_2022_02/174111113"/>
    <hyperlink ref="F99" r:id="rId5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5" customFormat="1" ht="45" customHeight="1">
      <c r="B3" s="245"/>
      <c r="C3" s="246" t="s">
        <v>195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196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197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198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199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200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201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202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203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204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205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74</v>
      </c>
      <c r="F18" s="252" t="s">
        <v>206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207</v>
      </c>
      <c r="F19" s="252" t="s">
        <v>208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209</v>
      </c>
      <c r="F20" s="252" t="s">
        <v>210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211</v>
      </c>
      <c r="F21" s="252" t="s">
        <v>212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213</v>
      </c>
      <c r="F22" s="252" t="s">
        <v>214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215</v>
      </c>
      <c r="F23" s="252" t="s">
        <v>216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217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218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219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220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221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222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223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224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225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88</v>
      </c>
      <c r="F36" s="252"/>
      <c r="G36" s="252" t="s">
        <v>226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227</v>
      </c>
      <c r="F37" s="252"/>
      <c r="G37" s="252" t="s">
        <v>228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51</v>
      </c>
      <c r="F38" s="252"/>
      <c r="G38" s="252" t="s">
        <v>229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52</v>
      </c>
      <c r="F39" s="252"/>
      <c r="G39" s="252" t="s">
        <v>230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89</v>
      </c>
      <c r="F40" s="252"/>
      <c r="G40" s="252" t="s">
        <v>231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90</v>
      </c>
      <c r="F41" s="252"/>
      <c r="G41" s="252" t="s">
        <v>232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233</v>
      </c>
      <c r="F42" s="252"/>
      <c r="G42" s="252" t="s">
        <v>234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235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236</v>
      </c>
      <c r="F44" s="252"/>
      <c r="G44" s="252" t="s">
        <v>237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92</v>
      </c>
      <c r="F45" s="252"/>
      <c r="G45" s="252" t="s">
        <v>238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239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240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241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242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243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244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245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246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247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248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249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250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251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252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253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254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255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256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257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258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259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260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261</v>
      </c>
      <c r="D76" s="270"/>
      <c r="E76" s="270"/>
      <c r="F76" s="270" t="s">
        <v>262</v>
      </c>
      <c r="G76" s="271"/>
      <c r="H76" s="270" t="s">
        <v>52</v>
      </c>
      <c r="I76" s="270" t="s">
        <v>55</v>
      </c>
      <c r="J76" s="270" t="s">
        <v>263</v>
      </c>
      <c r="K76" s="269"/>
    </row>
    <row r="77" spans="2:11" s="1" customFormat="1" ht="17.25" customHeight="1">
      <c r="B77" s="267"/>
      <c r="C77" s="272" t="s">
        <v>264</v>
      </c>
      <c r="D77" s="272"/>
      <c r="E77" s="272"/>
      <c r="F77" s="273" t="s">
        <v>265</v>
      </c>
      <c r="G77" s="274"/>
      <c r="H77" s="272"/>
      <c r="I77" s="272"/>
      <c r="J77" s="272" t="s">
        <v>266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51</v>
      </c>
      <c r="D79" s="277"/>
      <c r="E79" s="277"/>
      <c r="F79" s="278" t="s">
        <v>267</v>
      </c>
      <c r="G79" s="279"/>
      <c r="H79" s="255" t="s">
        <v>268</v>
      </c>
      <c r="I79" s="255" t="s">
        <v>269</v>
      </c>
      <c r="J79" s="255">
        <v>20</v>
      </c>
      <c r="K79" s="269"/>
    </row>
    <row r="80" spans="2:11" s="1" customFormat="1" ht="15" customHeight="1">
      <c r="B80" s="267"/>
      <c r="C80" s="255" t="s">
        <v>270</v>
      </c>
      <c r="D80" s="255"/>
      <c r="E80" s="255"/>
      <c r="F80" s="278" t="s">
        <v>267</v>
      </c>
      <c r="G80" s="279"/>
      <c r="H80" s="255" t="s">
        <v>271</v>
      </c>
      <c r="I80" s="255" t="s">
        <v>269</v>
      </c>
      <c r="J80" s="255">
        <v>120</v>
      </c>
      <c r="K80" s="269"/>
    </row>
    <row r="81" spans="2:11" s="1" customFormat="1" ht="15" customHeight="1">
      <c r="B81" s="280"/>
      <c r="C81" s="255" t="s">
        <v>272</v>
      </c>
      <c r="D81" s="255"/>
      <c r="E81" s="255"/>
      <c r="F81" s="278" t="s">
        <v>273</v>
      </c>
      <c r="G81" s="279"/>
      <c r="H81" s="255" t="s">
        <v>274</v>
      </c>
      <c r="I81" s="255" t="s">
        <v>269</v>
      </c>
      <c r="J81" s="255">
        <v>50</v>
      </c>
      <c r="K81" s="269"/>
    </row>
    <row r="82" spans="2:11" s="1" customFormat="1" ht="15" customHeight="1">
      <c r="B82" s="280"/>
      <c r="C82" s="255" t="s">
        <v>275</v>
      </c>
      <c r="D82" s="255"/>
      <c r="E82" s="255"/>
      <c r="F82" s="278" t="s">
        <v>267</v>
      </c>
      <c r="G82" s="279"/>
      <c r="H82" s="255" t="s">
        <v>276</v>
      </c>
      <c r="I82" s="255" t="s">
        <v>277</v>
      </c>
      <c r="J82" s="255"/>
      <c r="K82" s="269"/>
    </row>
    <row r="83" spans="2:11" s="1" customFormat="1" ht="15" customHeight="1">
      <c r="B83" s="280"/>
      <c r="C83" s="281" t="s">
        <v>278</v>
      </c>
      <c r="D83" s="281"/>
      <c r="E83" s="281"/>
      <c r="F83" s="282" t="s">
        <v>273</v>
      </c>
      <c r="G83" s="281"/>
      <c r="H83" s="281" t="s">
        <v>279</v>
      </c>
      <c r="I83" s="281" t="s">
        <v>269</v>
      </c>
      <c r="J83" s="281">
        <v>15</v>
      </c>
      <c r="K83" s="269"/>
    </row>
    <row r="84" spans="2:11" s="1" customFormat="1" ht="15" customHeight="1">
      <c r="B84" s="280"/>
      <c r="C84" s="281" t="s">
        <v>280</v>
      </c>
      <c r="D84" s="281"/>
      <c r="E84" s="281"/>
      <c r="F84" s="282" t="s">
        <v>273</v>
      </c>
      <c r="G84" s="281"/>
      <c r="H84" s="281" t="s">
        <v>281</v>
      </c>
      <c r="I84" s="281" t="s">
        <v>269</v>
      </c>
      <c r="J84" s="281">
        <v>15</v>
      </c>
      <c r="K84" s="269"/>
    </row>
    <row r="85" spans="2:11" s="1" customFormat="1" ht="15" customHeight="1">
      <c r="B85" s="280"/>
      <c r="C85" s="281" t="s">
        <v>282</v>
      </c>
      <c r="D85" s="281"/>
      <c r="E85" s="281"/>
      <c r="F85" s="282" t="s">
        <v>273</v>
      </c>
      <c r="G85" s="281"/>
      <c r="H85" s="281" t="s">
        <v>283</v>
      </c>
      <c r="I85" s="281" t="s">
        <v>269</v>
      </c>
      <c r="J85" s="281">
        <v>20</v>
      </c>
      <c r="K85" s="269"/>
    </row>
    <row r="86" spans="2:11" s="1" customFormat="1" ht="15" customHeight="1">
      <c r="B86" s="280"/>
      <c r="C86" s="281" t="s">
        <v>284</v>
      </c>
      <c r="D86" s="281"/>
      <c r="E86" s="281"/>
      <c r="F86" s="282" t="s">
        <v>273</v>
      </c>
      <c r="G86" s="281"/>
      <c r="H86" s="281" t="s">
        <v>285</v>
      </c>
      <c r="I86" s="281" t="s">
        <v>269</v>
      </c>
      <c r="J86" s="281">
        <v>20</v>
      </c>
      <c r="K86" s="269"/>
    </row>
    <row r="87" spans="2:11" s="1" customFormat="1" ht="15" customHeight="1">
      <c r="B87" s="280"/>
      <c r="C87" s="255" t="s">
        <v>286</v>
      </c>
      <c r="D87" s="255"/>
      <c r="E87" s="255"/>
      <c r="F87" s="278" t="s">
        <v>273</v>
      </c>
      <c r="G87" s="279"/>
      <c r="H87" s="255" t="s">
        <v>287</v>
      </c>
      <c r="I87" s="255" t="s">
        <v>269</v>
      </c>
      <c r="J87" s="255">
        <v>50</v>
      </c>
      <c r="K87" s="269"/>
    </row>
    <row r="88" spans="2:11" s="1" customFormat="1" ht="15" customHeight="1">
      <c r="B88" s="280"/>
      <c r="C88" s="255" t="s">
        <v>288</v>
      </c>
      <c r="D88" s="255"/>
      <c r="E88" s="255"/>
      <c r="F88" s="278" t="s">
        <v>273</v>
      </c>
      <c r="G88" s="279"/>
      <c r="H88" s="255" t="s">
        <v>289</v>
      </c>
      <c r="I88" s="255" t="s">
        <v>269</v>
      </c>
      <c r="J88" s="255">
        <v>20</v>
      </c>
      <c r="K88" s="269"/>
    </row>
    <row r="89" spans="2:11" s="1" customFormat="1" ht="15" customHeight="1">
      <c r="B89" s="280"/>
      <c r="C89" s="255" t="s">
        <v>290</v>
      </c>
      <c r="D89" s="255"/>
      <c r="E89" s="255"/>
      <c r="F89" s="278" t="s">
        <v>273</v>
      </c>
      <c r="G89" s="279"/>
      <c r="H89" s="255" t="s">
        <v>291</v>
      </c>
      <c r="I89" s="255" t="s">
        <v>269</v>
      </c>
      <c r="J89" s="255">
        <v>20</v>
      </c>
      <c r="K89" s="269"/>
    </row>
    <row r="90" spans="2:11" s="1" customFormat="1" ht="15" customHeight="1">
      <c r="B90" s="280"/>
      <c r="C90" s="255" t="s">
        <v>292</v>
      </c>
      <c r="D90" s="255"/>
      <c r="E90" s="255"/>
      <c r="F90" s="278" t="s">
        <v>273</v>
      </c>
      <c r="G90" s="279"/>
      <c r="H90" s="255" t="s">
        <v>293</v>
      </c>
      <c r="I90" s="255" t="s">
        <v>269</v>
      </c>
      <c r="J90" s="255">
        <v>50</v>
      </c>
      <c r="K90" s="269"/>
    </row>
    <row r="91" spans="2:11" s="1" customFormat="1" ht="15" customHeight="1">
      <c r="B91" s="280"/>
      <c r="C91" s="255" t="s">
        <v>294</v>
      </c>
      <c r="D91" s="255"/>
      <c r="E91" s="255"/>
      <c r="F91" s="278" t="s">
        <v>273</v>
      </c>
      <c r="G91" s="279"/>
      <c r="H91" s="255" t="s">
        <v>294</v>
      </c>
      <c r="I91" s="255" t="s">
        <v>269</v>
      </c>
      <c r="J91" s="255">
        <v>50</v>
      </c>
      <c r="K91" s="269"/>
    </row>
    <row r="92" spans="2:11" s="1" customFormat="1" ht="15" customHeight="1">
      <c r="B92" s="280"/>
      <c r="C92" s="255" t="s">
        <v>295</v>
      </c>
      <c r="D92" s="255"/>
      <c r="E92" s="255"/>
      <c r="F92" s="278" t="s">
        <v>273</v>
      </c>
      <c r="G92" s="279"/>
      <c r="H92" s="255" t="s">
        <v>296</v>
      </c>
      <c r="I92" s="255" t="s">
        <v>269</v>
      </c>
      <c r="J92" s="255">
        <v>255</v>
      </c>
      <c r="K92" s="269"/>
    </row>
    <row r="93" spans="2:11" s="1" customFormat="1" ht="15" customHeight="1">
      <c r="B93" s="280"/>
      <c r="C93" s="255" t="s">
        <v>297</v>
      </c>
      <c r="D93" s="255"/>
      <c r="E93" s="255"/>
      <c r="F93" s="278" t="s">
        <v>267</v>
      </c>
      <c r="G93" s="279"/>
      <c r="H93" s="255" t="s">
        <v>298</v>
      </c>
      <c r="I93" s="255" t="s">
        <v>299</v>
      </c>
      <c r="J93" s="255"/>
      <c r="K93" s="269"/>
    </row>
    <row r="94" spans="2:11" s="1" customFormat="1" ht="15" customHeight="1">
      <c r="B94" s="280"/>
      <c r="C94" s="255" t="s">
        <v>300</v>
      </c>
      <c r="D94" s="255"/>
      <c r="E94" s="255"/>
      <c r="F94" s="278" t="s">
        <v>267</v>
      </c>
      <c r="G94" s="279"/>
      <c r="H94" s="255" t="s">
        <v>301</v>
      </c>
      <c r="I94" s="255" t="s">
        <v>302</v>
      </c>
      <c r="J94" s="255"/>
      <c r="K94" s="269"/>
    </row>
    <row r="95" spans="2:11" s="1" customFormat="1" ht="15" customHeight="1">
      <c r="B95" s="280"/>
      <c r="C95" s="255" t="s">
        <v>303</v>
      </c>
      <c r="D95" s="255"/>
      <c r="E95" s="255"/>
      <c r="F95" s="278" t="s">
        <v>267</v>
      </c>
      <c r="G95" s="279"/>
      <c r="H95" s="255" t="s">
        <v>303</v>
      </c>
      <c r="I95" s="255" t="s">
        <v>302</v>
      </c>
      <c r="J95" s="255"/>
      <c r="K95" s="269"/>
    </row>
    <row r="96" spans="2:11" s="1" customFormat="1" ht="15" customHeight="1">
      <c r="B96" s="280"/>
      <c r="C96" s="255" t="s">
        <v>36</v>
      </c>
      <c r="D96" s="255"/>
      <c r="E96" s="255"/>
      <c r="F96" s="278" t="s">
        <v>267</v>
      </c>
      <c r="G96" s="279"/>
      <c r="H96" s="255" t="s">
        <v>304</v>
      </c>
      <c r="I96" s="255" t="s">
        <v>302</v>
      </c>
      <c r="J96" s="255"/>
      <c r="K96" s="269"/>
    </row>
    <row r="97" spans="2:11" s="1" customFormat="1" ht="15" customHeight="1">
      <c r="B97" s="280"/>
      <c r="C97" s="255" t="s">
        <v>46</v>
      </c>
      <c r="D97" s="255"/>
      <c r="E97" s="255"/>
      <c r="F97" s="278" t="s">
        <v>267</v>
      </c>
      <c r="G97" s="279"/>
      <c r="H97" s="255" t="s">
        <v>305</v>
      </c>
      <c r="I97" s="255" t="s">
        <v>302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306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261</v>
      </c>
      <c r="D103" s="270"/>
      <c r="E103" s="270"/>
      <c r="F103" s="270" t="s">
        <v>262</v>
      </c>
      <c r="G103" s="271"/>
      <c r="H103" s="270" t="s">
        <v>52</v>
      </c>
      <c r="I103" s="270" t="s">
        <v>55</v>
      </c>
      <c r="J103" s="270" t="s">
        <v>263</v>
      </c>
      <c r="K103" s="269"/>
    </row>
    <row r="104" spans="2:11" s="1" customFormat="1" ht="17.25" customHeight="1">
      <c r="B104" s="267"/>
      <c r="C104" s="272" t="s">
        <v>264</v>
      </c>
      <c r="D104" s="272"/>
      <c r="E104" s="272"/>
      <c r="F104" s="273" t="s">
        <v>265</v>
      </c>
      <c r="G104" s="274"/>
      <c r="H104" s="272"/>
      <c r="I104" s="272"/>
      <c r="J104" s="272" t="s">
        <v>266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51</v>
      </c>
      <c r="D106" s="277"/>
      <c r="E106" s="277"/>
      <c r="F106" s="278" t="s">
        <v>267</v>
      </c>
      <c r="G106" s="255"/>
      <c r="H106" s="255" t="s">
        <v>307</v>
      </c>
      <c r="I106" s="255" t="s">
        <v>269</v>
      </c>
      <c r="J106" s="255">
        <v>20</v>
      </c>
      <c r="K106" s="269"/>
    </row>
    <row r="107" spans="2:11" s="1" customFormat="1" ht="15" customHeight="1">
      <c r="B107" s="267"/>
      <c r="C107" s="255" t="s">
        <v>270</v>
      </c>
      <c r="D107" s="255"/>
      <c r="E107" s="255"/>
      <c r="F107" s="278" t="s">
        <v>267</v>
      </c>
      <c r="G107" s="255"/>
      <c r="H107" s="255" t="s">
        <v>307</v>
      </c>
      <c r="I107" s="255" t="s">
        <v>269</v>
      </c>
      <c r="J107" s="255">
        <v>120</v>
      </c>
      <c r="K107" s="269"/>
    </row>
    <row r="108" spans="2:11" s="1" customFormat="1" ht="15" customHeight="1">
      <c r="B108" s="280"/>
      <c r="C108" s="255" t="s">
        <v>272</v>
      </c>
      <c r="D108" s="255"/>
      <c r="E108" s="255"/>
      <c r="F108" s="278" t="s">
        <v>273</v>
      </c>
      <c r="G108" s="255"/>
      <c r="H108" s="255" t="s">
        <v>307</v>
      </c>
      <c r="I108" s="255" t="s">
        <v>269</v>
      </c>
      <c r="J108" s="255">
        <v>50</v>
      </c>
      <c r="K108" s="269"/>
    </row>
    <row r="109" spans="2:11" s="1" customFormat="1" ht="15" customHeight="1">
      <c r="B109" s="280"/>
      <c r="C109" s="255" t="s">
        <v>275</v>
      </c>
      <c r="D109" s="255"/>
      <c r="E109" s="255"/>
      <c r="F109" s="278" t="s">
        <v>267</v>
      </c>
      <c r="G109" s="255"/>
      <c r="H109" s="255" t="s">
        <v>307</v>
      </c>
      <c r="I109" s="255" t="s">
        <v>277</v>
      </c>
      <c r="J109" s="255"/>
      <c r="K109" s="269"/>
    </row>
    <row r="110" spans="2:11" s="1" customFormat="1" ht="15" customHeight="1">
      <c r="B110" s="280"/>
      <c r="C110" s="255" t="s">
        <v>286</v>
      </c>
      <c r="D110" s="255"/>
      <c r="E110" s="255"/>
      <c r="F110" s="278" t="s">
        <v>273</v>
      </c>
      <c r="G110" s="255"/>
      <c r="H110" s="255" t="s">
        <v>307</v>
      </c>
      <c r="I110" s="255" t="s">
        <v>269</v>
      </c>
      <c r="J110" s="255">
        <v>50</v>
      </c>
      <c r="K110" s="269"/>
    </row>
    <row r="111" spans="2:11" s="1" customFormat="1" ht="15" customHeight="1">
      <c r="B111" s="280"/>
      <c r="C111" s="255" t="s">
        <v>294</v>
      </c>
      <c r="D111" s="255"/>
      <c r="E111" s="255"/>
      <c r="F111" s="278" t="s">
        <v>273</v>
      </c>
      <c r="G111" s="255"/>
      <c r="H111" s="255" t="s">
        <v>307</v>
      </c>
      <c r="I111" s="255" t="s">
        <v>269</v>
      </c>
      <c r="J111" s="255">
        <v>50</v>
      </c>
      <c r="K111" s="269"/>
    </row>
    <row r="112" spans="2:11" s="1" customFormat="1" ht="15" customHeight="1">
      <c r="B112" s="280"/>
      <c r="C112" s="255" t="s">
        <v>292</v>
      </c>
      <c r="D112" s="255"/>
      <c r="E112" s="255"/>
      <c r="F112" s="278" t="s">
        <v>273</v>
      </c>
      <c r="G112" s="255"/>
      <c r="H112" s="255" t="s">
        <v>307</v>
      </c>
      <c r="I112" s="255" t="s">
        <v>269</v>
      </c>
      <c r="J112" s="255">
        <v>50</v>
      </c>
      <c r="K112" s="269"/>
    </row>
    <row r="113" spans="2:11" s="1" customFormat="1" ht="15" customHeight="1">
      <c r="B113" s="280"/>
      <c r="C113" s="255" t="s">
        <v>51</v>
      </c>
      <c r="D113" s="255"/>
      <c r="E113" s="255"/>
      <c r="F113" s="278" t="s">
        <v>267</v>
      </c>
      <c r="G113" s="255"/>
      <c r="H113" s="255" t="s">
        <v>308</v>
      </c>
      <c r="I113" s="255" t="s">
        <v>269</v>
      </c>
      <c r="J113" s="255">
        <v>20</v>
      </c>
      <c r="K113" s="269"/>
    </row>
    <row r="114" spans="2:11" s="1" customFormat="1" ht="15" customHeight="1">
      <c r="B114" s="280"/>
      <c r="C114" s="255" t="s">
        <v>309</v>
      </c>
      <c r="D114" s="255"/>
      <c r="E114" s="255"/>
      <c r="F114" s="278" t="s">
        <v>267</v>
      </c>
      <c r="G114" s="255"/>
      <c r="H114" s="255" t="s">
        <v>310</v>
      </c>
      <c r="I114" s="255" t="s">
        <v>269</v>
      </c>
      <c r="J114" s="255">
        <v>120</v>
      </c>
      <c r="K114" s="269"/>
    </row>
    <row r="115" spans="2:11" s="1" customFormat="1" ht="15" customHeight="1">
      <c r="B115" s="280"/>
      <c r="C115" s="255" t="s">
        <v>36</v>
      </c>
      <c r="D115" s="255"/>
      <c r="E115" s="255"/>
      <c r="F115" s="278" t="s">
        <v>267</v>
      </c>
      <c r="G115" s="255"/>
      <c r="H115" s="255" t="s">
        <v>311</v>
      </c>
      <c r="I115" s="255" t="s">
        <v>302</v>
      </c>
      <c r="J115" s="255"/>
      <c r="K115" s="269"/>
    </row>
    <row r="116" spans="2:11" s="1" customFormat="1" ht="15" customHeight="1">
      <c r="B116" s="280"/>
      <c r="C116" s="255" t="s">
        <v>46</v>
      </c>
      <c r="D116" s="255"/>
      <c r="E116" s="255"/>
      <c r="F116" s="278" t="s">
        <v>267</v>
      </c>
      <c r="G116" s="255"/>
      <c r="H116" s="255" t="s">
        <v>312</v>
      </c>
      <c r="I116" s="255" t="s">
        <v>302</v>
      </c>
      <c r="J116" s="255"/>
      <c r="K116" s="269"/>
    </row>
    <row r="117" spans="2:11" s="1" customFormat="1" ht="15" customHeight="1">
      <c r="B117" s="280"/>
      <c r="C117" s="255" t="s">
        <v>55</v>
      </c>
      <c r="D117" s="255"/>
      <c r="E117" s="255"/>
      <c r="F117" s="278" t="s">
        <v>267</v>
      </c>
      <c r="G117" s="255"/>
      <c r="H117" s="255" t="s">
        <v>313</v>
      </c>
      <c r="I117" s="255" t="s">
        <v>314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315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261</v>
      </c>
      <c r="D123" s="270"/>
      <c r="E123" s="270"/>
      <c r="F123" s="270" t="s">
        <v>262</v>
      </c>
      <c r="G123" s="271"/>
      <c r="H123" s="270" t="s">
        <v>52</v>
      </c>
      <c r="I123" s="270" t="s">
        <v>55</v>
      </c>
      <c r="J123" s="270" t="s">
        <v>263</v>
      </c>
      <c r="K123" s="299"/>
    </row>
    <row r="124" spans="2:11" s="1" customFormat="1" ht="17.25" customHeight="1">
      <c r="B124" s="298"/>
      <c r="C124" s="272" t="s">
        <v>264</v>
      </c>
      <c r="D124" s="272"/>
      <c r="E124" s="272"/>
      <c r="F124" s="273" t="s">
        <v>265</v>
      </c>
      <c r="G124" s="274"/>
      <c r="H124" s="272"/>
      <c r="I124" s="272"/>
      <c r="J124" s="272" t="s">
        <v>266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270</v>
      </c>
      <c r="D126" s="277"/>
      <c r="E126" s="277"/>
      <c r="F126" s="278" t="s">
        <v>267</v>
      </c>
      <c r="G126" s="255"/>
      <c r="H126" s="255" t="s">
        <v>307</v>
      </c>
      <c r="I126" s="255" t="s">
        <v>269</v>
      </c>
      <c r="J126" s="255">
        <v>120</v>
      </c>
      <c r="K126" s="303"/>
    </row>
    <row r="127" spans="2:11" s="1" customFormat="1" ht="15" customHeight="1">
      <c r="B127" s="300"/>
      <c r="C127" s="255" t="s">
        <v>316</v>
      </c>
      <c r="D127" s="255"/>
      <c r="E127" s="255"/>
      <c r="F127" s="278" t="s">
        <v>267</v>
      </c>
      <c r="G127" s="255"/>
      <c r="H127" s="255" t="s">
        <v>317</v>
      </c>
      <c r="I127" s="255" t="s">
        <v>269</v>
      </c>
      <c r="J127" s="255" t="s">
        <v>318</v>
      </c>
      <c r="K127" s="303"/>
    </row>
    <row r="128" spans="2:11" s="1" customFormat="1" ht="15" customHeight="1">
      <c r="B128" s="300"/>
      <c r="C128" s="255" t="s">
        <v>215</v>
      </c>
      <c r="D128" s="255"/>
      <c r="E128" s="255"/>
      <c r="F128" s="278" t="s">
        <v>267</v>
      </c>
      <c r="G128" s="255"/>
      <c r="H128" s="255" t="s">
        <v>319</v>
      </c>
      <c r="I128" s="255" t="s">
        <v>269</v>
      </c>
      <c r="J128" s="255" t="s">
        <v>318</v>
      </c>
      <c r="K128" s="303"/>
    </row>
    <row r="129" spans="2:11" s="1" customFormat="1" ht="15" customHeight="1">
      <c r="B129" s="300"/>
      <c r="C129" s="255" t="s">
        <v>278</v>
      </c>
      <c r="D129" s="255"/>
      <c r="E129" s="255"/>
      <c r="F129" s="278" t="s">
        <v>273</v>
      </c>
      <c r="G129" s="255"/>
      <c r="H129" s="255" t="s">
        <v>279</v>
      </c>
      <c r="I129" s="255" t="s">
        <v>269</v>
      </c>
      <c r="J129" s="255">
        <v>15</v>
      </c>
      <c r="K129" s="303"/>
    </row>
    <row r="130" spans="2:11" s="1" customFormat="1" ht="15" customHeight="1">
      <c r="B130" s="300"/>
      <c r="C130" s="281" t="s">
        <v>280</v>
      </c>
      <c r="D130" s="281"/>
      <c r="E130" s="281"/>
      <c r="F130" s="282" t="s">
        <v>273</v>
      </c>
      <c r="G130" s="281"/>
      <c r="H130" s="281" t="s">
        <v>281</v>
      </c>
      <c r="I130" s="281" t="s">
        <v>269</v>
      </c>
      <c r="J130" s="281">
        <v>15</v>
      </c>
      <c r="K130" s="303"/>
    </row>
    <row r="131" spans="2:11" s="1" customFormat="1" ht="15" customHeight="1">
      <c r="B131" s="300"/>
      <c r="C131" s="281" t="s">
        <v>282</v>
      </c>
      <c r="D131" s="281"/>
      <c r="E131" s="281"/>
      <c r="F131" s="282" t="s">
        <v>273</v>
      </c>
      <c r="G131" s="281"/>
      <c r="H131" s="281" t="s">
        <v>283</v>
      </c>
      <c r="I131" s="281" t="s">
        <v>269</v>
      </c>
      <c r="J131" s="281">
        <v>20</v>
      </c>
      <c r="K131" s="303"/>
    </row>
    <row r="132" spans="2:11" s="1" customFormat="1" ht="15" customHeight="1">
      <c r="B132" s="300"/>
      <c r="C132" s="281" t="s">
        <v>284</v>
      </c>
      <c r="D132" s="281"/>
      <c r="E132" s="281"/>
      <c r="F132" s="282" t="s">
        <v>273</v>
      </c>
      <c r="G132" s="281"/>
      <c r="H132" s="281" t="s">
        <v>285</v>
      </c>
      <c r="I132" s="281" t="s">
        <v>269</v>
      </c>
      <c r="J132" s="281">
        <v>20</v>
      </c>
      <c r="K132" s="303"/>
    </row>
    <row r="133" spans="2:11" s="1" customFormat="1" ht="15" customHeight="1">
      <c r="B133" s="300"/>
      <c r="C133" s="255" t="s">
        <v>272</v>
      </c>
      <c r="D133" s="255"/>
      <c r="E133" s="255"/>
      <c r="F133" s="278" t="s">
        <v>273</v>
      </c>
      <c r="G133" s="255"/>
      <c r="H133" s="255" t="s">
        <v>307</v>
      </c>
      <c r="I133" s="255" t="s">
        <v>269</v>
      </c>
      <c r="J133" s="255">
        <v>50</v>
      </c>
      <c r="K133" s="303"/>
    </row>
    <row r="134" spans="2:11" s="1" customFormat="1" ht="15" customHeight="1">
      <c r="B134" s="300"/>
      <c r="C134" s="255" t="s">
        <v>286</v>
      </c>
      <c r="D134" s="255"/>
      <c r="E134" s="255"/>
      <c r="F134" s="278" t="s">
        <v>273</v>
      </c>
      <c r="G134" s="255"/>
      <c r="H134" s="255" t="s">
        <v>307</v>
      </c>
      <c r="I134" s="255" t="s">
        <v>269</v>
      </c>
      <c r="J134" s="255">
        <v>50</v>
      </c>
      <c r="K134" s="303"/>
    </row>
    <row r="135" spans="2:11" s="1" customFormat="1" ht="15" customHeight="1">
      <c r="B135" s="300"/>
      <c r="C135" s="255" t="s">
        <v>292</v>
      </c>
      <c r="D135" s="255"/>
      <c r="E135" s="255"/>
      <c r="F135" s="278" t="s">
        <v>273</v>
      </c>
      <c r="G135" s="255"/>
      <c r="H135" s="255" t="s">
        <v>307</v>
      </c>
      <c r="I135" s="255" t="s">
        <v>269</v>
      </c>
      <c r="J135" s="255">
        <v>50</v>
      </c>
      <c r="K135" s="303"/>
    </row>
    <row r="136" spans="2:11" s="1" customFormat="1" ht="15" customHeight="1">
      <c r="B136" s="300"/>
      <c r="C136" s="255" t="s">
        <v>294</v>
      </c>
      <c r="D136" s="255"/>
      <c r="E136" s="255"/>
      <c r="F136" s="278" t="s">
        <v>273</v>
      </c>
      <c r="G136" s="255"/>
      <c r="H136" s="255" t="s">
        <v>307</v>
      </c>
      <c r="I136" s="255" t="s">
        <v>269</v>
      </c>
      <c r="J136" s="255">
        <v>50</v>
      </c>
      <c r="K136" s="303"/>
    </row>
    <row r="137" spans="2:11" s="1" customFormat="1" ht="15" customHeight="1">
      <c r="B137" s="300"/>
      <c r="C137" s="255" t="s">
        <v>295</v>
      </c>
      <c r="D137" s="255"/>
      <c r="E137" s="255"/>
      <c r="F137" s="278" t="s">
        <v>273</v>
      </c>
      <c r="G137" s="255"/>
      <c r="H137" s="255" t="s">
        <v>320</v>
      </c>
      <c r="I137" s="255" t="s">
        <v>269</v>
      </c>
      <c r="J137" s="255">
        <v>255</v>
      </c>
      <c r="K137" s="303"/>
    </row>
    <row r="138" spans="2:11" s="1" customFormat="1" ht="15" customHeight="1">
      <c r="B138" s="300"/>
      <c r="C138" s="255" t="s">
        <v>297</v>
      </c>
      <c r="D138" s="255"/>
      <c r="E138" s="255"/>
      <c r="F138" s="278" t="s">
        <v>267</v>
      </c>
      <c r="G138" s="255"/>
      <c r="H138" s="255" t="s">
        <v>321</v>
      </c>
      <c r="I138" s="255" t="s">
        <v>299</v>
      </c>
      <c r="J138" s="255"/>
      <c r="K138" s="303"/>
    </row>
    <row r="139" spans="2:11" s="1" customFormat="1" ht="15" customHeight="1">
      <c r="B139" s="300"/>
      <c r="C139" s="255" t="s">
        <v>300</v>
      </c>
      <c r="D139" s="255"/>
      <c r="E139" s="255"/>
      <c r="F139" s="278" t="s">
        <v>267</v>
      </c>
      <c r="G139" s="255"/>
      <c r="H139" s="255" t="s">
        <v>322</v>
      </c>
      <c r="I139" s="255" t="s">
        <v>302</v>
      </c>
      <c r="J139" s="255"/>
      <c r="K139" s="303"/>
    </row>
    <row r="140" spans="2:11" s="1" customFormat="1" ht="15" customHeight="1">
      <c r="B140" s="300"/>
      <c r="C140" s="255" t="s">
        <v>303</v>
      </c>
      <c r="D140" s="255"/>
      <c r="E140" s="255"/>
      <c r="F140" s="278" t="s">
        <v>267</v>
      </c>
      <c r="G140" s="255"/>
      <c r="H140" s="255" t="s">
        <v>303</v>
      </c>
      <c r="I140" s="255" t="s">
        <v>302</v>
      </c>
      <c r="J140" s="255"/>
      <c r="K140" s="303"/>
    </row>
    <row r="141" spans="2:11" s="1" customFormat="1" ht="15" customHeight="1">
      <c r="B141" s="300"/>
      <c r="C141" s="255" t="s">
        <v>36</v>
      </c>
      <c r="D141" s="255"/>
      <c r="E141" s="255"/>
      <c r="F141" s="278" t="s">
        <v>267</v>
      </c>
      <c r="G141" s="255"/>
      <c r="H141" s="255" t="s">
        <v>323</v>
      </c>
      <c r="I141" s="255" t="s">
        <v>302</v>
      </c>
      <c r="J141" s="255"/>
      <c r="K141" s="303"/>
    </row>
    <row r="142" spans="2:11" s="1" customFormat="1" ht="15" customHeight="1">
      <c r="B142" s="300"/>
      <c r="C142" s="255" t="s">
        <v>324</v>
      </c>
      <c r="D142" s="255"/>
      <c r="E142" s="255"/>
      <c r="F142" s="278" t="s">
        <v>267</v>
      </c>
      <c r="G142" s="255"/>
      <c r="H142" s="255" t="s">
        <v>325</v>
      </c>
      <c r="I142" s="255" t="s">
        <v>302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326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261</v>
      </c>
      <c r="D148" s="270"/>
      <c r="E148" s="270"/>
      <c r="F148" s="270" t="s">
        <v>262</v>
      </c>
      <c r="G148" s="271"/>
      <c r="H148" s="270" t="s">
        <v>52</v>
      </c>
      <c r="I148" s="270" t="s">
        <v>55</v>
      </c>
      <c r="J148" s="270" t="s">
        <v>263</v>
      </c>
      <c r="K148" s="269"/>
    </row>
    <row r="149" spans="2:11" s="1" customFormat="1" ht="17.25" customHeight="1">
      <c r="B149" s="267"/>
      <c r="C149" s="272" t="s">
        <v>264</v>
      </c>
      <c r="D149" s="272"/>
      <c r="E149" s="272"/>
      <c r="F149" s="273" t="s">
        <v>265</v>
      </c>
      <c r="G149" s="274"/>
      <c r="H149" s="272"/>
      <c r="I149" s="272"/>
      <c r="J149" s="272" t="s">
        <v>266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270</v>
      </c>
      <c r="D151" s="255"/>
      <c r="E151" s="255"/>
      <c r="F151" s="308" t="s">
        <v>267</v>
      </c>
      <c r="G151" s="255"/>
      <c r="H151" s="307" t="s">
        <v>307</v>
      </c>
      <c r="I151" s="307" t="s">
        <v>269</v>
      </c>
      <c r="J151" s="307">
        <v>120</v>
      </c>
      <c r="K151" s="303"/>
    </row>
    <row r="152" spans="2:11" s="1" customFormat="1" ht="15" customHeight="1">
      <c r="B152" s="280"/>
      <c r="C152" s="307" t="s">
        <v>316</v>
      </c>
      <c r="D152" s="255"/>
      <c r="E152" s="255"/>
      <c r="F152" s="308" t="s">
        <v>267</v>
      </c>
      <c r="G152" s="255"/>
      <c r="H152" s="307" t="s">
        <v>327</v>
      </c>
      <c r="I152" s="307" t="s">
        <v>269</v>
      </c>
      <c r="J152" s="307" t="s">
        <v>318</v>
      </c>
      <c r="K152" s="303"/>
    </row>
    <row r="153" spans="2:11" s="1" customFormat="1" ht="15" customHeight="1">
      <c r="B153" s="280"/>
      <c r="C153" s="307" t="s">
        <v>215</v>
      </c>
      <c r="D153" s="255"/>
      <c r="E153" s="255"/>
      <c r="F153" s="308" t="s">
        <v>267</v>
      </c>
      <c r="G153" s="255"/>
      <c r="H153" s="307" t="s">
        <v>328</v>
      </c>
      <c r="I153" s="307" t="s">
        <v>269</v>
      </c>
      <c r="J153" s="307" t="s">
        <v>318</v>
      </c>
      <c r="K153" s="303"/>
    </row>
    <row r="154" spans="2:11" s="1" customFormat="1" ht="15" customHeight="1">
      <c r="B154" s="280"/>
      <c r="C154" s="307" t="s">
        <v>272</v>
      </c>
      <c r="D154" s="255"/>
      <c r="E154" s="255"/>
      <c r="F154" s="308" t="s">
        <v>273</v>
      </c>
      <c r="G154" s="255"/>
      <c r="H154" s="307" t="s">
        <v>307</v>
      </c>
      <c r="I154" s="307" t="s">
        <v>269</v>
      </c>
      <c r="J154" s="307">
        <v>50</v>
      </c>
      <c r="K154" s="303"/>
    </row>
    <row r="155" spans="2:11" s="1" customFormat="1" ht="15" customHeight="1">
      <c r="B155" s="280"/>
      <c r="C155" s="307" t="s">
        <v>275</v>
      </c>
      <c r="D155" s="255"/>
      <c r="E155" s="255"/>
      <c r="F155" s="308" t="s">
        <v>267</v>
      </c>
      <c r="G155" s="255"/>
      <c r="H155" s="307" t="s">
        <v>307</v>
      </c>
      <c r="I155" s="307" t="s">
        <v>277</v>
      </c>
      <c r="J155" s="307"/>
      <c r="K155" s="303"/>
    </row>
    <row r="156" spans="2:11" s="1" customFormat="1" ht="15" customHeight="1">
      <c r="B156" s="280"/>
      <c r="C156" s="307" t="s">
        <v>286</v>
      </c>
      <c r="D156" s="255"/>
      <c r="E156" s="255"/>
      <c r="F156" s="308" t="s">
        <v>273</v>
      </c>
      <c r="G156" s="255"/>
      <c r="H156" s="307" t="s">
        <v>307</v>
      </c>
      <c r="I156" s="307" t="s">
        <v>269</v>
      </c>
      <c r="J156" s="307">
        <v>50</v>
      </c>
      <c r="K156" s="303"/>
    </row>
    <row r="157" spans="2:11" s="1" customFormat="1" ht="15" customHeight="1">
      <c r="B157" s="280"/>
      <c r="C157" s="307" t="s">
        <v>294</v>
      </c>
      <c r="D157" s="255"/>
      <c r="E157" s="255"/>
      <c r="F157" s="308" t="s">
        <v>273</v>
      </c>
      <c r="G157" s="255"/>
      <c r="H157" s="307" t="s">
        <v>307</v>
      </c>
      <c r="I157" s="307" t="s">
        <v>269</v>
      </c>
      <c r="J157" s="307">
        <v>50</v>
      </c>
      <c r="K157" s="303"/>
    </row>
    <row r="158" spans="2:11" s="1" customFormat="1" ht="15" customHeight="1">
      <c r="B158" s="280"/>
      <c r="C158" s="307" t="s">
        <v>292</v>
      </c>
      <c r="D158" s="255"/>
      <c r="E158" s="255"/>
      <c r="F158" s="308" t="s">
        <v>273</v>
      </c>
      <c r="G158" s="255"/>
      <c r="H158" s="307" t="s">
        <v>307</v>
      </c>
      <c r="I158" s="307" t="s">
        <v>269</v>
      </c>
      <c r="J158" s="307">
        <v>50</v>
      </c>
      <c r="K158" s="303"/>
    </row>
    <row r="159" spans="2:11" s="1" customFormat="1" ht="15" customHeight="1">
      <c r="B159" s="280"/>
      <c r="C159" s="307" t="s">
        <v>80</v>
      </c>
      <c r="D159" s="255"/>
      <c r="E159" s="255"/>
      <c r="F159" s="308" t="s">
        <v>267</v>
      </c>
      <c r="G159" s="255"/>
      <c r="H159" s="307" t="s">
        <v>329</v>
      </c>
      <c r="I159" s="307" t="s">
        <v>269</v>
      </c>
      <c r="J159" s="307" t="s">
        <v>330</v>
      </c>
      <c r="K159" s="303"/>
    </row>
    <row r="160" spans="2:11" s="1" customFormat="1" ht="15" customHeight="1">
      <c r="B160" s="280"/>
      <c r="C160" s="307" t="s">
        <v>331</v>
      </c>
      <c r="D160" s="255"/>
      <c r="E160" s="255"/>
      <c r="F160" s="308" t="s">
        <v>267</v>
      </c>
      <c r="G160" s="255"/>
      <c r="H160" s="307" t="s">
        <v>332</v>
      </c>
      <c r="I160" s="307" t="s">
        <v>302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333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261</v>
      </c>
      <c r="D166" s="270"/>
      <c r="E166" s="270"/>
      <c r="F166" s="270" t="s">
        <v>262</v>
      </c>
      <c r="G166" s="312"/>
      <c r="H166" s="313" t="s">
        <v>52</v>
      </c>
      <c r="I166" s="313" t="s">
        <v>55</v>
      </c>
      <c r="J166" s="270" t="s">
        <v>263</v>
      </c>
      <c r="K166" s="247"/>
    </row>
    <row r="167" spans="2:11" s="1" customFormat="1" ht="17.25" customHeight="1">
      <c r="B167" s="248"/>
      <c r="C167" s="272" t="s">
        <v>264</v>
      </c>
      <c r="D167" s="272"/>
      <c r="E167" s="272"/>
      <c r="F167" s="273" t="s">
        <v>265</v>
      </c>
      <c r="G167" s="314"/>
      <c r="H167" s="315"/>
      <c r="I167" s="315"/>
      <c r="J167" s="272" t="s">
        <v>266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270</v>
      </c>
      <c r="D169" s="255"/>
      <c r="E169" s="255"/>
      <c r="F169" s="278" t="s">
        <v>267</v>
      </c>
      <c r="G169" s="255"/>
      <c r="H169" s="255" t="s">
        <v>307</v>
      </c>
      <c r="I169" s="255" t="s">
        <v>269</v>
      </c>
      <c r="J169" s="255">
        <v>120</v>
      </c>
      <c r="K169" s="303"/>
    </row>
    <row r="170" spans="2:11" s="1" customFormat="1" ht="15" customHeight="1">
      <c r="B170" s="280"/>
      <c r="C170" s="255" t="s">
        <v>316</v>
      </c>
      <c r="D170" s="255"/>
      <c r="E170" s="255"/>
      <c r="F170" s="278" t="s">
        <v>267</v>
      </c>
      <c r="G170" s="255"/>
      <c r="H170" s="255" t="s">
        <v>317</v>
      </c>
      <c r="I170" s="255" t="s">
        <v>269</v>
      </c>
      <c r="J170" s="255" t="s">
        <v>318</v>
      </c>
      <c r="K170" s="303"/>
    </row>
    <row r="171" spans="2:11" s="1" customFormat="1" ht="15" customHeight="1">
      <c r="B171" s="280"/>
      <c r="C171" s="255" t="s">
        <v>215</v>
      </c>
      <c r="D171" s="255"/>
      <c r="E171" s="255"/>
      <c r="F171" s="278" t="s">
        <v>267</v>
      </c>
      <c r="G171" s="255"/>
      <c r="H171" s="255" t="s">
        <v>334</v>
      </c>
      <c r="I171" s="255" t="s">
        <v>269</v>
      </c>
      <c r="J171" s="255" t="s">
        <v>318</v>
      </c>
      <c r="K171" s="303"/>
    </row>
    <row r="172" spans="2:11" s="1" customFormat="1" ht="15" customHeight="1">
      <c r="B172" s="280"/>
      <c r="C172" s="255" t="s">
        <v>272</v>
      </c>
      <c r="D172" s="255"/>
      <c r="E172" s="255"/>
      <c r="F172" s="278" t="s">
        <v>273</v>
      </c>
      <c r="G172" s="255"/>
      <c r="H172" s="255" t="s">
        <v>334</v>
      </c>
      <c r="I172" s="255" t="s">
        <v>269</v>
      </c>
      <c r="J172" s="255">
        <v>50</v>
      </c>
      <c r="K172" s="303"/>
    </row>
    <row r="173" spans="2:11" s="1" customFormat="1" ht="15" customHeight="1">
      <c r="B173" s="280"/>
      <c r="C173" s="255" t="s">
        <v>275</v>
      </c>
      <c r="D173" s="255"/>
      <c r="E173" s="255"/>
      <c r="F173" s="278" t="s">
        <v>267</v>
      </c>
      <c r="G173" s="255"/>
      <c r="H173" s="255" t="s">
        <v>334</v>
      </c>
      <c r="I173" s="255" t="s">
        <v>277</v>
      </c>
      <c r="J173" s="255"/>
      <c r="K173" s="303"/>
    </row>
    <row r="174" spans="2:11" s="1" customFormat="1" ht="15" customHeight="1">
      <c r="B174" s="280"/>
      <c r="C174" s="255" t="s">
        <v>286</v>
      </c>
      <c r="D174" s="255"/>
      <c r="E174" s="255"/>
      <c r="F174" s="278" t="s">
        <v>273</v>
      </c>
      <c r="G174" s="255"/>
      <c r="H174" s="255" t="s">
        <v>334</v>
      </c>
      <c r="I174" s="255" t="s">
        <v>269</v>
      </c>
      <c r="J174" s="255">
        <v>50</v>
      </c>
      <c r="K174" s="303"/>
    </row>
    <row r="175" spans="2:11" s="1" customFormat="1" ht="15" customHeight="1">
      <c r="B175" s="280"/>
      <c r="C175" s="255" t="s">
        <v>294</v>
      </c>
      <c r="D175" s="255"/>
      <c r="E175" s="255"/>
      <c r="F175" s="278" t="s">
        <v>273</v>
      </c>
      <c r="G175" s="255"/>
      <c r="H175" s="255" t="s">
        <v>334</v>
      </c>
      <c r="I175" s="255" t="s">
        <v>269</v>
      </c>
      <c r="J175" s="255">
        <v>50</v>
      </c>
      <c r="K175" s="303"/>
    </row>
    <row r="176" spans="2:11" s="1" customFormat="1" ht="15" customHeight="1">
      <c r="B176" s="280"/>
      <c r="C176" s="255" t="s">
        <v>292</v>
      </c>
      <c r="D176" s="255"/>
      <c r="E176" s="255"/>
      <c r="F176" s="278" t="s">
        <v>273</v>
      </c>
      <c r="G176" s="255"/>
      <c r="H176" s="255" t="s">
        <v>334</v>
      </c>
      <c r="I176" s="255" t="s">
        <v>269</v>
      </c>
      <c r="J176" s="255">
        <v>50</v>
      </c>
      <c r="K176" s="303"/>
    </row>
    <row r="177" spans="2:11" s="1" customFormat="1" ht="15" customHeight="1">
      <c r="B177" s="280"/>
      <c r="C177" s="255" t="s">
        <v>88</v>
      </c>
      <c r="D177" s="255"/>
      <c r="E177" s="255"/>
      <c r="F177" s="278" t="s">
        <v>267</v>
      </c>
      <c r="G177" s="255"/>
      <c r="H177" s="255" t="s">
        <v>335</v>
      </c>
      <c r="I177" s="255" t="s">
        <v>336</v>
      </c>
      <c r="J177" s="255"/>
      <c r="K177" s="303"/>
    </row>
    <row r="178" spans="2:11" s="1" customFormat="1" ht="15" customHeight="1">
      <c r="B178" s="280"/>
      <c r="C178" s="255" t="s">
        <v>55</v>
      </c>
      <c r="D178" s="255"/>
      <c r="E178" s="255"/>
      <c r="F178" s="278" t="s">
        <v>267</v>
      </c>
      <c r="G178" s="255"/>
      <c r="H178" s="255" t="s">
        <v>337</v>
      </c>
      <c r="I178" s="255" t="s">
        <v>338</v>
      </c>
      <c r="J178" s="255">
        <v>1</v>
      </c>
      <c r="K178" s="303"/>
    </row>
    <row r="179" spans="2:11" s="1" customFormat="1" ht="15" customHeight="1">
      <c r="B179" s="280"/>
      <c r="C179" s="255" t="s">
        <v>51</v>
      </c>
      <c r="D179" s="255"/>
      <c r="E179" s="255"/>
      <c r="F179" s="278" t="s">
        <v>267</v>
      </c>
      <c r="G179" s="255"/>
      <c r="H179" s="255" t="s">
        <v>339</v>
      </c>
      <c r="I179" s="255" t="s">
        <v>269</v>
      </c>
      <c r="J179" s="255">
        <v>20</v>
      </c>
      <c r="K179" s="303"/>
    </row>
    <row r="180" spans="2:11" s="1" customFormat="1" ht="15" customHeight="1">
      <c r="B180" s="280"/>
      <c r="C180" s="255" t="s">
        <v>52</v>
      </c>
      <c r="D180" s="255"/>
      <c r="E180" s="255"/>
      <c r="F180" s="278" t="s">
        <v>267</v>
      </c>
      <c r="G180" s="255"/>
      <c r="H180" s="255" t="s">
        <v>340</v>
      </c>
      <c r="I180" s="255" t="s">
        <v>269</v>
      </c>
      <c r="J180" s="255">
        <v>255</v>
      </c>
      <c r="K180" s="303"/>
    </row>
    <row r="181" spans="2:11" s="1" customFormat="1" ht="15" customHeight="1">
      <c r="B181" s="280"/>
      <c r="C181" s="255" t="s">
        <v>89</v>
      </c>
      <c r="D181" s="255"/>
      <c r="E181" s="255"/>
      <c r="F181" s="278" t="s">
        <v>267</v>
      </c>
      <c r="G181" s="255"/>
      <c r="H181" s="255" t="s">
        <v>231</v>
      </c>
      <c r="I181" s="255" t="s">
        <v>269</v>
      </c>
      <c r="J181" s="255">
        <v>10</v>
      </c>
      <c r="K181" s="303"/>
    </row>
    <row r="182" spans="2:11" s="1" customFormat="1" ht="15" customHeight="1">
      <c r="B182" s="280"/>
      <c r="C182" s="255" t="s">
        <v>90</v>
      </c>
      <c r="D182" s="255"/>
      <c r="E182" s="255"/>
      <c r="F182" s="278" t="s">
        <v>267</v>
      </c>
      <c r="G182" s="255"/>
      <c r="H182" s="255" t="s">
        <v>341</v>
      </c>
      <c r="I182" s="255" t="s">
        <v>302</v>
      </c>
      <c r="J182" s="255"/>
      <c r="K182" s="303"/>
    </row>
    <row r="183" spans="2:11" s="1" customFormat="1" ht="15" customHeight="1">
      <c r="B183" s="280"/>
      <c r="C183" s="255" t="s">
        <v>342</v>
      </c>
      <c r="D183" s="255"/>
      <c r="E183" s="255"/>
      <c r="F183" s="278" t="s">
        <v>267</v>
      </c>
      <c r="G183" s="255"/>
      <c r="H183" s="255" t="s">
        <v>343</v>
      </c>
      <c r="I183" s="255" t="s">
        <v>302</v>
      </c>
      <c r="J183" s="255"/>
      <c r="K183" s="303"/>
    </row>
    <row r="184" spans="2:11" s="1" customFormat="1" ht="15" customHeight="1">
      <c r="B184" s="280"/>
      <c r="C184" s="255" t="s">
        <v>331</v>
      </c>
      <c r="D184" s="255"/>
      <c r="E184" s="255"/>
      <c r="F184" s="278" t="s">
        <v>267</v>
      </c>
      <c r="G184" s="255"/>
      <c r="H184" s="255" t="s">
        <v>344</v>
      </c>
      <c r="I184" s="255" t="s">
        <v>302</v>
      </c>
      <c r="J184" s="255"/>
      <c r="K184" s="303"/>
    </row>
    <row r="185" spans="2:11" s="1" customFormat="1" ht="15" customHeight="1">
      <c r="B185" s="280"/>
      <c r="C185" s="255" t="s">
        <v>92</v>
      </c>
      <c r="D185" s="255"/>
      <c r="E185" s="255"/>
      <c r="F185" s="278" t="s">
        <v>273</v>
      </c>
      <c r="G185" s="255"/>
      <c r="H185" s="255" t="s">
        <v>345</v>
      </c>
      <c r="I185" s="255" t="s">
        <v>269</v>
      </c>
      <c r="J185" s="255">
        <v>50</v>
      </c>
      <c r="K185" s="303"/>
    </row>
    <row r="186" spans="2:11" s="1" customFormat="1" ht="15" customHeight="1">
      <c r="B186" s="280"/>
      <c r="C186" s="255" t="s">
        <v>346</v>
      </c>
      <c r="D186" s="255"/>
      <c r="E186" s="255"/>
      <c r="F186" s="278" t="s">
        <v>273</v>
      </c>
      <c r="G186" s="255"/>
      <c r="H186" s="255" t="s">
        <v>347</v>
      </c>
      <c r="I186" s="255" t="s">
        <v>348</v>
      </c>
      <c r="J186" s="255"/>
      <c r="K186" s="303"/>
    </row>
    <row r="187" spans="2:11" s="1" customFormat="1" ht="15" customHeight="1">
      <c r="B187" s="280"/>
      <c r="C187" s="255" t="s">
        <v>349</v>
      </c>
      <c r="D187" s="255"/>
      <c r="E187" s="255"/>
      <c r="F187" s="278" t="s">
        <v>273</v>
      </c>
      <c r="G187" s="255"/>
      <c r="H187" s="255" t="s">
        <v>350</v>
      </c>
      <c r="I187" s="255" t="s">
        <v>348</v>
      </c>
      <c r="J187" s="255"/>
      <c r="K187" s="303"/>
    </row>
    <row r="188" spans="2:11" s="1" customFormat="1" ht="15" customHeight="1">
      <c r="B188" s="280"/>
      <c r="C188" s="255" t="s">
        <v>351</v>
      </c>
      <c r="D188" s="255"/>
      <c r="E188" s="255"/>
      <c r="F188" s="278" t="s">
        <v>273</v>
      </c>
      <c r="G188" s="255"/>
      <c r="H188" s="255" t="s">
        <v>352</v>
      </c>
      <c r="I188" s="255" t="s">
        <v>348</v>
      </c>
      <c r="J188" s="255"/>
      <c r="K188" s="303"/>
    </row>
    <row r="189" spans="2:11" s="1" customFormat="1" ht="15" customHeight="1">
      <c r="B189" s="280"/>
      <c r="C189" s="316" t="s">
        <v>353</v>
      </c>
      <c r="D189" s="255"/>
      <c r="E189" s="255"/>
      <c r="F189" s="278" t="s">
        <v>273</v>
      </c>
      <c r="G189" s="255"/>
      <c r="H189" s="255" t="s">
        <v>354</v>
      </c>
      <c r="I189" s="255" t="s">
        <v>355</v>
      </c>
      <c r="J189" s="317" t="s">
        <v>356</v>
      </c>
      <c r="K189" s="303"/>
    </row>
    <row r="190" spans="2:11" s="1" customFormat="1" ht="15" customHeight="1">
      <c r="B190" s="280"/>
      <c r="C190" s="316" t="s">
        <v>40</v>
      </c>
      <c r="D190" s="255"/>
      <c r="E190" s="255"/>
      <c r="F190" s="278" t="s">
        <v>267</v>
      </c>
      <c r="G190" s="255"/>
      <c r="H190" s="252" t="s">
        <v>357</v>
      </c>
      <c r="I190" s="255" t="s">
        <v>358</v>
      </c>
      <c r="J190" s="255"/>
      <c r="K190" s="303"/>
    </row>
    <row r="191" spans="2:11" s="1" customFormat="1" ht="15" customHeight="1">
      <c r="B191" s="280"/>
      <c r="C191" s="316" t="s">
        <v>359</v>
      </c>
      <c r="D191" s="255"/>
      <c r="E191" s="255"/>
      <c r="F191" s="278" t="s">
        <v>267</v>
      </c>
      <c r="G191" s="255"/>
      <c r="H191" s="255" t="s">
        <v>360</v>
      </c>
      <c r="I191" s="255" t="s">
        <v>302</v>
      </c>
      <c r="J191" s="255"/>
      <c r="K191" s="303"/>
    </row>
    <row r="192" spans="2:11" s="1" customFormat="1" ht="15" customHeight="1">
      <c r="B192" s="280"/>
      <c r="C192" s="316" t="s">
        <v>361</v>
      </c>
      <c r="D192" s="255"/>
      <c r="E192" s="255"/>
      <c r="F192" s="278" t="s">
        <v>267</v>
      </c>
      <c r="G192" s="255"/>
      <c r="H192" s="255" t="s">
        <v>362</v>
      </c>
      <c r="I192" s="255" t="s">
        <v>302</v>
      </c>
      <c r="J192" s="255"/>
      <c r="K192" s="303"/>
    </row>
    <row r="193" spans="2:11" s="1" customFormat="1" ht="15" customHeight="1">
      <c r="B193" s="280"/>
      <c r="C193" s="316" t="s">
        <v>363</v>
      </c>
      <c r="D193" s="255"/>
      <c r="E193" s="255"/>
      <c r="F193" s="278" t="s">
        <v>273</v>
      </c>
      <c r="G193" s="255"/>
      <c r="H193" s="255" t="s">
        <v>364</v>
      </c>
      <c r="I193" s="255" t="s">
        <v>302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2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365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366</v>
      </c>
      <c r="D200" s="319"/>
      <c r="E200" s="319"/>
      <c r="F200" s="319" t="s">
        <v>367</v>
      </c>
      <c r="G200" s="320"/>
      <c r="H200" s="319" t="s">
        <v>368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358</v>
      </c>
      <c r="D202" s="255"/>
      <c r="E202" s="255"/>
      <c r="F202" s="278" t="s">
        <v>41</v>
      </c>
      <c r="G202" s="255"/>
      <c r="H202" s="255" t="s">
        <v>369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42</v>
      </c>
      <c r="G203" s="255"/>
      <c r="H203" s="255" t="s">
        <v>370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45</v>
      </c>
      <c r="G204" s="255"/>
      <c r="H204" s="255" t="s">
        <v>371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43</v>
      </c>
      <c r="G205" s="255"/>
      <c r="H205" s="255" t="s">
        <v>372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44</v>
      </c>
      <c r="G206" s="255"/>
      <c r="H206" s="255" t="s">
        <v>373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314</v>
      </c>
      <c r="D208" s="255"/>
      <c r="E208" s="255"/>
      <c r="F208" s="278" t="s">
        <v>74</v>
      </c>
      <c r="G208" s="255"/>
      <c r="H208" s="255" t="s">
        <v>374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209</v>
      </c>
      <c r="G209" s="255"/>
      <c r="H209" s="255" t="s">
        <v>210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207</v>
      </c>
      <c r="G210" s="255"/>
      <c r="H210" s="255" t="s">
        <v>375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211</v>
      </c>
      <c r="G211" s="316"/>
      <c r="H211" s="307" t="s">
        <v>212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213</v>
      </c>
      <c r="G212" s="316"/>
      <c r="H212" s="307" t="s">
        <v>376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338</v>
      </c>
      <c r="D214" s="255"/>
      <c r="E214" s="255"/>
      <c r="F214" s="278">
        <v>1</v>
      </c>
      <c r="G214" s="316"/>
      <c r="H214" s="307" t="s">
        <v>377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378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379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380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2022-08-23T08:32:25Z</dcterms:created>
  <dcterms:modified xsi:type="dcterms:W3CDTF">2022-08-23T08:32:29Z</dcterms:modified>
  <cp:category/>
  <cp:version/>
  <cp:contentType/>
  <cp:contentStatus/>
</cp:coreProperties>
</file>