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ocuments\Obce\_Vyzvy\Olbramovice_22\CD\Projektová dokumentace - vykazy a rozpocty\"/>
    </mc:Choice>
  </mc:AlternateContent>
  <bookViews>
    <workbookView xWindow="0" yWindow="0" windowWidth="0" windowHeight="0"/>
  </bookViews>
  <sheets>
    <sheet name="Rekapitulace stavby" sheetId="1" r:id="rId1"/>
    <sheet name="SO-1 - Větrolam VN3 - stavba" sheetId="2" r:id="rId2"/>
    <sheet name="SO-1-1 - Větrolam VN3 1.r..." sheetId="3" r:id="rId3"/>
    <sheet name="SO-1-2 - Větrolam VN3 2.r..." sheetId="4" r:id="rId4"/>
    <sheet name="SO-1-3 - Větrolam VN3 3.r..." sheetId="5" r:id="rId5"/>
    <sheet name="SO-2 - Větrolam VN2 - stavba" sheetId="6" r:id="rId6"/>
    <sheet name="SO-2-1 - Větrolam VN2 1.r..." sheetId="7" r:id="rId7"/>
    <sheet name="SO-2-2 - Větrolam VN2 2.r..." sheetId="8" r:id="rId8"/>
    <sheet name="SO-2-3 - Větrolam VN2 3.r...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'SO-1 - Větrolam VN3 - stavba'!$C$86:$K$200</definedName>
    <definedName name="_xlnm.Print_Area" localSheetId="1">'SO-1 - Větrolam VN3 - stavba'!$C$4:$J$39,'SO-1 - Větrolam VN3 - stavba'!$C$45:$J$68,'SO-1 - Větrolam VN3 - stavba'!$C$74:$K$200</definedName>
    <definedName name="_xlnm.Print_Titles" localSheetId="1">'SO-1 - Větrolam VN3 - stavba'!$86:$86</definedName>
    <definedName name="_xlnm._FilterDatabase" localSheetId="2" hidden="1">'SO-1-1 - Větrolam VN3 1.r...'!$C$86:$K$129</definedName>
    <definedName name="_xlnm.Print_Area" localSheetId="2">'SO-1-1 - Větrolam VN3 1.r...'!$C$4:$J$41,'SO-1-1 - Větrolam VN3 1.r...'!$C$47:$J$66,'SO-1-1 - Větrolam VN3 1.r...'!$C$72:$K$129</definedName>
    <definedName name="_xlnm.Print_Titles" localSheetId="2">'SO-1-1 - Větrolam VN3 1.r...'!$86:$86</definedName>
    <definedName name="_xlnm._FilterDatabase" localSheetId="3" hidden="1">'SO-1-2 - Větrolam VN3 2.r...'!$C$86:$K$129</definedName>
    <definedName name="_xlnm.Print_Area" localSheetId="3">'SO-1-2 - Větrolam VN3 2.r...'!$C$4:$J$41,'SO-1-2 - Větrolam VN3 2.r...'!$C$47:$J$66,'SO-1-2 - Větrolam VN3 2.r...'!$C$72:$K$129</definedName>
    <definedName name="_xlnm.Print_Titles" localSheetId="3">'SO-1-2 - Větrolam VN3 2.r...'!$86:$86</definedName>
    <definedName name="_xlnm._FilterDatabase" localSheetId="4" hidden="1">'SO-1-3 - Větrolam VN3 3.r...'!$C$86:$K$129</definedName>
    <definedName name="_xlnm.Print_Area" localSheetId="4">'SO-1-3 - Větrolam VN3 3.r...'!$C$4:$J$41,'SO-1-3 - Větrolam VN3 3.r...'!$C$47:$J$66,'SO-1-3 - Větrolam VN3 3.r...'!$C$72:$K$129</definedName>
    <definedName name="_xlnm.Print_Titles" localSheetId="4">'SO-1-3 - Větrolam VN3 3.r...'!$86:$86</definedName>
    <definedName name="_xlnm._FilterDatabase" localSheetId="5" hidden="1">'SO-2 - Větrolam VN2 - stavba'!$C$86:$K$196</definedName>
    <definedName name="_xlnm.Print_Area" localSheetId="5">'SO-2 - Větrolam VN2 - stavba'!$C$4:$J$39,'SO-2 - Větrolam VN2 - stavba'!$C$45:$J$68,'SO-2 - Větrolam VN2 - stavba'!$C$74:$K$196</definedName>
    <definedName name="_xlnm.Print_Titles" localSheetId="5">'SO-2 - Větrolam VN2 - stavba'!$86:$86</definedName>
    <definedName name="_xlnm._FilterDatabase" localSheetId="6" hidden="1">'SO-2-1 - Větrolam VN2 1.r...'!$C$86:$K$129</definedName>
    <definedName name="_xlnm.Print_Area" localSheetId="6">'SO-2-1 - Větrolam VN2 1.r...'!$C$4:$J$41,'SO-2-1 - Větrolam VN2 1.r...'!$C$47:$J$66,'SO-2-1 - Větrolam VN2 1.r...'!$C$72:$K$129</definedName>
    <definedName name="_xlnm.Print_Titles" localSheetId="6">'SO-2-1 - Větrolam VN2 1.r...'!$86:$86</definedName>
    <definedName name="_xlnm._FilterDatabase" localSheetId="7" hidden="1">'SO-2-2 - Větrolam VN2 2.r...'!$C$86:$K$129</definedName>
    <definedName name="_xlnm.Print_Area" localSheetId="7">'SO-2-2 - Větrolam VN2 2.r...'!$C$4:$J$41,'SO-2-2 - Větrolam VN2 2.r...'!$C$47:$J$66,'SO-2-2 - Větrolam VN2 2.r...'!$C$72:$K$129</definedName>
    <definedName name="_xlnm.Print_Titles" localSheetId="7">'SO-2-2 - Větrolam VN2 2.r...'!$86:$86</definedName>
    <definedName name="_xlnm._FilterDatabase" localSheetId="8" hidden="1">'SO-2-3 - Větrolam VN2 3.r...'!$C$86:$K$129</definedName>
    <definedName name="_xlnm.Print_Area" localSheetId="8">'SO-2-3 - Větrolam VN2 3.r...'!$C$4:$J$41,'SO-2-3 - Větrolam VN2 3.r...'!$C$47:$J$66,'SO-2-3 - Větrolam VN2 3.r...'!$C$72:$K$129</definedName>
    <definedName name="_xlnm.Print_Titles" localSheetId="8">'SO-2-3 - Větrolam VN2 3.r...'!$86:$86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4"/>
  <c i="9" r="J37"/>
  <c i="1" r="AX64"/>
  <c i="9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59"/>
  <c r="J25"/>
  <c r="J20"/>
  <c r="E20"/>
  <c r="F84"/>
  <c r="J19"/>
  <c r="J14"/>
  <c r="J56"/>
  <c r="E7"/>
  <c r="E75"/>
  <c i="8" r="J39"/>
  <c r="J38"/>
  <c i="1" r="AY63"/>
  <c i="8" r="J37"/>
  <c i="1" r="AX63"/>
  <c i="8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75"/>
  <c i="7" r="J39"/>
  <c r="J38"/>
  <c i="1" r="AY62"/>
  <c i="7" r="J37"/>
  <c i="1" r="AX62"/>
  <c i="7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59"/>
  <c r="J25"/>
  <c r="J20"/>
  <c r="E20"/>
  <c r="F84"/>
  <c r="J19"/>
  <c r="J14"/>
  <c r="J81"/>
  <c r="E7"/>
  <c r="E50"/>
  <c i="6" r="J37"/>
  <c r="J36"/>
  <c i="1" r="AY61"/>
  <c i="6" r="J35"/>
  <c i="1" r="AX61"/>
  <c i="6"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52"/>
  <c r="E7"/>
  <c r="E48"/>
  <c i="5" r="J39"/>
  <c r="J38"/>
  <c i="1" r="AY59"/>
  <c i="5" r="J37"/>
  <c i="1" r="AX59"/>
  <c i="5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59"/>
  <c r="J25"/>
  <c r="J20"/>
  <c r="E20"/>
  <c r="F84"/>
  <c r="J19"/>
  <c r="J14"/>
  <c r="J81"/>
  <c r="E7"/>
  <c r="E50"/>
  <c i="4" r="J39"/>
  <c r="J38"/>
  <c i="1" r="AY58"/>
  <c i="4" r="J37"/>
  <c i="1" r="AX58"/>
  <c i="4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75"/>
  <c i="3" r="J39"/>
  <c r="J38"/>
  <c i="1" r="AY57"/>
  <c i="3" r="J37"/>
  <c i="1" r="AX57"/>
  <c i="3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56"/>
  <c r="E7"/>
  <c r="E50"/>
  <c i="2" r="J37"/>
  <c r="J36"/>
  <c i="1" r="AY56"/>
  <c i="2" r="J35"/>
  <c i="1" r="AX56"/>
  <c i="2"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52"/>
  <c r="E7"/>
  <c r="E48"/>
  <c i="1" r="L50"/>
  <c r="AM50"/>
  <c r="AM49"/>
  <c r="L49"/>
  <c r="AM47"/>
  <c r="L47"/>
  <c r="L45"/>
  <c r="L44"/>
  <c i="2" r="J196"/>
  <c r="BK177"/>
  <c r="BK102"/>
  <c r="BK187"/>
  <c r="J149"/>
  <c r="BK164"/>
  <c r="BK168"/>
  <c r="J117"/>
  <c i="3" r="BK99"/>
  <c r="BK103"/>
  <c i="4" r="J113"/>
  <c r="J127"/>
  <c i="5" r="BK103"/>
  <c i="6" r="J186"/>
  <c r="J167"/>
  <c r="BK171"/>
  <c r="BK120"/>
  <c r="J141"/>
  <c r="BK168"/>
  <c i="7" r="J117"/>
  <c i="8" r="BK121"/>
  <c r="BK125"/>
  <c r="BK115"/>
  <c i="9" r="J115"/>
  <c r="J99"/>
  <c i="2" r="BK181"/>
  <c i="1" r="AS60"/>
  <c i="2" r="J171"/>
  <c r="J170"/>
  <c r="J104"/>
  <c i="3" r="BK95"/>
  <c r="BK110"/>
  <c i="4" r="BK110"/>
  <c i="5" r="BK106"/>
  <c r="BK99"/>
  <c i="6" r="J175"/>
  <c r="J184"/>
  <c r="J125"/>
  <c r="J113"/>
  <c r="BK175"/>
  <c r="BK104"/>
  <c i="7" r="J125"/>
  <c r="BK95"/>
  <c i="8" r="J103"/>
  <c r="J95"/>
  <c i="9" r="BK95"/>
  <c i="2" r="BK198"/>
  <c r="J141"/>
  <c r="BK184"/>
  <c r="BK175"/>
  <c r="J109"/>
  <c r="BK109"/>
  <c r="BK139"/>
  <c i="3" r="J125"/>
  <c r="BK115"/>
  <c r="BK94"/>
  <c i="4" r="J115"/>
  <c i="5" r="J95"/>
  <c r="BK90"/>
  <c i="6" r="J179"/>
  <c r="J96"/>
  <c r="J129"/>
  <c r="BK161"/>
  <c r="J164"/>
  <c r="BK96"/>
  <c i="7" r="BK115"/>
  <c r="BK90"/>
  <c i="8" r="J94"/>
  <c i="9" r="J119"/>
  <c r="BK103"/>
  <c i="2" r="J190"/>
  <c r="J168"/>
  <c r="J90"/>
  <c r="J180"/>
  <c r="BK151"/>
  <c r="BK170"/>
  <c r="BK124"/>
  <c i="3" r="BK113"/>
  <c r="J115"/>
  <c i="4" r="J95"/>
  <c i="5" r="BK119"/>
  <c r="J119"/>
  <c i="6" r="BK177"/>
  <c r="BK136"/>
  <c r="BK167"/>
  <c r="BK128"/>
  <c r="J159"/>
  <c r="J106"/>
  <c r="J128"/>
  <c i="7" r="J119"/>
  <c r="J99"/>
  <c i="8" r="J125"/>
  <c i="9" r="BK117"/>
  <c r="BK119"/>
  <c i="2" r="BK182"/>
  <c r="BK180"/>
  <c r="BK129"/>
  <c r="J198"/>
  <c r="J176"/>
  <c r="J139"/>
  <c r="J94"/>
  <c r="J122"/>
  <c r="BK144"/>
  <c i="3" r="BK121"/>
  <c r="J117"/>
  <c i="4" r="BK113"/>
  <c r="BK99"/>
  <c r="BK106"/>
  <c i="5" r="J117"/>
  <c r="J103"/>
  <c i="6" r="BK173"/>
  <c r="BK125"/>
  <c r="BK151"/>
  <c r="BK94"/>
  <c r="BK132"/>
  <c r="BK186"/>
  <c r="J144"/>
  <c i="7" r="J90"/>
  <c r="J103"/>
  <c i="8" r="BK106"/>
  <c r="BK95"/>
  <c i="9" r="BK127"/>
  <c r="J125"/>
  <c i="2" r="J175"/>
  <c r="J125"/>
  <c r="BK171"/>
  <c r="BK132"/>
  <c r="J151"/>
  <c r="BK125"/>
  <c i="3" r="J110"/>
  <c r="J99"/>
  <c i="4" r="BK125"/>
  <c i="5" r="J94"/>
  <c r="BK110"/>
  <c i="6" r="BK137"/>
  <c r="J173"/>
  <c r="J109"/>
  <c r="J169"/>
  <c r="J104"/>
  <c r="J122"/>
  <c i="7" r="J113"/>
  <c r="BK113"/>
  <c i="8" r="J127"/>
  <c r="J117"/>
  <c i="9" r="BK121"/>
  <c r="J127"/>
  <c i="2" r="BK174"/>
  <c r="BK94"/>
  <c r="J181"/>
  <c r="J177"/>
  <c i="1" r="AS55"/>
  <c i="3" r="BK106"/>
  <c r="J95"/>
  <c i="4" r="BK117"/>
  <c r="J103"/>
  <c r="J90"/>
  <c i="5" r="BK127"/>
  <c r="BK94"/>
  <c i="6" r="BK122"/>
  <c r="J170"/>
  <c r="BK100"/>
  <c r="BK129"/>
  <c r="BK192"/>
  <c r="J120"/>
  <c i="7" r="J106"/>
  <c i="8" r="BK113"/>
  <c r="J121"/>
  <c i="9" r="J103"/>
  <c r="J117"/>
  <c i="2" r="BK176"/>
  <c r="J134"/>
  <c r="J182"/>
  <c r="BK137"/>
  <c r="J172"/>
  <c r="J124"/>
  <c r="BK128"/>
  <c i="3" r="BK127"/>
  <c r="J90"/>
  <c i="4" r="J99"/>
  <c r="BK95"/>
  <c i="5" r="J99"/>
  <c i="6" r="J189"/>
  <c r="J174"/>
  <c r="J137"/>
  <c r="BK124"/>
  <c r="BK174"/>
  <c r="BK113"/>
  <c i="7" r="J110"/>
  <c i="8" r="J110"/>
  <c r="J99"/>
  <c i="9" r="BK90"/>
  <c r="J95"/>
  <c i="4" r="BK127"/>
  <c r="J121"/>
  <c i="5" r="J121"/>
  <c r="BK121"/>
  <c i="6" r="J171"/>
  <c r="BK178"/>
  <c r="J136"/>
  <c r="BK164"/>
  <c r="BK117"/>
  <c r="J151"/>
  <c r="BK106"/>
  <c i="7" r="BK106"/>
  <c i="8" r="BK119"/>
  <c i="9" r="BK106"/>
  <c r="BK115"/>
  <c i="2" r="BK193"/>
  <c r="BK178"/>
  <c r="J113"/>
  <c r="BK161"/>
  <c r="J106"/>
  <c r="BK113"/>
  <c r="J129"/>
  <c r="BK90"/>
  <c i="3" r="J121"/>
  <c i="4" r="J106"/>
  <c r="BK94"/>
  <c i="5" r="BK115"/>
  <c i="6" r="J178"/>
  <c r="J94"/>
  <c r="J132"/>
  <c r="BK179"/>
  <c r="BK194"/>
  <c r="J161"/>
  <c i="7" r="J127"/>
  <c r="BK125"/>
  <c r="J95"/>
  <c i="8" r="J90"/>
  <c i="9" r="BK110"/>
  <c r="J110"/>
  <c i="2" r="J169"/>
  <c r="BK120"/>
  <c r="J178"/>
  <c r="J136"/>
  <c r="BK134"/>
  <c r="BK149"/>
  <c r="J132"/>
  <c i="3" r="J127"/>
  <c r="BK119"/>
  <c i="4" r="BK121"/>
  <c r="J119"/>
  <c i="5" r="J127"/>
  <c r="J113"/>
  <c i="6" r="BK169"/>
  <c r="J180"/>
  <c r="J181"/>
  <c r="BK109"/>
  <c r="J176"/>
  <c i="7" r="BK121"/>
  <c r="J94"/>
  <c i="8" r="BK103"/>
  <c i="9" r="BK125"/>
  <c r="BK94"/>
  <c r="J94"/>
  <c i="2" r="BK172"/>
  <c r="BK196"/>
  <c r="J164"/>
  <c r="J102"/>
  <c r="BK141"/>
  <c r="J161"/>
  <c i="3" r="J94"/>
  <c i="4" r="BK119"/>
  <c r="J110"/>
  <c i="5" r="J115"/>
  <c r="J90"/>
  <c r="J125"/>
  <c i="6" r="J168"/>
  <c r="J102"/>
  <c r="BK139"/>
  <c r="BK170"/>
  <c r="J177"/>
  <c r="BK141"/>
  <c i="7" r="BK127"/>
  <c r="J121"/>
  <c r="BK94"/>
  <c i="8" r="BK90"/>
  <c r="J119"/>
  <c i="9" r="J106"/>
  <c i="2" r="J187"/>
  <c r="BK173"/>
  <c r="BK122"/>
  <c r="J193"/>
  <c r="BK167"/>
  <c r="BK104"/>
  <c r="J146"/>
  <c r="J173"/>
  <c r="BK96"/>
  <c i="3" r="BK125"/>
  <c r="J106"/>
  <c i="4" r="BK115"/>
  <c r="J94"/>
  <c i="5" r="J110"/>
  <c r="BK95"/>
  <c i="6" r="BK176"/>
  <c r="BK90"/>
  <c r="BK144"/>
  <c r="BK180"/>
  <c r="J100"/>
  <c r="J139"/>
  <c i="7" r="J115"/>
  <c i="8" r="J106"/>
  <c r="BK94"/>
  <c i="9" r="J90"/>
  <c i="2" r="J184"/>
  <c r="J167"/>
  <c r="J183"/>
  <c r="J144"/>
  <c r="J96"/>
  <c r="BK136"/>
  <c r="J159"/>
  <c i="3" r="BK117"/>
  <c r="BK90"/>
  <c i="4" r="J117"/>
  <c i="5" r="BK125"/>
  <c i="6" r="J194"/>
  <c r="J117"/>
  <c r="BK159"/>
  <c r="J90"/>
  <c r="J146"/>
  <c r="BK181"/>
  <c i="7" r="BK117"/>
  <c i="8" r="BK117"/>
  <c r="BK127"/>
  <c i="9" r="BK99"/>
  <c r="J121"/>
  <c i="2" r="BK183"/>
  <c r="J128"/>
  <c r="BK179"/>
  <c r="BK146"/>
  <c r="J100"/>
  <c r="BK169"/>
  <c r="J137"/>
  <c i="3" r="J119"/>
  <c i="4" r="BK90"/>
  <c r="BK103"/>
  <c i="5" r="BK117"/>
  <c i="6" r="BK149"/>
  <c r="J192"/>
  <c r="J124"/>
  <c r="J172"/>
  <c r="BK102"/>
  <c r="BK134"/>
  <c i="7" r="BK103"/>
  <c r="BK99"/>
  <c i="8" r="J115"/>
  <c r="BK110"/>
  <c i="9" r="J113"/>
  <c i="2" r="J179"/>
  <c r="BK117"/>
  <c r="BK190"/>
  <c r="J174"/>
  <c r="J120"/>
  <c r="BK159"/>
  <c r="BK106"/>
  <c r="BK100"/>
  <c i="3" r="J113"/>
  <c r="J103"/>
  <c i="4" r="J125"/>
  <c i="5" r="J106"/>
  <c r="BK113"/>
  <c i="6" r="BK172"/>
  <c r="BK189"/>
  <c r="J149"/>
  <c r="BK184"/>
  <c r="J134"/>
  <c r="BK146"/>
  <c i="7" r="BK119"/>
  <c r="BK110"/>
  <c i="8" r="J113"/>
  <c r="BK99"/>
  <c i="9" r="BK113"/>
  <c i="2" l="1" r="T89"/>
  <c r="R112"/>
  <c r="P119"/>
  <c r="R166"/>
  <c r="P186"/>
  <c r="P185"/>
  <c i="3" r="BK89"/>
  <c r="J89"/>
  <c r="J65"/>
  <c i="4" r="P89"/>
  <c r="P88"/>
  <c r="P87"/>
  <c i="1" r="AU58"/>
  <c i="5" r="P89"/>
  <c r="P88"/>
  <c r="P87"/>
  <c i="1" r="AU59"/>
  <c i="6" r="T89"/>
  <c r="T112"/>
  <c r="R119"/>
  <c r="R166"/>
  <c r="T183"/>
  <c r="T182"/>
  <c i="7" r="T89"/>
  <c r="T88"/>
  <c r="T87"/>
  <c i="8" r="P89"/>
  <c r="P88"/>
  <c r="P87"/>
  <c i="1" r="AU63"/>
  <c i="2" r="BK89"/>
  <c r="J89"/>
  <c r="J61"/>
  <c r="BK119"/>
  <c r="J119"/>
  <c r="J63"/>
  <c r="BK166"/>
  <c r="J166"/>
  <c r="J64"/>
  <c r="BK186"/>
  <c r="J186"/>
  <c r="J66"/>
  <c i="3" r="T89"/>
  <c r="T88"/>
  <c r="T87"/>
  <c i="4" r="R89"/>
  <c r="R88"/>
  <c r="R87"/>
  <c i="5" r="T89"/>
  <c r="T88"/>
  <c r="T87"/>
  <c i="6" r="BK89"/>
  <c r="J89"/>
  <c r="J61"/>
  <c r="BK112"/>
  <c r="J112"/>
  <c r="J62"/>
  <c r="BK119"/>
  <c r="J119"/>
  <c r="J63"/>
  <c r="BK166"/>
  <c r="J166"/>
  <c r="J64"/>
  <c r="BK183"/>
  <c r="J183"/>
  <c r="J66"/>
  <c i="7" r="P89"/>
  <c r="P88"/>
  <c r="P87"/>
  <c i="1" r="AU62"/>
  <c i="8" r="T89"/>
  <c r="T88"/>
  <c r="T87"/>
  <c i="9" r="BK89"/>
  <c r="BK88"/>
  <c r="J88"/>
  <c r="J64"/>
  <c i="2" r="P89"/>
  <c r="BK112"/>
  <c r="J112"/>
  <c r="J62"/>
  <c r="T112"/>
  <c r="T119"/>
  <c r="T166"/>
  <c r="T186"/>
  <c r="T185"/>
  <c i="3" r="P89"/>
  <c r="P88"/>
  <c r="P87"/>
  <c i="1" r="AU57"/>
  <c i="4" r="T89"/>
  <c r="T88"/>
  <c r="T87"/>
  <c i="5" r="BK89"/>
  <c r="BK88"/>
  <c r="J88"/>
  <c r="J64"/>
  <c i="6" r="P89"/>
  <c r="P112"/>
  <c r="P119"/>
  <c r="P166"/>
  <c r="R183"/>
  <c r="R182"/>
  <c i="7" r="R89"/>
  <c r="R88"/>
  <c r="R87"/>
  <c i="8" r="R89"/>
  <c r="R88"/>
  <c r="R87"/>
  <c i="9" r="R89"/>
  <c r="R88"/>
  <c r="R87"/>
  <c i="2" r="R89"/>
  <c r="P112"/>
  <c r="R119"/>
  <c r="P166"/>
  <c r="R186"/>
  <c r="R185"/>
  <c i="3" r="R89"/>
  <c r="R88"/>
  <c r="R87"/>
  <c i="4" r="BK89"/>
  <c r="J89"/>
  <c r="J65"/>
  <c i="5" r="R89"/>
  <c r="R88"/>
  <c r="R87"/>
  <c i="6" r="R89"/>
  <c r="R112"/>
  <c r="T119"/>
  <c r="T166"/>
  <c r="P183"/>
  <c r="P182"/>
  <c i="7" r="BK89"/>
  <c r="J89"/>
  <c r="J65"/>
  <c i="8" r="BK89"/>
  <c r="J89"/>
  <c r="J65"/>
  <c i="9" r="P89"/>
  <c r="P88"/>
  <c r="P87"/>
  <c i="1" r="AU64"/>
  <c i="9" r="T89"/>
  <c r="T88"/>
  <c r="T87"/>
  <c i="2" r="BK197"/>
  <c r="J197"/>
  <c r="J67"/>
  <c i="6" r="BK193"/>
  <c r="J193"/>
  <c r="J67"/>
  <c i="9" r="F59"/>
  <c r="J81"/>
  <c r="J84"/>
  <c r="BE95"/>
  <c r="BE103"/>
  <c r="BE106"/>
  <c r="BE110"/>
  <c r="BE113"/>
  <c r="BE117"/>
  <c r="BE121"/>
  <c r="BE90"/>
  <c r="BE115"/>
  <c r="BE119"/>
  <c r="BE125"/>
  <c r="E50"/>
  <c r="BE99"/>
  <c r="BE127"/>
  <c r="BE94"/>
  <c i="8" r="E50"/>
  <c r="J59"/>
  <c r="BE90"/>
  <c r="BE103"/>
  <c r="J56"/>
  <c r="BE110"/>
  <c r="BE125"/>
  <c i="7" r="BK88"/>
  <c r="J88"/>
  <c r="J64"/>
  <c i="8" r="F59"/>
  <c r="BE94"/>
  <c r="BE106"/>
  <c r="BE115"/>
  <c r="BE117"/>
  <c r="BE121"/>
  <c r="BE95"/>
  <c r="BE99"/>
  <c r="BE113"/>
  <c r="BE119"/>
  <c r="BE127"/>
  <c i="6" r="BK88"/>
  <c r="J88"/>
  <c r="J60"/>
  <c i="7" r="J56"/>
  <c r="E75"/>
  <c r="BE110"/>
  <c r="BE119"/>
  <c r="BE121"/>
  <c r="F59"/>
  <c r="J84"/>
  <c r="BE90"/>
  <c r="BE113"/>
  <c r="BE115"/>
  <c r="BE117"/>
  <c r="BE125"/>
  <c r="BE127"/>
  <c r="BE94"/>
  <c r="BE95"/>
  <c r="BE103"/>
  <c r="BE99"/>
  <c r="BE106"/>
  <c i="5" r="J89"/>
  <c r="J65"/>
  <c i="6" r="E77"/>
  <c r="BE100"/>
  <c r="BE113"/>
  <c r="BE124"/>
  <c r="BE129"/>
  <c r="BE146"/>
  <c r="BE159"/>
  <c r="BE164"/>
  <c r="BE167"/>
  <c r="BE169"/>
  <c r="BE170"/>
  <c r="BE171"/>
  <c r="BE172"/>
  <c r="BE175"/>
  <c r="BE184"/>
  <c r="BE194"/>
  <c r="J81"/>
  <c r="F84"/>
  <c r="BE94"/>
  <c r="BE120"/>
  <c r="BE125"/>
  <c r="BE136"/>
  <c r="BE137"/>
  <c r="BE141"/>
  <c r="BE144"/>
  <c r="BE149"/>
  <c r="BE173"/>
  <c r="BE174"/>
  <c r="BE189"/>
  <c r="BE192"/>
  <c r="J55"/>
  <c r="BE117"/>
  <c r="BE168"/>
  <c r="BE176"/>
  <c r="BE177"/>
  <c r="BE186"/>
  <c i="5" r="BK87"/>
  <c r="J87"/>
  <c r="J63"/>
  <c i="6" r="BE90"/>
  <c r="BE96"/>
  <c r="BE102"/>
  <c r="BE104"/>
  <c r="BE106"/>
  <c r="BE109"/>
  <c r="BE122"/>
  <c r="BE128"/>
  <c r="BE132"/>
  <c r="BE134"/>
  <c r="BE139"/>
  <c r="BE151"/>
  <c r="BE161"/>
  <c r="BE178"/>
  <c r="BE179"/>
  <c r="BE180"/>
  <c r="BE181"/>
  <c i="5" r="J56"/>
  <c r="J84"/>
  <c r="BE103"/>
  <c r="BE106"/>
  <c r="BE115"/>
  <c r="BE125"/>
  <c r="BE127"/>
  <c r="F59"/>
  <c r="E75"/>
  <c r="BE94"/>
  <c r="BE99"/>
  <c r="BE90"/>
  <c r="BE95"/>
  <c r="BE110"/>
  <c r="BE113"/>
  <c r="BE117"/>
  <c r="BE119"/>
  <c r="BE121"/>
  <c i="4" r="E50"/>
  <c r="BE95"/>
  <c r="BE113"/>
  <c r="BE121"/>
  <c r="J56"/>
  <c r="F59"/>
  <c r="BE90"/>
  <c r="BE99"/>
  <c r="BE115"/>
  <c r="BE119"/>
  <c r="BE125"/>
  <c r="J59"/>
  <c r="BE117"/>
  <c r="BE94"/>
  <c r="BE103"/>
  <c r="BE106"/>
  <c r="BE110"/>
  <c r="BE127"/>
  <c i="3" r="J81"/>
  <c r="BE106"/>
  <c r="BE113"/>
  <c r="BE115"/>
  <c r="BE117"/>
  <c r="E75"/>
  <c r="J59"/>
  <c r="F84"/>
  <c r="BE94"/>
  <c r="BE99"/>
  <c r="BE110"/>
  <c r="BE121"/>
  <c r="BE127"/>
  <c r="BE90"/>
  <c r="BE95"/>
  <c r="BE103"/>
  <c r="BE119"/>
  <c r="BE125"/>
  <c i="2" r="BE104"/>
  <c r="BE120"/>
  <c r="BE122"/>
  <c r="BE137"/>
  <c r="BE141"/>
  <c r="BE151"/>
  <c r="BE164"/>
  <c r="BE170"/>
  <c r="BE172"/>
  <c r="E77"/>
  <c r="J81"/>
  <c r="BE90"/>
  <c r="BE94"/>
  <c r="BE102"/>
  <c r="BE124"/>
  <c r="BE128"/>
  <c r="BE129"/>
  <c r="BE171"/>
  <c r="BE174"/>
  <c r="F55"/>
  <c r="J84"/>
  <c r="BE113"/>
  <c r="BE125"/>
  <c r="BE139"/>
  <c r="BE144"/>
  <c r="BE167"/>
  <c r="BE168"/>
  <c r="BE173"/>
  <c r="BE175"/>
  <c r="BE178"/>
  <c r="BE180"/>
  <c r="BE183"/>
  <c r="BE193"/>
  <c r="BE96"/>
  <c r="BE100"/>
  <c r="BE106"/>
  <c r="BE109"/>
  <c r="BE117"/>
  <c r="BE132"/>
  <c r="BE134"/>
  <c r="BE136"/>
  <c r="BE146"/>
  <c r="BE149"/>
  <c r="BE159"/>
  <c r="BE161"/>
  <c r="BE169"/>
  <c r="BE176"/>
  <c r="BE177"/>
  <c r="BE179"/>
  <c r="BE181"/>
  <c r="BE182"/>
  <c r="BE184"/>
  <c r="BE187"/>
  <c r="BE190"/>
  <c r="BE196"/>
  <c r="BE198"/>
  <c i="3" r="J36"/>
  <c i="1" r="AW57"/>
  <c i="6" r="F35"/>
  <c i="1" r="BB61"/>
  <c i="3" r="F37"/>
  <c i="1" r="BB57"/>
  <c i="5" r="J36"/>
  <c i="1" r="AW59"/>
  <c i="7" r="F37"/>
  <c i="1" r="BB62"/>
  <c i="9" r="F38"/>
  <c i="1" r="BC64"/>
  <c i="5" r="F38"/>
  <c i="1" r="BC59"/>
  <c i="6" r="F34"/>
  <c i="1" r="BA61"/>
  <c i="7" r="F36"/>
  <c i="1" r="BA62"/>
  <c r="AS54"/>
  <c i="2" r="J34"/>
  <c i="1" r="AW56"/>
  <c i="4" r="J36"/>
  <c i="1" r="AW58"/>
  <c i="7" r="F38"/>
  <c i="1" r="BC62"/>
  <c i="9" r="F39"/>
  <c i="1" r="BD64"/>
  <c i="4" r="F36"/>
  <c i="1" r="BA58"/>
  <c i="5" r="F36"/>
  <c i="1" r="BA59"/>
  <c i="8" r="F37"/>
  <c i="1" r="BB63"/>
  <c i="2" r="F34"/>
  <c i="1" r="BA56"/>
  <c i="8" r="J36"/>
  <c i="1" r="AW63"/>
  <c i="2" r="F35"/>
  <c i="1" r="BB56"/>
  <c i="7" r="J36"/>
  <c i="1" r="AW62"/>
  <c i="9" r="F36"/>
  <c i="1" r="BA64"/>
  <c i="5" r="F37"/>
  <c i="1" r="BB59"/>
  <c i="8" r="F38"/>
  <c i="1" r="BC63"/>
  <c i="2" r="F37"/>
  <c i="1" r="BD56"/>
  <c i="9" r="F37"/>
  <c i="1" r="BB64"/>
  <c i="4" r="F38"/>
  <c i="1" r="BC58"/>
  <c i="8" r="F36"/>
  <c i="1" r="BA63"/>
  <c i="2" r="F36"/>
  <c i="1" r="BC56"/>
  <c i="9" r="J36"/>
  <c i="1" r="AW64"/>
  <c i="6" r="F36"/>
  <c i="1" r="BC61"/>
  <c i="3" r="F39"/>
  <c i="1" r="BD57"/>
  <c i="6" r="F37"/>
  <c i="1" r="BD61"/>
  <c i="3" r="F38"/>
  <c i="1" r="BC57"/>
  <c i="6" r="J34"/>
  <c i="1" r="AW61"/>
  <c i="4" r="F39"/>
  <c i="1" r="BD58"/>
  <c i="5" r="F39"/>
  <c i="1" r="BD59"/>
  <c i="8" r="F39"/>
  <c i="1" r="BD63"/>
  <c i="3" r="F36"/>
  <c i="1" r="BA57"/>
  <c i="4" r="F37"/>
  <c i="1" r="BB58"/>
  <c i="7" r="F39"/>
  <c i="1" r="BD62"/>
  <c i="2" l="1" r="P88"/>
  <c r="P87"/>
  <c i="1" r="AU56"/>
  <c i="6" r="T88"/>
  <c r="T87"/>
  <c r="R88"/>
  <c r="R87"/>
  <c r="P88"/>
  <c r="P87"/>
  <c i="1" r="AU61"/>
  <c i="2" r="R88"/>
  <c r="R87"/>
  <c r="T88"/>
  <c r="T87"/>
  <c i="8" r="BK88"/>
  <c r="J88"/>
  <c r="J64"/>
  <c i="3" r="BK88"/>
  <c r="J88"/>
  <c r="J64"/>
  <c i="4" r="BK88"/>
  <c r="J88"/>
  <c r="J64"/>
  <c i="9" r="J89"/>
  <c r="J65"/>
  <c i="6" r="BK182"/>
  <c r="J182"/>
  <c r="J65"/>
  <c i="2" r="BK88"/>
  <c r="J88"/>
  <c r="J60"/>
  <c r="BK185"/>
  <c r="J185"/>
  <c r="J65"/>
  <c i="9" r="BK87"/>
  <c r="J87"/>
  <c r="J63"/>
  <c i="7" r="BK87"/>
  <c r="J87"/>
  <c r="J63"/>
  <c i="6" r="BK87"/>
  <c r="J87"/>
  <c r="J59"/>
  <c i="5" r="J35"/>
  <c i="1" r="AV59"/>
  <c r="AT59"/>
  <c r="BA60"/>
  <c r="AW60"/>
  <c i="3" r="F35"/>
  <c i="1" r="AZ57"/>
  <c i="7" r="F35"/>
  <c i="1" r="AZ62"/>
  <c r="BD60"/>
  <c r="BB55"/>
  <c r="AX55"/>
  <c i="9" r="J35"/>
  <c i="1" r="AV64"/>
  <c r="AT64"/>
  <c i="6" r="J33"/>
  <c i="1" r="AV61"/>
  <c r="AT61"/>
  <c r="BD55"/>
  <c i="5" r="J32"/>
  <c i="1" r="AG59"/>
  <c i="8" r="J35"/>
  <c i="1" r="AV63"/>
  <c r="AT63"/>
  <c i="4" r="F35"/>
  <c i="1" r="AZ58"/>
  <c i="7" r="J35"/>
  <c i="1" r="AV62"/>
  <c r="AT62"/>
  <c r="AU55"/>
  <c i="9" r="F35"/>
  <c i="1" r="AZ64"/>
  <c r="AU60"/>
  <c i="4" r="J35"/>
  <c i="1" r="AV58"/>
  <c r="AT58"/>
  <c i="5" r="F35"/>
  <c i="1" r="AZ59"/>
  <c i="6" r="F33"/>
  <c i="1" r="AZ61"/>
  <c i="3" r="J35"/>
  <c i="1" r="AV57"/>
  <c r="AT57"/>
  <c i="8" r="F35"/>
  <c i="1" r="AZ63"/>
  <c i="2" r="J33"/>
  <c i="1" r="AV56"/>
  <c r="AT56"/>
  <c r="BA55"/>
  <c r="AW55"/>
  <c i="2" r="F33"/>
  <c i="1" r="AZ56"/>
  <c r="BB60"/>
  <c r="AX60"/>
  <c r="BC60"/>
  <c r="AY60"/>
  <c r="BC55"/>
  <c i="2" l="1" r="BK87"/>
  <c r="J87"/>
  <c i="3" r="BK87"/>
  <c r="J87"/>
  <c r="J63"/>
  <c i="4" r="BK87"/>
  <c r="J87"/>
  <c r="J63"/>
  <c i="8" r="BK87"/>
  <c r="J87"/>
  <c r="J63"/>
  <c i="1" r="AN59"/>
  <c i="5" r="J41"/>
  <c i="6" r="J30"/>
  <c i="1" r="AG61"/>
  <c i="9" r="J32"/>
  <c i="1" r="AG64"/>
  <c r="BB54"/>
  <c r="W31"/>
  <c r="AZ60"/>
  <c r="AV60"/>
  <c r="AT60"/>
  <c i="2" r="J30"/>
  <c i="1" r="AG56"/>
  <c r="BC54"/>
  <c r="W32"/>
  <c r="AZ55"/>
  <c r="AU54"/>
  <c r="BA54"/>
  <c r="AW54"/>
  <c r="AK30"/>
  <c i="7" r="J32"/>
  <c i="1" r="AG62"/>
  <c r="AN62"/>
  <c r="AY55"/>
  <c r="BD54"/>
  <c r="W33"/>
  <c i="9" l="1" r="J41"/>
  <c i="2" r="J39"/>
  <c r="J59"/>
  <c i="7" r="J41"/>
  <c i="6" r="J39"/>
  <c i="1" r="AN61"/>
  <c r="AN56"/>
  <c r="AN64"/>
  <c i="8" r="J32"/>
  <c i="1" r="AG63"/>
  <c r="AG60"/>
  <c r="AZ54"/>
  <c r="W29"/>
  <c r="W30"/>
  <c r="AY54"/>
  <c r="AV55"/>
  <c r="AT55"/>
  <c i="3" r="J32"/>
  <c i="1" r="AG57"/>
  <c i="4" r="J32"/>
  <c i="1" r="AG58"/>
  <c r="AX54"/>
  <c i="8" l="1" r="J41"/>
  <c i="3" r="J41"/>
  <c i="4" r="J41"/>
  <c i="1" r="AN60"/>
  <c r="AN58"/>
  <c r="AN63"/>
  <c r="AN57"/>
  <c r="AV54"/>
  <c r="AK29"/>
  <c r="AG55"/>
  <c l="1"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<sst xmlns="http://schemas.openxmlformats.org/spreadsheetml/2006/main">
  <si>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</si>
  <si>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</si>
  <si>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</si>
  <si>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</si>
  <si>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</si>
  <si>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{6a7bbb80-80db-48b3-ad49-fc81961f7fc6}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</si>
  <si>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</si>
  <si>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</si>
  <si>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</si>
  <si>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</si>
  <si>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</si>
  <si>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</si>
  <si>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</si>
  <si>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</si>
  <si>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</si>
  <si>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</si>
  <si>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</si>
  <si>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VN2, VN3 - A, B a C v k.ú. Olbramovice u Moravského Krumlova</t>
  </si>
  <si>
    <t>KSO:</t>
  </si>
  <si>
    <t/>
  </si>
  <si>
    <t>CC-CZ:</t>
  </si>
  <si>
    <t>Místo:</t>
  </si>
  <si>
    <t>Olbramovice u Moravského Krumlova</t>
  </si>
  <si>
    <t>Datum:</t>
  </si>
  <si>
    <t>7. 4. 2022</t>
  </si>
  <si>
    <t>Zadavatel:</t>
  </si>
  <si>
    <t>IČ:</t>
  </si>
  <si>
    <t>01312774</t>
  </si>
  <si>
    <t>ČŘ-Státní pozemkový úřad</t>
  </si>
  <si>
    <t>DIČ:</t>
  </si>
  <si>
    <t>CZ01312774</t>
  </si>
  <si>
    <t>Uchazeč:</t>
  </si>
  <si>
    <t>Vyplň údaj</t>
  </si>
  <si>
    <t>Projektant:</t>
  </si>
  <si>
    <t>Ing. Jaroslav Krejčí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</si>
  <si>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</si>
  <si>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</si>
  <si>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</si>
  <si>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</si>
  <si>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</si>
  <si>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</si>
  <si>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</si>
  <si>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</si>
  <si>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</si>
  <si>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</si>
  <si>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</si>
  <si>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</si>
  <si>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</si>
  <si>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</si>
  <si>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</si>
  <si>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</si>
  <si>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</si>
  <si>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</si>
  <si>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</si>
  <si>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</si>
  <si>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</si>
  <si>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</si>
  <si>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</si>
  <si>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</si>
  <si>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</si>
  <si>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</si>
  <si>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</si>
  <si>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</si>
  <si>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</si>
  <si>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</si>
  <si>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</si>
  <si>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</si>
  <si>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</si>
  <si>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</si>
  <si>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</si>
  <si>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</si>
  <si>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</si>
  <si>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</si>
  <si>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</si>
  <si>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</si>
  <si>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</si>
  <si>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</si>
  <si>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</si>
  <si>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SO-1</t>
  </si>
  <si>
    <t>Větrolam VN3 - stavba</t>
  </si>
  <si>
    <t>STA</t>
  </si>
  <si>
    <t>1</t>
  </si>
  <si>
    <t>{4f7de315-5a4b-453e-b9ca-ee78ed0bb982}</t>
  </si>
  <si>
    <t>2</t>
  </si>
  <si>
    <t>/</t>
  </si>
  <si>
    <t>Soupis</t>
  </si>
  <si>
    <t>###NOINSERT###</t>
  </si>
  <si>
    <t>SO-1-1</t>
  </si>
  <si>
    <t>Větrolam VN3 1.rok následná péče</t>
  </si>
  <si>
    <t>{8949a552-60bd-4749-b06b-b431db29e99d}</t>
  </si>
  <si>
    <t>SO-1-2</t>
  </si>
  <si>
    <t>Větrolam VN3 2.rok následná péče</t>
  </si>
  <si>
    <t>{6b8e3842-d30d-4ebf-88bc-b7e10295e4fb}</t>
  </si>
  <si>
    <t>SO-1-3</t>
  </si>
  <si>
    <t>Větrolam VN3 3.rok následná péče</t>
  </si>
  <si>
    <t>{9db07b4e-6fdd-4473-bb98-35bed7e4df0e}</t>
  </si>
  <si>
    <t>SO-2</t>
  </si>
  <si>
    <t>Větrolam VN2 - stavba</t>
  </si>
  <si>
    <t>{478f400f-bee5-4f19-aefb-e59abf157281}</t>
  </si>
  <si>
    <t>SO-2-1</t>
  </si>
  <si>
    <t>Větrolam VN2 1.rok následná péče</t>
  </si>
  <si>
    <t>{1d628ea6-d6ac-46ec-a73e-66b80a799ca0}</t>
  </si>
  <si>
    <t>SO-2-2</t>
  </si>
  <si>
    <t>Větrolam VN2 2.rok následná péče</t>
  </si>
  <si>
    <t>{e8aef559-a54c-4726-a6ad-741d6c51d5ce}</t>
  </si>
  <si>
    <t>SO-2-3</t>
  </si>
  <si>
    <t>Větrolam VN2 3.rok následná péče</t>
  </si>
  <si>
    <t>{a8e43f9f-b1ee-479c-a4ad-bcce2f21abd2}</t>
  </si>
  <si>
    <t>KRYCÍ LIST SOUPISU PRACÍ</t>
  </si>
  <si>
    <t>Objekt:</t>
  </si>
  <si>
    <t>SO-1 - Větrolam VN3 -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</si>
  <si>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</si>
  <si>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</si>
  <si>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</si>
  <si>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</si>
  <si>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</si>
  <si>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</si>
  <si>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2 - Oplocení</t>
  </si>
  <si>
    <t xml:space="preserve">    3 - Výsadba</t>
  </si>
  <si>
    <t xml:space="preserve">    4 - Rostlinný materiál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</si>
  <si>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</si>
  <si>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</si>
  <si>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</si>
  <si>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</si>
  <si>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</si>
  <si>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</si>
  <si>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</si>
  <si>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</si>
  <si>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</si>
  <si>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</si>
  <si>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</si>
  <si>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</si>
  <si>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</si>
  <si>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</si>
  <si>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</si>
  <si>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</si>
  <si>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</si>
  <si>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</si>
  <si>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</si>
  <si>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</si>
  <si>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K</t>
  </si>
  <si>
    <t>184802111</t>
  </si>
  <si>
    <t>Chemické odplevelení půdy před založením kultury, trávníku nebo zpevněných ploch o výměře jednotlivě přes 20 m2 v rovině nebo na svahu do 1:5 postřikem na široko</t>
  </si>
  <si>
    <t>m2</t>
  </si>
  <si>
    <t>CS ÚRS 2022 01</t>
  </si>
  <si>
    <t>4</t>
  </si>
  <si>
    <t>1758048357</t>
  </si>
  <si>
    <t>Online PSC</t>
  </si>
  <si>
    <t>https://podminky.urs.cz/item/CS_URS_2022_01/184802111</t>
  </si>
  <si>
    <t>VV</t>
  </si>
  <si>
    <t xml:space="preserve">19312*2 </t>
  </si>
  <si>
    <t>plocha pozemku, 2x postřikem</t>
  </si>
  <si>
    <t>M</t>
  </si>
  <si>
    <t>25234001</t>
  </si>
  <si>
    <t>herbicid totální systémový neselektivní</t>
  </si>
  <si>
    <t>litr</t>
  </si>
  <si>
    <t>8</t>
  </si>
  <si>
    <t>-983017852</t>
  </si>
  <si>
    <t>38624*0,0003</t>
  </si>
  <si>
    <t>3</t>
  </si>
  <si>
    <t>183551113</t>
  </si>
  <si>
    <t>Úprava zemědělské půdy - orba první hl. do 0,30 m, na ploše jednotlivě do 5 ha, o sklonu do 5°</t>
  </si>
  <si>
    <t>ha</t>
  </si>
  <si>
    <t>1612288367</t>
  </si>
  <si>
    <t>https://podminky.urs.cz/item/CS_URS_2022_01/183551113</t>
  </si>
  <si>
    <t xml:space="preserve">19318/1000 </t>
  </si>
  <si>
    <t>plocha pozemku vm2, převod na ha</t>
  </si>
  <si>
    <t>183403151</t>
  </si>
  <si>
    <t>Obdělání půdy smykováním v rovině nebo na svahu do 1:5</t>
  </si>
  <si>
    <t>700282047</t>
  </si>
  <si>
    <t>https://podminky.urs.cz/item/CS_URS_2022_01/183403151</t>
  </si>
  <si>
    <t>5</t>
  </si>
  <si>
    <t>183403152</t>
  </si>
  <si>
    <t>Obdělání půdy vláčením v rovině nebo na svahu do 1:5</t>
  </si>
  <si>
    <t>1473331816</t>
  </si>
  <si>
    <t>https://podminky.urs.cz/item/CS_URS_2022_01/183403152</t>
  </si>
  <si>
    <t>6</t>
  </si>
  <si>
    <t>183403161</t>
  </si>
  <si>
    <t>Obdělání půdy válením v rovině nebo na svahu do 1:5</t>
  </si>
  <si>
    <t>-465422062</t>
  </si>
  <si>
    <t>https://podminky.urs.cz/item/CS_URS_2022_01/183403161</t>
  </si>
  <si>
    <t>7</t>
  </si>
  <si>
    <t>180451111</t>
  </si>
  <si>
    <t>Setí zemědělských kultur na plochách do 5 ha, o sklonu do 5°</t>
  </si>
  <si>
    <t>-708759737</t>
  </si>
  <si>
    <t>https://podminky.urs.cz/item/CS_URS_2022_01/180451111</t>
  </si>
  <si>
    <t>19318*0,0001 'Přepočtené koeficientem množství</t>
  </si>
  <si>
    <t>00572472</t>
  </si>
  <si>
    <t>osivo směs travní krajinná-rovinná</t>
  </si>
  <si>
    <t>kg</t>
  </si>
  <si>
    <t>98304258</t>
  </si>
  <si>
    <t>1,93*80</t>
  </si>
  <si>
    <t xml:space="preserve">travní semeno  (8g travního osiva na 1m2) (80kg osiva na 1ha)</t>
  </si>
  <si>
    <t>Oplocení</t>
  </si>
  <si>
    <t>10</t>
  </si>
  <si>
    <t>348951251</t>
  </si>
  <si>
    <t>Osazení oplocení lesních kultur včetně dřevěných kůlů průměru do 120 mm, v osové vzdálenosti 3 m (dodávka řeziva ve specifikaci) v oplocení výšky do 1,5 m s drátěným pletivem</t>
  </si>
  <si>
    <t>m</t>
  </si>
  <si>
    <t>654750042</t>
  </si>
  <si>
    <t>https://podminky.urs.cz/item/CS_URS_2022_01/348951251</t>
  </si>
  <si>
    <t>2165</t>
  </si>
  <si>
    <t xml:space="preserve">Oplocení lesních kultur, výška 1,5 m s drátěným pletivem,  vč. vjezdových bran , dřevěnými kůly rozteč 3m s drátěným pletivem vč. materiálu</t>
  </si>
  <si>
    <t>11</t>
  </si>
  <si>
    <t>R348952262</t>
  </si>
  <si>
    <t>Vjezdové brany - vrata z plotových tyček s drátěným pletivem, výška 1,6 m, vč. materiálu (8 brány , 3bm šířka)</t>
  </si>
  <si>
    <t>bm</t>
  </si>
  <si>
    <t>-1405254752</t>
  </si>
  <si>
    <t>8*3</t>
  </si>
  <si>
    <t>Výsadba</t>
  </si>
  <si>
    <t>12</t>
  </si>
  <si>
    <t>184211311</t>
  </si>
  <si>
    <t>Jamková výsadba sazenic sklon terénu do 1:5 s kopáním jamky 25 x 25 cm ve stupni zabuřenění 0 v zemině 1 a 2</t>
  </si>
  <si>
    <t>kus</t>
  </si>
  <si>
    <t>-1784230218</t>
  </si>
  <si>
    <t>https://podminky.urs.cz/item/CS_URS_2022_01/184211311</t>
  </si>
  <si>
    <t>13</t>
  </si>
  <si>
    <t>184215112</t>
  </si>
  <si>
    <t>Ukotvení dřeviny kůly jedním kůlem, délky přes 1 do 2 m</t>
  </si>
  <si>
    <t>529316626</t>
  </si>
  <si>
    <t>https://podminky.urs.cz/item/CS_URS_2022_01/184215112</t>
  </si>
  <si>
    <t>14</t>
  </si>
  <si>
    <t>R60591251</t>
  </si>
  <si>
    <t xml:space="preserve">kůly k upevnění dřeviny, délka 1,5-  2m + úvazek, (1strom - poloodrostek - 1 kůl)</t>
  </si>
  <si>
    <t>-1747388988</t>
  </si>
  <si>
    <t>184813113</t>
  </si>
  <si>
    <t>Ošetřování a ochrana stromů proti škodám způsobeným zvěří ovázání papírem nebo chráničkou</t>
  </si>
  <si>
    <t>994959864</t>
  </si>
  <si>
    <t>https://podminky.urs.cz/item/CS_URS_2022_01/184813113</t>
  </si>
  <si>
    <t>P</t>
  </si>
  <si>
    <t>Poznámka k položce:_x000d_
(1strom - poloodrostek - 1 chránička)</t>
  </si>
  <si>
    <t>16</t>
  </si>
  <si>
    <t>RM184813113</t>
  </si>
  <si>
    <t xml:space="preserve">individuální ochrana dřevin - plastová tubusová ochrana listnatých dřevin čtvercového průřezu (10 x 10 cm) , vyrobená ze speciální pórovité fólie PP Tekpol, která je odolná vůči UV záření, výška 120 cm  (pro poloodrostek)</t>
  </si>
  <si>
    <t>ks</t>
  </si>
  <si>
    <t>211230689</t>
  </si>
  <si>
    <t>17</t>
  </si>
  <si>
    <t>183101114</t>
  </si>
  <si>
    <t>Hloubení jamek pro vysazování rostlin v zemině tř.1 až 4 bez výměny půdy v rovině nebo na svahu do 1:5, objemu přes 0,05 do 0,125 m3</t>
  </si>
  <si>
    <t>-1255593558</t>
  </si>
  <si>
    <t>https://podminky.urs.cz/item/CS_URS_2022_01/183101114</t>
  </si>
  <si>
    <t>Poznámka k položce:_x000d_
ovocné dřeviny - 11ks</t>
  </si>
  <si>
    <t>18</t>
  </si>
  <si>
    <t>184102111</t>
  </si>
  <si>
    <t>Výsadba dřeviny s balem do předem vyhloubené jamky se zalitím v rovině nebo na svahu do 1:5, při průměru balu přes 100 do 200 mm</t>
  </si>
  <si>
    <t>-1147172723</t>
  </si>
  <si>
    <t>https://podminky.urs.cz/item/CS_URS_2022_01/184102111</t>
  </si>
  <si>
    <t>19</t>
  </si>
  <si>
    <t>184215132</t>
  </si>
  <si>
    <t>Ukotvení dřeviny kůly třemi kůly, délky přes 1 do 2 m</t>
  </si>
  <si>
    <t>-1880048768</t>
  </si>
  <si>
    <t>https://podminky.urs.cz/item/CS_URS_2022_01/184215132</t>
  </si>
  <si>
    <t>20</t>
  </si>
  <si>
    <t>RM60591253</t>
  </si>
  <si>
    <t>kůly k upevnění ovocné dřeviny, kůly D do 0,1 m délky do 2 m + úvazek, (1strom - 3 kůl)</t>
  </si>
  <si>
    <t>soubor</t>
  </si>
  <si>
    <t>-487217919</t>
  </si>
  <si>
    <t>184813121</t>
  </si>
  <si>
    <t>Ochrana dřevin před okusem zvěří ručně v rovině nebo ve svahu do 1:5, pletivem, výšky do 2 m, vč. materiálu- pletiva</t>
  </si>
  <si>
    <t>478670120</t>
  </si>
  <si>
    <t>https://podminky.urs.cz/item/CS_URS_2022_01/184813121</t>
  </si>
  <si>
    <t>22</t>
  </si>
  <si>
    <t>R25191155</t>
  </si>
  <si>
    <t xml:space="preserve">Hnojivo - vícesložkovétabletové hnojivo tableta – (1 sazenice  2 ks)</t>
  </si>
  <si>
    <t>39851411</t>
  </si>
  <si>
    <t>(4935+11)*2</t>
  </si>
  <si>
    <t>23</t>
  </si>
  <si>
    <t>184911421</t>
  </si>
  <si>
    <t>Mulčování vysazených rostlin mulčovací kůrou, tl. do 100 mm v rovině nebo na svahu do 1:5</t>
  </si>
  <si>
    <t>-304193209</t>
  </si>
  <si>
    <t>https://podminky.urs.cz/item/CS_URS_2022_01/184911421</t>
  </si>
  <si>
    <t xml:space="preserve"> 3600+11</t>
  </si>
  <si>
    <t>24</t>
  </si>
  <si>
    <t>10391100</t>
  </si>
  <si>
    <t>kůra mulčovací VL</t>
  </si>
  <si>
    <t>m3</t>
  </si>
  <si>
    <t>-930692226</t>
  </si>
  <si>
    <t>3611*0,1</t>
  </si>
  <si>
    <t>25</t>
  </si>
  <si>
    <t>184813111</t>
  </si>
  <si>
    <t>Ošetřování a ochrana stromů proti škodám způsobeným zvěří nátěrem nebo postřikem</t>
  </si>
  <si>
    <t>1311012711</t>
  </si>
  <si>
    <t>https://podminky.urs.cz/item/CS_URS_2022_01/184813111</t>
  </si>
  <si>
    <t>Poznámka k položce:_x000d_
sazenice</t>
  </si>
  <si>
    <t>26</t>
  </si>
  <si>
    <t>R184813111</t>
  </si>
  <si>
    <t xml:space="preserve">repeletní přípravek proti škodám způs. zvěří a  hlodavci (1kg na 250ks sazenic)  </t>
  </si>
  <si>
    <t>-346073024</t>
  </si>
  <si>
    <t>2685/250</t>
  </si>
  <si>
    <t>27</t>
  </si>
  <si>
    <t>185804312</t>
  </si>
  <si>
    <t>Zalití rostlin vodou plochy záhonů jednotlivě přes 20 m2</t>
  </si>
  <si>
    <t>-1534331636</t>
  </si>
  <si>
    <t>https://podminky.urs.cz/item/CS_URS_2022_01/185804312</t>
  </si>
  <si>
    <t>((5*11)+(5*2250)+(2*2685))/1000</t>
  </si>
  <si>
    <t xml:space="preserve">5 l na jeden strom,  2 l na jeden keř za 1 týden (1x zalití)</t>
  </si>
  <si>
    <t xml:space="preserve">11 ks stromů  x 5 l = 5625 l za 1 týden</t>
  </si>
  <si>
    <t xml:space="preserve">2250 ks poloodrostků  x 5 l = 11250 l za 1 týden</t>
  </si>
  <si>
    <t>2685 ks keřů x 2 l = 5370 l za 1 týden</t>
  </si>
  <si>
    <t xml:space="preserve">celkem 16675 l vody za týden  =  16,675 m3</t>
  </si>
  <si>
    <t>28</t>
  </si>
  <si>
    <t>185851121</t>
  </si>
  <si>
    <t>Dovoz vody pro zálivku rostlin na vzdálenost do 1000 m</t>
  </si>
  <si>
    <t>-1393465842</t>
  </si>
  <si>
    <t>https://podminky.urs.cz/item/CS_URS_2022_01/185851121</t>
  </si>
  <si>
    <t>29</t>
  </si>
  <si>
    <t>185851129</t>
  </si>
  <si>
    <t>Dovoz vody pro zálivku rostlin Příplatek k ceně za každých dalších i započatých 1000 m</t>
  </si>
  <si>
    <t>-1946991906</t>
  </si>
  <si>
    <t>https://podminky.urs.cz/item/CS_URS_2022_01/185851129</t>
  </si>
  <si>
    <t xml:space="preserve">"+ 6 km"  6*16,68</t>
  </si>
  <si>
    <t>30</t>
  </si>
  <si>
    <t>998231311</t>
  </si>
  <si>
    <t>Přesun hmot pro sadovnické a krajinářské úpravy - strojně dopravní vzdálenost do 5000 m</t>
  </si>
  <si>
    <t>t</t>
  </si>
  <si>
    <t>836308785</t>
  </si>
  <si>
    <t>https://podminky.urs.cz/item/CS_URS_2022_01/998231311</t>
  </si>
  <si>
    <t>Rostlinný materiál</t>
  </si>
  <si>
    <t>31</t>
  </si>
  <si>
    <t>ST1</t>
  </si>
  <si>
    <t xml:space="preserve">Juglans regia - ořešák královský, obvod kmínku 12-14cm,  s balem</t>
  </si>
  <si>
    <t>-993375920</t>
  </si>
  <si>
    <t>32</t>
  </si>
  <si>
    <t>POL1</t>
  </si>
  <si>
    <t xml:space="preserve">Acer campestre - javor babyka, poloodrostek  81-120, Ko 3 l</t>
  </si>
  <si>
    <t>344008157</t>
  </si>
  <si>
    <t>33</t>
  </si>
  <si>
    <t>POL2</t>
  </si>
  <si>
    <t xml:space="preserve">Acer platanoides – javor mléč, poloodrostek  81-120, Ko 3 l</t>
  </si>
  <si>
    <t>-255849573</t>
  </si>
  <si>
    <t>34</t>
  </si>
  <si>
    <t>POL3</t>
  </si>
  <si>
    <t xml:space="preserve">Carpinus betulus – habr obecný, poloodrostek  81-120, Ko 3 l</t>
  </si>
  <si>
    <t>-957767608</t>
  </si>
  <si>
    <t>35</t>
  </si>
  <si>
    <t>POL4</t>
  </si>
  <si>
    <t xml:space="preserve">Pyrus pyraster – hrušeň polnička, poloodrostek  81-120</t>
  </si>
  <si>
    <t>-1894689803</t>
  </si>
  <si>
    <t>36</t>
  </si>
  <si>
    <t>POL5</t>
  </si>
  <si>
    <t xml:space="preserve">Quercus cerris - dub cer, poloodrostek  81-120, Ko 3 l</t>
  </si>
  <si>
    <t>-657348727</t>
  </si>
  <si>
    <t>37</t>
  </si>
  <si>
    <t>POL6</t>
  </si>
  <si>
    <t xml:space="preserve">Quercus petraea – dub zimní, poloodrostek  81-120, Ko 3 l</t>
  </si>
  <si>
    <t>-1935682668</t>
  </si>
  <si>
    <t>38</t>
  </si>
  <si>
    <t>POL7</t>
  </si>
  <si>
    <t xml:space="preserve">Quercus robur – dub letní, poloodrostek  81-120, Ko 3 l</t>
  </si>
  <si>
    <t>180376249</t>
  </si>
  <si>
    <t>39</t>
  </si>
  <si>
    <t>POL8</t>
  </si>
  <si>
    <t xml:space="preserve">Sorbus torminalis –  jeřáb břek, poloodrostek  81-120</t>
  </si>
  <si>
    <t>807781800</t>
  </si>
  <si>
    <t>40</t>
  </si>
  <si>
    <t>POL9</t>
  </si>
  <si>
    <t xml:space="preserve">Tilia cordata – lípa malolistá, poloodrostek  81-120, Ko 3 l</t>
  </si>
  <si>
    <t>2134454644</t>
  </si>
  <si>
    <t>41</t>
  </si>
  <si>
    <t>SAZ1</t>
  </si>
  <si>
    <t xml:space="preserve">Cornus mas - dřín obecný, sazenice  30-60, QP 12 (0,48 l) </t>
  </si>
  <si>
    <t>812563412</t>
  </si>
  <si>
    <t>42</t>
  </si>
  <si>
    <t>SAZ2</t>
  </si>
  <si>
    <t xml:space="preserve">Crataegus laevigata – hloh obecný, sazenice  30-60, QP 12 (0,48 l) </t>
  </si>
  <si>
    <t>1109764291</t>
  </si>
  <si>
    <t>43</t>
  </si>
  <si>
    <t>SAZ3</t>
  </si>
  <si>
    <t xml:space="preserve">Euonymus verrucosus – brslen bradavičnatý, sazenice  30-60, QP 12 (0,48 l) </t>
  </si>
  <si>
    <t>-1407922414</t>
  </si>
  <si>
    <t>44</t>
  </si>
  <si>
    <t>SAZ4</t>
  </si>
  <si>
    <t xml:space="preserve">Ligustrum vulgare – ptačí zob obecný, sazenice  30-60, QP 12 (0,48 l) </t>
  </si>
  <si>
    <t>58097104</t>
  </si>
  <si>
    <t>45</t>
  </si>
  <si>
    <t>SAZ5</t>
  </si>
  <si>
    <t xml:space="preserve">Rhamnus catharticus - řešetlák počistivý, sazenice  30-60, QP 12 (0,48 l) </t>
  </si>
  <si>
    <t>-663830402</t>
  </si>
  <si>
    <t>46</t>
  </si>
  <si>
    <t>SAZ6</t>
  </si>
  <si>
    <t xml:space="preserve">Swida sanguinea - svída krvavá, sazenice  30-60, QP 12 (0,48 l) </t>
  </si>
  <si>
    <t>-776399777</t>
  </si>
  <si>
    <t>47</t>
  </si>
  <si>
    <t>SAZ7</t>
  </si>
  <si>
    <t xml:space="preserve">Viburnum lantana – kalina tušalaj, sazenice  30-60, QP 12 (0,48 l) </t>
  </si>
  <si>
    <t>-1895737954</t>
  </si>
  <si>
    <t>48</t>
  </si>
  <si>
    <t>SAZ11</t>
  </si>
  <si>
    <t xml:space="preserve">Viburnum opulus – kalina obecná, sazenice  30-60, QP 12 (0,48 l) </t>
  </si>
  <si>
    <t>1773023242</t>
  </si>
  <si>
    <t>VRN</t>
  </si>
  <si>
    <t>Vedlejší rozpočtové náklady</t>
  </si>
  <si>
    <t>VRN1</t>
  </si>
  <si>
    <t>Průzkumné, geodetické a projektové práce</t>
  </si>
  <si>
    <t>49</t>
  </si>
  <si>
    <t>012002000</t>
  </si>
  <si>
    <t>Geodetické práce</t>
  </si>
  <si>
    <t>1024</t>
  </si>
  <si>
    <t>92603533</t>
  </si>
  <si>
    <t>https://podminky.urs.cz/item/CS_URS_2022_01/012002000</t>
  </si>
  <si>
    <t xml:space="preserve">Poznámka k položce:_x000d_
Zaměření před stavbou, vytyčení stavby, vytyčení lomových bodů parcel _x000d_
p.č. . 10444, 10461, 10464, 10089  k.ú. Olbramovice u Moravského Krumlova;709930</t>
  </si>
  <si>
    <t>50</t>
  </si>
  <si>
    <t>011303000</t>
  </si>
  <si>
    <t>Archeologická činnost bez rozlišení</t>
  </si>
  <si>
    <t>451925805</t>
  </si>
  <si>
    <t>https://podminky.urs.cz/item/CS_URS_2022_01/011303000</t>
  </si>
  <si>
    <t xml:space="preserve">Poznámka k položce:_x000d_
p.č. . 10444, 10461, 10464, 10089  k.ú. Olbramovice u Moravského Krumlova;709930</t>
  </si>
  <si>
    <t>51</t>
  </si>
  <si>
    <t>031002000</t>
  </si>
  <si>
    <t>Související práce pro zařízení staveniště</t>
  </si>
  <si>
    <t>1294111968</t>
  </si>
  <si>
    <t>https://podminky.urs.cz/item/CS_URS_2022_01/031002000</t>
  </si>
  <si>
    <t>Poznámka k položce:_x000d_
vytyčení inženýrských sítí správci sítí</t>
  </si>
  <si>
    <t>52</t>
  </si>
  <si>
    <t>R119005111</t>
  </si>
  <si>
    <t xml:space="preserve">Vytyčení výsadeb </t>
  </si>
  <si>
    <t>2147138500</t>
  </si>
  <si>
    <t>VRN3</t>
  </si>
  <si>
    <t>Zařízení staveniště</t>
  </si>
  <si>
    <t>53</t>
  </si>
  <si>
    <t>034503000</t>
  </si>
  <si>
    <t>Informační tabule na staveništi</t>
  </si>
  <si>
    <t>ks…</t>
  </si>
  <si>
    <t>-1705607435</t>
  </si>
  <si>
    <t>https://podminky.urs.cz/item/CS_URS_2022_01/034503000</t>
  </si>
  <si>
    <t>Poznámka k položce:_x000d_
„Zřízení a umístění informační cedule o financování projektu“</t>
  </si>
  <si>
    <t>Soupis:</t>
  </si>
  <si>
    <t>SO-1-1 - Větrolam VN3 1.rok následná péče</t>
  </si>
  <si>
    <t xml:space="preserve">    1 - Následná péče v 1.roce - VN3</t>
  </si>
  <si>
    <t>Následná péče v 1.roce - VN3</t>
  </si>
  <si>
    <t>184803211</t>
  </si>
  <si>
    <t>Vylepšení výsadby s vykopáním jamek, sazenicemi výšky do 0,25 m, při průměru jamek 0,25 m a hl. 0,25 v půdě nezabuřeněné, v zemině tř. 1, 2 a 3</t>
  </si>
  <si>
    <t>1229610018</t>
  </si>
  <si>
    <t>https://podminky.urs.cz/item/CS_URS_2022_01/184803211</t>
  </si>
  <si>
    <t>4935*0,1</t>
  </si>
  <si>
    <t>dosadby dřevin do 100 % počtu ks dle dokumentace (10 %)</t>
  </si>
  <si>
    <t>RMPS</t>
  </si>
  <si>
    <t xml:space="preserve">dosadby - dřeviny do 100 % počtu kusů dle dokumentace (10 %) průměrná cena poloodrostku a  sazenice</t>
  </si>
  <si>
    <t>834629551</t>
  </si>
  <si>
    <t>111151231</t>
  </si>
  <si>
    <t>Pokosení trávníku při souvislé ploše přes 1000 do 10000 m2 lučního v rovině nebo svahu do 1:5</t>
  </si>
  <si>
    <t>2091977693</t>
  </si>
  <si>
    <t>https://podminky.urs.cz/item/CS_URS_2022_01/111151231</t>
  </si>
  <si>
    <t>(19318-3611)*2</t>
  </si>
  <si>
    <t>pokosení trávníku - 2 x ročně</t>
  </si>
  <si>
    <t>-1591079138</t>
  </si>
  <si>
    <t>(3600+11)*0,1</t>
  </si>
  <si>
    <t xml:space="preserve"> doplnění mulče v místech kde není požadovaná tloušťka 10cm  (10 %),   (3600 m2 + 11 m2 ) x 0,1</t>
  </si>
  <si>
    <t>1808567030</t>
  </si>
  <si>
    <t xml:space="preserve"> 361*0,1  </t>
  </si>
  <si>
    <t>(tl. do 0,1 m /m2)</t>
  </si>
  <si>
    <t>184815166</t>
  </si>
  <si>
    <t>Ochrana sazenic ručním ožínáním celoplošné sklon do 1:5 při viditelnosti dobré, výšky od 30 do 60 cm</t>
  </si>
  <si>
    <t>ar</t>
  </si>
  <si>
    <t>-546741643</t>
  </si>
  <si>
    <t>https://podminky.urs.cz/item/CS_URS_2022_01/184815166</t>
  </si>
  <si>
    <t>(3611*0,01)*2</t>
  </si>
  <si>
    <t>celoplošně (2x ročně) - ruční ožínání , plocha mulče (3611m2 x2 ročně) , 1m2=0,01ar</t>
  </si>
  <si>
    <t>184911111</t>
  </si>
  <si>
    <t>Znovuuvázání dřeviny jedním úvazkem ke stávajícímu kůlu</t>
  </si>
  <si>
    <t>-2079719169</t>
  </si>
  <si>
    <t>https://podminky.urs.cz/item/CS_URS_2022_01/184911111</t>
  </si>
  <si>
    <t>"1x ročně" 2250 + 11</t>
  </si>
  <si>
    <t>199313433</t>
  </si>
  <si>
    <t>9</t>
  </si>
  <si>
    <t>RM184813111</t>
  </si>
  <si>
    <t xml:space="preserve">repeletní přípravek proti škodám způs. zvěří a  hlodavci (1kg na 250ks sazenic)</t>
  </si>
  <si>
    <t>-230669645</t>
  </si>
  <si>
    <t>R34895125</t>
  </si>
  <si>
    <t>kontrola oplocení + práce (oprava pletiva + kůly ) (5 %) 2x ročně</t>
  </si>
  <si>
    <t>534931519</t>
  </si>
  <si>
    <t xml:space="preserve">2165*0,05* 2     "2165 bm x 0,05 x 2"</t>
  </si>
  <si>
    <t>184852321</t>
  </si>
  <si>
    <t>Řez stromů prováděný lezeckou technikou výchovný (S-RV) špičáky a keřové stromy, výšky do 4 m</t>
  </si>
  <si>
    <t>-1316979674</t>
  </si>
  <si>
    <t>https://podminky.urs.cz/item/CS_URS_2022_01/184852321</t>
  </si>
  <si>
    <t>1035905011</t>
  </si>
  <si>
    <t>((5*11)+(5*2250)+(2*2685))/1000*16</t>
  </si>
  <si>
    <t xml:space="preserve">Zalití rostlin vodou bodově k rostlinám (1m3 = 1000 litrů) ,   5 l na jeden strom,  2 l na jeden keř ,  vč.vody, (16 x ročně)</t>
  </si>
  <si>
    <t>1036330055</t>
  </si>
  <si>
    <t>-1428693153</t>
  </si>
  <si>
    <t>"+ 6 km" (6 * 266,80)</t>
  </si>
  <si>
    <t>SO-1-2 - Větrolam VN3 2.rok následná péče</t>
  </si>
  <si>
    <t>SO-1-3 - Větrolam VN3 3.rok následná péče</t>
  </si>
  <si>
    <t>SO-2 - Větrolam VN2 - stavba</t>
  </si>
  <si>
    <t xml:space="preserve">10551*2 </t>
  </si>
  <si>
    <t>10551*2*0,0003</t>
  </si>
  <si>
    <t xml:space="preserve">10551/1000 </t>
  </si>
  <si>
    <t>10551*0,0001 'Přepočtené koeficientem množství</t>
  </si>
  <si>
    <t>1,055*80</t>
  </si>
  <si>
    <t>1186</t>
  </si>
  <si>
    <t>Vjezdové brany - vrata z plotových tyček s drátěným pletivem, výška 1,6 m, vč. materiálu (2 brány , 3bm šířka)</t>
  </si>
  <si>
    <t>2*3</t>
  </si>
  <si>
    <t>(3120+4)*2</t>
  </si>
  <si>
    <t xml:space="preserve"> 2160+4</t>
  </si>
  <si>
    <t>2164*0,1</t>
  </si>
  <si>
    <t>1920/250</t>
  </si>
  <si>
    <t>((5*4)+(5*1200)+(2*1920))/1000</t>
  </si>
  <si>
    <t xml:space="preserve">4 ks stromů  x 5 l = 5625 l za 1 týden</t>
  </si>
  <si>
    <t xml:space="preserve">1200 ks poloodrostků  x 5 l = 6000 l za 1 týden</t>
  </si>
  <si>
    <t>1920 ks keřů x 2 l = 3840 l za 1 týden</t>
  </si>
  <si>
    <t xml:space="preserve">celkem 9860 l vody za týden  =  9,86 m3</t>
  </si>
  <si>
    <t xml:space="preserve">"+ 6 km"  6*9,86</t>
  </si>
  <si>
    <t>SAZ8</t>
  </si>
  <si>
    <t xml:space="preserve">Corylus avellana - líska obecná, sazenice  30-60, QP 12 (0,48 l) </t>
  </si>
  <si>
    <t>-1364080218</t>
  </si>
  <si>
    <t>SAZ9</t>
  </si>
  <si>
    <t xml:space="preserve">Crataegus monogyna Jacq. – hloh jednosemenný, sazenice  30-60, QP 12 (0,48 l)</t>
  </si>
  <si>
    <t>160227196</t>
  </si>
  <si>
    <t>SAZ10</t>
  </si>
  <si>
    <t xml:space="preserve">Prunus spinosa L. – trnka obecná, sazenice  30-60, QP 12 (0,48 l) </t>
  </si>
  <si>
    <t>641588739</t>
  </si>
  <si>
    <t>-1676081659</t>
  </si>
  <si>
    <t>-1607901598</t>
  </si>
  <si>
    <t>1833609297</t>
  </si>
  <si>
    <t>1734643869</t>
  </si>
  <si>
    <t>SO-2-1 - Větrolam VN2 1.rok následná péče</t>
  </si>
  <si>
    <t xml:space="preserve">    1 - Následná péče v 1.roce - VN2</t>
  </si>
  <si>
    <t>Následná péče v 1.roce - VN2</t>
  </si>
  <si>
    <t>3120*0,1</t>
  </si>
  <si>
    <t xml:space="preserve">(10551  - 2164)*2</t>
  </si>
  <si>
    <t>(2160+4)*0,1</t>
  </si>
  <si>
    <t xml:space="preserve"> doplnění mulče v místech kde není požadovaná tloušťka 10cm  (10 %),   (2160 m2 +4 m2 ) x 0,1</t>
  </si>
  <si>
    <t xml:space="preserve"> 213,4*0,1  </t>
  </si>
  <si>
    <t>((2160+4)*0,01)*2</t>
  </si>
  <si>
    <t>celoplošně (2x ročně) - ruční ožínání , plocha mulče ((2160 m2 + 4 m2) x2 ročně) , 1m2=0,01ar</t>
  </si>
  <si>
    <t>"1x ročně" 1200 + 4</t>
  </si>
  <si>
    <t xml:space="preserve">1186*0,05* 2     "1186 bm x 0,05 x 2"</t>
  </si>
  <si>
    <t>((5*4)+(5*1200)+(2*1920))/1000*16</t>
  </si>
  <si>
    <t>"+ 6 km" (6 * 157,76)</t>
  </si>
  <si>
    <t>SO-2-2 - Větrolam VN2 2.rok následná péče</t>
  </si>
  <si>
    <t>SO-2-3 - Větrolam VN2 3.rok následná péče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</si>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</sst>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551113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3403161" TargetMode="External" /><Relationship Id="rId6" Type="http://schemas.openxmlformats.org/officeDocument/2006/relationships/hyperlink" Target="https://podminky.urs.cz/item/CS_URS_2022_01/180451111" TargetMode="External" /><Relationship Id="rId7" Type="http://schemas.openxmlformats.org/officeDocument/2006/relationships/hyperlink" Target="https://podminky.urs.cz/item/CS_URS_2022_01/348951251" TargetMode="External" /><Relationship Id="rId8" Type="http://schemas.openxmlformats.org/officeDocument/2006/relationships/hyperlink" Target="https://podminky.urs.cz/item/CS_URS_2022_01/184211311" TargetMode="External" /><Relationship Id="rId9" Type="http://schemas.openxmlformats.org/officeDocument/2006/relationships/hyperlink" Target="https://podminky.urs.cz/item/CS_URS_2022_01/184215112" TargetMode="External" /><Relationship Id="rId10" Type="http://schemas.openxmlformats.org/officeDocument/2006/relationships/hyperlink" Target="https://podminky.urs.cz/item/CS_URS_2022_01/184813113" TargetMode="External" /><Relationship Id="rId11" Type="http://schemas.openxmlformats.org/officeDocument/2006/relationships/hyperlink" Target="https://podminky.urs.cz/item/CS_URS_2022_01/183101114" TargetMode="External" /><Relationship Id="rId12" Type="http://schemas.openxmlformats.org/officeDocument/2006/relationships/hyperlink" Target="https://podminky.urs.cz/item/CS_URS_2022_01/184102111" TargetMode="External" /><Relationship Id="rId13" Type="http://schemas.openxmlformats.org/officeDocument/2006/relationships/hyperlink" Target="https://podminky.urs.cz/item/CS_URS_2022_01/184215132" TargetMode="External" /><Relationship Id="rId14" Type="http://schemas.openxmlformats.org/officeDocument/2006/relationships/hyperlink" Target="https://podminky.urs.cz/item/CS_URS_2022_01/184813121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481311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hyperlink" Target="https://podminky.urs.cz/item/CS_URS_2022_01/012002000" TargetMode="External" /><Relationship Id="rId22" Type="http://schemas.openxmlformats.org/officeDocument/2006/relationships/hyperlink" Target="https://podminky.urs.cz/item/CS_URS_2022_01/011303000" TargetMode="External" /><Relationship Id="rId23" Type="http://schemas.openxmlformats.org/officeDocument/2006/relationships/hyperlink" Target="https://podminky.urs.cz/item/CS_URS_2022_01/031002000" TargetMode="External" /><Relationship Id="rId24" Type="http://schemas.openxmlformats.org/officeDocument/2006/relationships/hyperlink" Target="https://podminky.urs.cz/item/CS_URS_2022_01/034503000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2111" TargetMode="External" /><Relationship Id="rId2" Type="http://schemas.openxmlformats.org/officeDocument/2006/relationships/hyperlink" Target="https://podminky.urs.cz/item/CS_URS_2022_01/183551113" TargetMode="External" /><Relationship Id="rId3" Type="http://schemas.openxmlformats.org/officeDocument/2006/relationships/hyperlink" Target="https://podminky.urs.cz/item/CS_URS_2022_01/183403151" TargetMode="External" /><Relationship Id="rId4" Type="http://schemas.openxmlformats.org/officeDocument/2006/relationships/hyperlink" Target="https://podminky.urs.cz/item/CS_URS_2022_01/183403152" TargetMode="External" /><Relationship Id="rId5" Type="http://schemas.openxmlformats.org/officeDocument/2006/relationships/hyperlink" Target="https://podminky.urs.cz/item/CS_URS_2022_01/183403161" TargetMode="External" /><Relationship Id="rId6" Type="http://schemas.openxmlformats.org/officeDocument/2006/relationships/hyperlink" Target="https://podminky.urs.cz/item/CS_URS_2022_01/180451111" TargetMode="External" /><Relationship Id="rId7" Type="http://schemas.openxmlformats.org/officeDocument/2006/relationships/hyperlink" Target="https://podminky.urs.cz/item/CS_URS_2022_01/348951251" TargetMode="External" /><Relationship Id="rId8" Type="http://schemas.openxmlformats.org/officeDocument/2006/relationships/hyperlink" Target="https://podminky.urs.cz/item/CS_URS_2022_01/184211311" TargetMode="External" /><Relationship Id="rId9" Type="http://schemas.openxmlformats.org/officeDocument/2006/relationships/hyperlink" Target="https://podminky.urs.cz/item/CS_URS_2022_01/184215112" TargetMode="External" /><Relationship Id="rId10" Type="http://schemas.openxmlformats.org/officeDocument/2006/relationships/hyperlink" Target="https://podminky.urs.cz/item/CS_URS_2022_01/184813113" TargetMode="External" /><Relationship Id="rId11" Type="http://schemas.openxmlformats.org/officeDocument/2006/relationships/hyperlink" Target="https://podminky.urs.cz/item/CS_URS_2022_01/183101114" TargetMode="External" /><Relationship Id="rId12" Type="http://schemas.openxmlformats.org/officeDocument/2006/relationships/hyperlink" Target="https://podminky.urs.cz/item/CS_URS_2022_01/184102111" TargetMode="External" /><Relationship Id="rId13" Type="http://schemas.openxmlformats.org/officeDocument/2006/relationships/hyperlink" Target="https://podminky.urs.cz/item/CS_URS_2022_01/184215132" TargetMode="External" /><Relationship Id="rId14" Type="http://schemas.openxmlformats.org/officeDocument/2006/relationships/hyperlink" Target="https://podminky.urs.cz/item/CS_URS_2022_01/184813121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4813111" TargetMode="External" /><Relationship Id="rId17" Type="http://schemas.openxmlformats.org/officeDocument/2006/relationships/hyperlink" Target="https://podminky.urs.cz/item/CS_URS_2022_01/185804312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hyperlink" Target="https://podminky.urs.cz/item/CS_URS_2022_01/012002000" TargetMode="External" /><Relationship Id="rId22" Type="http://schemas.openxmlformats.org/officeDocument/2006/relationships/hyperlink" Target="https://podminky.urs.cz/item/CS_URS_2022_01/011303000" TargetMode="External" /><Relationship Id="rId23" Type="http://schemas.openxmlformats.org/officeDocument/2006/relationships/hyperlink" Target="https://podminky.urs.cz/item/CS_URS_2022_01/031002000" TargetMode="External" /><Relationship Id="rId24" Type="http://schemas.openxmlformats.org/officeDocument/2006/relationships/hyperlink" Target="https://podminky.urs.cz/item/CS_URS_2022_01/034503000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03211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421" TargetMode="External" /><Relationship Id="rId4" Type="http://schemas.openxmlformats.org/officeDocument/2006/relationships/hyperlink" Target="https://podminky.urs.cz/item/CS_URS_2022_01/184815166" TargetMode="External" /><Relationship Id="rId5" Type="http://schemas.openxmlformats.org/officeDocument/2006/relationships/hyperlink" Target="https://podminky.urs.cz/item/CS_URS_2022_01/184911111" TargetMode="External" /><Relationship Id="rId6" Type="http://schemas.openxmlformats.org/officeDocument/2006/relationships/hyperlink" Target="https://podminky.urs.cz/item/CS_URS_2022_01/184813111" TargetMode="External" /><Relationship Id="rId7" Type="http://schemas.openxmlformats.org/officeDocument/2006/relationships/hyperlink" Target="https://podminky.urs.cz/item/CS_URS_2022_01/184852321" TargetMode="External" /><Relationship Id="rId8" Type="http://schemas.openxmlformats.org/officeDocument/2006/relationships/hyperlink" Target="https://podminky.urs.cz/item/CS_URS_2022_01/185804312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Větrolamy VN2, VN3 - A, B a C v k.ú. Olbramovice u Moravského Krumlova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Olbramovice u Moravského Krumlova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7. 4. 2022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ČŘ-Státní pozemkový úřad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Ing. Jaroslav Krejčí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ROUND(AG55+AG60,2)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ROUND(AS55+AS60,2)</f>
        <v>0</v>
      </c>
      <c r="AT54" s="106">
        <f>ROUND(SUM(AV54:AW54),2)</f>
        <v>0</v>
      </c>
      <c r="AU54" s="107">
        <f>ROUND(AU55+AU60,5)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ROUND(AZ55+AZ60,2)</f>
        <v>0</v>
      </c>
      <c r="BA54" s="106">
        <f>ROUND(BA55+BA60,2)</f>
        <v>0</v>
      </c>
      <c r="BB54" s="106">
        <f>ROUND(BB55+BB60,2)</f>
        <v>0</v>
      </c>
      <c r="BC54" s="106">
        <f>ROUND(BC55+BC60,2)</f>
        <v>0</v>
      </c>
      <c r="BD54" s="108">
        <f>ROUND(BD55+BD60,2)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7"/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80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73</v>
      </c>
      <c r="BT55" s="123" t="s">
        <v>81</v>
      </c>
      <c r="BV55" s="123" t="s">
        <v>76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4" customFormat="1" ht="16.5" customHeight="1">
      <c r="A56" s="124" t="s">
        <v>84</v>
      </c>
      <c r="B56" s="63"/>
      <c r="C56" s="125"/>
      <c r="D56" s="125"/>
      <c r="E56" s="126" t="s">
        <v>78</v>
      </c>
      <c r="F56" s="126"/>
      <c r="G56" s="126"/>
      <c r="H56" s="126"/>
      <c r="I56" s="126"/>
      <c r="J56" s="125"/>
      <c r="K56" s="126" t="s">
        <v>79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'SO-1 - Větrolam VN3 - stavba'!J30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'SO-1 - Větrolam VN3 - stavba'!P87</f>
        <v>0</v>
      </c>
      <c r="AV56" s="130">
        <f>'SO-1 - Větrolam VN3 - stavba'!J33</f>
        <v>0</v>
      </c>
      <c r="AW56" s="130">
        <f>'SO-1 - Větrolam VN3 - stavba'!J34</f>
        <v>0</v>
      </c>
      <c r="AX56" s="130">
        <f>'SO-1 - Větrolam VN3 - stavba'!J35</f>
        <v>0</v>
      </c>
      <c r="AY56" s="130">
        <f>'SO-1 - Větrolam VN3 - stavba'!J36</f>
        <v>0</v>
      </c>
      <c r="AZ56" s="130">
        <f>'SO-1 - Větrolam VN3 - stavba'!F33</f>
        <v>0</v>
      </c>
      <c r="BA56" s="130">
        <f>'SO-1 - Větrolam VN3 - stavba'!F34</f>
        <v>0</v>
      </c>
      <c r="BB56" s="130">
        <f>'SO-1 - Větrolam VN3 - stavba'!F35</f>
        <v>0</v>
      </c>
      <c r="BC56" s="130">
        <f>'SO-1 - Větrolam VN3 - stavba'!F36</f>
        <v>0</v>
      </c>
      <c r="BD56" s="132">
        <f>'SO-1 - Větrolam VN3 - stavba'!F37</f>
        <v>0</v>
      </c>
      <c r="BE56" s="4"/>
      <c r="BT56" s="133" t="s">
        <v>83</v>
      </c>
      <c r="BU56" s="133" t="s">
        <v>86</v>
      </c>
      <c r="BV56" s="133" t="s">
        <v>76</v>
      </c>
      <c r="BW56" s="133" t="s">
        <v>82</v>
      </c>
      <c r="BX56" s="133" t="s">
        <v>5</v>
      </c>
      <c r="CL56" s="133" t="s">
        <v>19</v>
      </c>
      <c r="CM56" s="133" t="s">
        <v>83</v>
      </c>
    </row>
    <row r="57" s="4" customFormat="1" ht="16.5" customHeight="1">
      <c r="A57" s="124" t="s">
        <v>84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'SO-1-1 - Větrolam VN3 1.r...'!J32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'SO-1-1 - Větrolam VN3 1.r...'!P87</f>
        <v>0</v>
      </c>
      <c r="AV57" s="130">
        <f>'SO-1-1 - Větrolam VN3 1.r...'!J35</f>
        <v>0</v>
      </c>
      <c r="AW57" s="130">
        <f>'SO-1-1 - Větrolam VN3 1.r...'!J36</f>
        <v>0</v>
      </c>
      <c r="AX57" s="130">
        <f>'SO-1-1 - Větrolam VN3 1.r...'!J37</f>
        <v>0</v>
      </c>
      <c r="AY57" s="130">
        <f>'SO-1-1 - Větrolam VN3 1.r...'!J38</f>
        <v>0</v>
      </c>
      <c r="AZ57" s="130">
        <f>'SO-1-1 - Větrolam VN3 1.r...'!F35</f>
        <v>0</v>
      </c>
      <c r="BA57" s="130">
        <f>'SO-1-1 - Větrolam VN3 1.r...'!F36</f>
        <v>0</v>
      </c>
      <c r="BB57" s="130">
        <f>'SO-1-1 - Větrolam VN3 1.r...'!F37</f>
        <v>0</v>
      </c>
      <c r="BC57" s="130">
        <f>'SO-1-1 - Větrolam VN3 1.r...'!F38</f>
        <v>0</v>
      </c>
      <c r="BD57" s="132">
        <f>'SO-1-1 - Větrolam VN3 1.r...'!F39</f>
        <v>0</v>
      </c>
      <c r="BE57" s="4"/>
      <c r="BT57" s="133" t="s">
        <v>83</v>
      </c>
      <c r="BV57" s="133" t="s">
        <v>76</v>
      </c>
      <c r="BW57" s="133" t="s">
        <v>89</v>
      </c>
      <c r="BX57" s="133" t="s">
        <v>82</v>
      </c>
      <c r="CL57" s="133" t="s">
        <v>19</v>
      </c>
    </row>
    <row r="58" s="4" customFormat="1" ht="16.5" customHeight="1">
      <c r="A58" s="124" t="s">
        <v>84</v>
      </c>
      <c r="B58" s="63"/>
      <c r="C58" s="125"/>
      <c r="D58" s="125"/>
      <c r="E58" s="126" t="s">
        <v>90</v>
      </c>
      <c r="F58" s="126"/>
      <c r="G58" s="126"/>
      <c r="H58" s="126"/>
      <c r="I58" s="126"/>
      <c r="J58" s="125"/>
      <c r="K58" s="126" t="s">
        <v>91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'SO-1-2 - Větrolam VN3 2.r...'!J32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85</v>
      </c>
      <c r="AR58" s="65"/>
      <c r="AS58" s="129">
        <v>0</v>
      </c>
      <c r="AT58" s="130">
        <f>ROUND(SUM(AV58:AW58),2)</f>
        <v>0</v>
      </c>
      <c r="AU58" s="131">
        <f>'SO-1-2 - Větrolam VN3 2.r...'!P87</f>
        <v>0</v>
      </c>
      <c r="AV58" s="130">
        <f>'SO-1-2 - Větrolam VN3 2.r...'!J35</f>
        <v>0</v>
      </c>
      <c r="AW58" s="130">
        <f>'SO-1-2 - Větrolam VN3 2.r...'!J36</f>
        <v>0</v>
      </c>
      <c r="AX58" s="130">
        <f>'SO-1-2 - Větrolam VN3 2.r...'!J37</f>
        <v>0</v>
      </c>
      <c r="AY58" s="130">
        <f>'SO-1-2 - Větrolam VN3 2.r...'!J38</f>
        <v>0</v>
      </c>
      <c r="AZ58" s="130">
        <f>'SO-1-2 - Větrolam VN3 2.r...'!F35</f>
        <v>0</v>
      </c>
      <c r="BA58" s="130">
        <f>'SO-1-2 - Větrolam VN3 2.r...'!F36</f>
        <v>0</v>
      </c>
      <c r="BB58" s="130">
        <f>'SO-1-2 - Větrolam VN3 2.r...'!F37</f>
        <v>0</v>
      </c>
      <c r="BC58" s="130">
        <f>'SO-1-2 - Větrolam VN3 2.r...'!F38</f>
        <v>0</v>
      </c>
      <c r="BD58" s="132">
        <f>'SO-1-2 - Větrolam VN3 2.r...'!F39</f>
        <v>0</v>
      </c>
      <c r="BE58" s="4"/>
      <c r="BT58" s="133" t="s">
        <v>83</v>
      </c>
      <c r="BV58" s="133" t="s">
        <v>76</v>
      </c>
      <c r="BW58" s="133" t="s">
        <v>92</v>
      </c>
      <c r="BX58" s="133" t="s">
        <v>82</v>
      </c>
      <c r="CL58" s="133" t="s">
        <v>19</v>
      </c>
    </row>
    <row r="59" s="4" customFormat="1" ht="16.5" customHeight="1">
      <c r="A59" s="124" t="s">
        <v>84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94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'SO-1-3 - Větrolam VN3 3.r...'!J32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'SO-1-3 - Větrolam VN3 3.r...'!P87</f>
        <v>0</v>
      </c>
      <c r="AV59" s="130">
        <f>'SO-1-3 - Větrolam VN3 3.r...'!J35</f>
        <v>0</v>
      </c>
      <c r="AW59" s="130">
        <f>'SO-1-3 - Větrolam VN3 3.r...'!J36</f>
        <v>0</v>
      </c>
      <c r="AX59" s="130">
        <f>'SO-1-3 - Větrolam VN3 3.r...'!J37</f>
        <v>0</v>
      </c>
      <c r="AY59" s="130">
        <f>'SO-1-3 - Větrolam VN3 3.r...'!J38</f>
        <v>0</v>
      </c>
      <c r="AZ59" s="130">
        <f>'SO-1-3 - Větrolam VN3 3.r...'!F35</f>
        <v>0</v>
      </c>
      <c r="BA59" s="130">
        <f>'SO-1-3 - Větrolam VN3 3.r...'!F36</f>
        <v>0</v>
      </c>
      <c r="BB59" s="130">
        <f>'SO-1-3 - Větrolam VN3 3.r...'!F37</f>
        <v>0</v>
      </c>
      <c r="BC59" s="130">
        <f>'SO-1-3 - Větrolam VN3 3.r...'!F38</f>
        <v>0</v>
      </c>
      <c r="BD59" s="132">
        <f>'SO-1-3 - Větrolam VN3 3.r...'!F39</f>
        <v>0</v>
      </c>
      <c r="BE59" s="4"/>
      <c r="BT59" s="133" t="s">
        <v>83</v>
      </c>
      <c r="BV59" s="133" t="s">
        <v>76</v>
      </c>
      <c r="BW59" s="133" t="s">
        <v>95</v>
      </c>
      <c r="BX59" s="133" t="s">
        <v>82</v>
      </c>
      <c r="CL59" s="133" t="s">
        <v>19</v>
      </c>
    </row>
    <row r="60" s="7" customFormat="1" ht="16.5" customHeight="1">
      <c r="A60" s="7"/>
      <c r="B60" s="111"/>
      <c r="C60" s="112"/>
      <c r="D60" s="113" t="s">
        <v>96</v>
      </c>
      <c r="E60" s="113"/>
      <c r="F60" s="113"/>
      <c r="G60" s="113"/>
      <c r="H60" s="113"/>
      <c r="I60" s="114"/>
      <c r="J60" s="113" t="s">
        <v>97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ROUND(SUM(AG61:AG64),2)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80</v>
      </c>
      <c r="AR60" s="118"/>
      <c r="AS60" s="119">
        <f>ROUND(SUM(AS61:AS64),2)</f>
        <v>0</v>
      </c>
      <c r="AT60" s="120">
        <f>ROUND(SUM(AV60:AW60),2)</f>
        <v>0</v>
      </c>
      <c r="AU60" s="121">
        <f>ROUND(SUM(AU61:AU64),5)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ROUND(SUM(AZ61:AZ64),2)</f>
        <v>0</v>
      </c>
      <c r="BA60" s="120">
        <f>ROUND(SUM(BA61:BA64),2)</f>
        <v>0</v>
      </c>
      <c r="BB60" s="120">
        <f>ROUND(SUM(BB61:BB64),2)</f>
        <v>0</v>
      </c>
      <c r="BC60" s="120">
        <f>ROUND(SUM(BC61:BC64),2)</f>
        <v>0</v>
      </c>
      <c r="BD60" s="122">
        <f>ROUND(SUM(BD61:BD64),2)</f>
        <v>0</v>
      </c>
      <c r="BE60" s="7"/>
      <c r="BS60" s="123" t="s">
        <v>73</v>
      </c>
      <c r="BT60" s="123" t="s">
        <v>81</v>
      </c>
      <c r="BV60" s="123" t="s">
        <v>76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4" customFormat="1" ht="16.5" customHeight="1">
      <c r="A61" s="124" t="s">
        <v>84</v>
      </c>
      <c r="B61" s="63"/>
      <c r="C61" s="125"/>
      <c r="D61" s="125"/>
      <c r="E61" s="126" t="s">
        <v>96</v>
      </c>
      <c r="F61" s="126"/>
      <c r="G61" s="126"/>
      <c r="H61" s="126"/>
      <c r="I61" s="126"/>
      <c r="J61" s="125"/>
      <c r="K61" s="126" t="s">
        <v>97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'SO-2 - Větrolam VN2 - stavba'!J30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85</v>
      </c>
      <c r="AR61" s="65"/>
      <c r="AS61" s="129">
        <v>0</v>
      </c>
      <c r="AT61" s="130">
        <f>ROUND(SUM(AV61:AW61),2)</f>
        <v>0</v>
      </c>
      <c r="AU61" s="131">
        <f>'SO-2 - Větrolam VN2 - stavba'!P87</f>
        <v>0</v>
      </c>
      <c r="AV61" s="130">
        <f>'SO-2 - Větrolam VN2 - stavba'!J33</f>
        <v>0</v>
      </c>
      <c r="AW61" s="130">
        <f>'SO-2 - Větrolam VN2 - stavba'!J34</f>
        <v>0</v>
      </c>
      <c r="AX61" s="130">
        <f>'SO-2 - Větrolam VN2 - stavba'!J35</f>
        <v>0</v>
      </c>
      <c r="AY61" s="130">
        <f>'SO-2 - Větrolam VN2 - stavba'!J36</f>
        <v>0</v>
      </c>
      <c r="AZ61" s="130">
        <f>'SO-2 - Větrolam VN2 - stavba'!F33</f>
        <v>0</v>
      </c>
      <c r="BA61" s="130">
        <f>'SO-2 - Větrolam VN2 - stavba'!F34</f>
        <v>0</v>
      </c>
      <c r="BB61" s="130">
        <f>'SO-2 - Větrolam VN2 - stavba'!F35</f>
        <v>0</v>
      </c>
      <c r="BC61" s="130">
        <f>'SO-2 - Větrolam VN2 - stavba'!F36</f>
        <v>0</v>
      </c>
      <c r="BD61" s="132">
        <f>'SO-2 - Větrolam VN2 - stavba'!F37</f>
        <v>0</v>
      </c>
      <c r="BE61" s="4"/>
      <c r="BT61" s="133" t="s">
        <v>83</v>
      </c>
      <c r="BU61" s="133" t="s">
        <v>86</v>
      </c>
      <c r="BV61" s="133" t="s">
        <v>76</v>
      </c>
      <c r="BW61" s="133" t="s">
        <v>98</v>
      </c>
      <c r="BX61" s="133" t="s">
        <v>5</v>
      </c>
      <c r="CL61" s="133" t="s">
        <v>19</v>
      </c>
      <c r="CM61" s="133" t="s">
        <v>83</v>
      </c>
    </row>
    <row r="62" s="4" customFormat="1" ht="16.5" customHeight="1">
      <c r="A62" s="124" t="s">
        <v>84</v>
      </c>
      <c r="B62" s="63"/>
      <c r="C62" s="125"/>
      <c r="D62" s="125"/>
      <c r="E62" s="126" t="s">
        <v>99</v>
      </c>
      <c r="F62" s="126"/>
      <c r="G62" s="126"/>
      <c r="H62" s="126"/>
      <c r="I62" s="126"/>
      <c r="J62" s="125"/>
      <c r="K62" s="126" t="s">
        <v>100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'SO-2-1 - Větrolam VN2 1.r...'!J32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85</v>
      </c>
      <c r="AR62" s="65"/>
      <c r="AS62" s="129">
        <v>0</v>
      </c>
      <c r="AT62" s="130">
        <f>ROUND(SUM(AV62:AW62),2)</f>
        <v>0</v>
      </c>
      <c r="AU62" s="131">
        <f>'SO-2-1 - Větrolam VN2 1.r...'!P87</f>
        <v>0</v>
      </c>
      <c r="AV62" s="130">
        <f>'SO-2-1 - Větrolam VN2 1.r...'!J35</f>
        <v>0</v>
      </c>
      <c r="AW62" s="130">
        <f>'SO-2-1 - Větrolam VN2 1.r...'!J36</f>
        <v>0</v>
      </c>
      <c r="AX62" s="130">
        <f>'SO-2-1 - Větrolam VN2 1.r...'!J37</f>
        <v>0</v>
      </c>
      <c r="AY62" s="130">
        <f>'SO-2-1 - Větrolam VN2 1.r...'!J38</f>
        <v>0</v>
      </c>
      <c r="AZ62" s="130">
        <f>'SO-2-1 - Větrolam VN2 1.r...'!F35</f>
        <v>0</v>
      </c>
      <c r="BA62" s="130">
        <f>'SO-2-1 - Větrolam VN2 1.r...'!F36</f>
        <v>0</v>
      </c>
      <c r="BB62" s="130">
        <f>'SO-2-1 - Větrolam VN2 1.r...'!F37</f>
        <v>0</v>
      </c>
      <c r="BC62" s="130">
        <f>'SO-2-1 - Větrolam VN2 1.r...'!F38</f>
        <v>0</v>
      </c>
      <c r="BD62" s="132">
        <f>'SO-2-1 - Větrolam VN2 1.r...'!F39</f>
        <v>0</v>
      </c>
      <c r="BE62" s="4"/>
      <c r="BT62" s="133" t="s">
        <v>83</v>
      </c>
      <c r="BV62" s="133" t="s">
        <v>76</v>
      </c>
      <c r="BW62" s="133" t="s">
        <v>101</v>
      </c>
      <c r="BX62" s="133" t="s">
        <v>98</v>
      </c>
      <c r="CL62" s="133" t="s">
        <v>19</v>
      </c>
    </row>
    <row r="63" s="4" customFormat="1" ht="16.5" customHeight="1">
      <c r="A63" s="124" t="s">
        <v>84</v>
      </c>
      <c r="B63" s="63"/>
      <c r="C63" s="125"/>
      <c r="D63" s="125"/>
      <c r="E63" s="126" t="s">
        <v>102</v>
      </c>
      <c r="F63" s="126"/>
      <c r="G63" s="126"/>
      <c r="H63" s="126"/>
      <c r="I63" s="126"/>
      <c r="J63" s="125"/>
      <c r="K63" s="126" t="s">
        <v>103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'SO-2-2 - Větrolam VN2 2.r...'!J32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85</v>
      </c>
      <c r="AR63" s="65"/>
      <c r="AS63" s="129">
        <v>0</v>
      </c>
      <c r="AT63" s="130">
        <f>ROUND(SUM(AV63:AW63),2)</f>
        <v>0</v>
      </c>
      <c r="AU63" s="131">
        <f>'SO-2-2 - Větrolam VN2 2.r...'!P87</f>
        <v>0</v>
      </c>
      <c r="AV63" s="130">
        <f>'SO-2-2 - Větrolam VN2 2.r...'!J35</f>
        <v>0</v>
      </c>
      <c r="AW63" s="130">
        <f>'SO-2-2 - Větrolam VN2 2.r...'!J36</f>
        <v>0</v>
      </c>
      <c r="AX63" s="130">
        <f>'SO-2-2 - Větrolam VN2 2.r...'!J37</f>
        <v>0</v>
      </c>
      <c r="AY63" s="130">
        <f>'SO-2-2 - Větrolam VN2 2.r...'!J38</f>
        <v>0</v>
      </c>
      <c r="AZ63" s="130">
        <f>'SO-2-2 - Větrolam VN2 2.r...'!F35</f>
        <v>0</v>
      </c>
      <c r="BA63" s="130">
        <f>'SO-2-2 - Větrolam VN2 2.r...'!F36</f>
        <v>0</v>
      </c>
      <c r="BB63" s="130">
        <f>'SO-2-2 - Větrolam VN2 2.r...'!F37</f>
        <v>0</v>
      </c>
      <c r="BC63" s="130">
        <f>'SO-2-2 - Větrolam VN2 2.r...'!F38</f>
        <v>0</v>
      </c>
      <c r="BD63" s="132">
        <f>'SO-2-2 - Větrolam VN2 2.r...'!F39</f>
        <v>0</v>
      </c>
      <c r="BE63" s="4"/>
      <c r="BT63" s="133" t="s">
        <v>83</v>
      </c>
      <c r="BV63" s="133" t="s">
        <v>76</v>
      </c>
      <c r="BW63" s="133" t="s">
        <v>104</v>
      </c>
      <c r="BX63" s="133" t="s">
        <v>98</v>
      </c>
      <c r="CL63" s="133" t="s">
        <v>19</v>
      </c>
    </row>
    <row r="64" s="4" customFormat="1" ht="16.5" customHeight="1">
      <c r="A64" s="124" t="s">
        <v>84</v>
      </c>
      <c r="B64" s="63"/>
      <c r="C64" s="125"/>
      <c r="D64" s="125"/>
      <c r="E64" s="126" t="s">
        <v>105</v>
      </c>
      <c r="F64" s="126"/>
      <c r="G64" s="126"/>
      <c r="H64" s="126"/>
      <c r="I64" s="126"/>
      <c r="J64" s="125"/>
      <c r="K64" s="126" t="s">
        <v>106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'SO-2-3 - Větrolam VN2 3.r...'!J32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85</v>
      </c>
      <c r="AR64" s="65"/>
      <c r="AS64" s="134">
        <v>0</v>
      </c>
      <c r="AT64" s="135">
        <f>ROUND(SUM(AV64:AW64),2)</f>
        <v>0</v>
      </c>
      <c r="AU64" s="136">
        <f>'SO-2-3 - Větrolam VN2 3.r...'!P87</f>
        <v>0</v>
      </c>
      <c r="AV64" s="135">
        <f>'SO-2-3 - Větrolam VN2 3.r...'!J35</f>
        <v>0</v>
      </c>
      <c r="AW64" s="135">
        <f>'SO-2-3 - Větrolam VN2 3.r...'!J36</f>
        <v>0</v>
      </c>
      <c r="AX64" s="135">
        <f>'SO-2-3 - Větrolam VN2 3.r...'!J37</f>
        <v>0</v>
      </c>
      <c r="AY64" s="135">
        <f>'SO-2-3 - Větrolam VN2 3.r...'!J38</f>
        <v>0</v>
      </c>
      <c r="AZ64" s="135">
        <f>'SO-2-3 - Větrolam VN2 3.r...'!F35</f>
        <v>0</v>
      </c>
      <c r="BA64" s="135">
        <f>'SO-2-3 - Větrolam VN2 3.r...'!F36</f>
        <v>0</v>
      </c>
      <c r="BB64" s="135">
        <f>'SO-2-3 - Větrolam VN2 3.r...'!F37</f>
        <v>0</v>
      </c>
      <c r="BC64" s="135">
        <f>'SO-2-3 - Větrolam VN2 3.r...'!F38</f>
        <v>0</v>
      </c>
      <c r="BD64" s="137">
        <f>'SO-2-3 - Větrolam VN2 3.r...'!F39</f>
        <v>0</v>
      </c>
      <c r="BE64" s="4"/>
      <c r="BT64" s="133" t="s">
        <v>83</v>
      </c>
      <c r="BV64" s="133" t="s">
        <v>76</v>
      </c>
      <c r="BW64" s="133" t="s">
        <v>107</v>
      </c>
      <c r="BX64" s="133" t="s">
        <v>98</v>
      </c>
      <c r="CL64" s="133" t="s">
        <v>19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2DUMcCS4+ziMowGsEarNvLbklF1+NOdn1bv1s56ppug+w756wSx1uSUCGTcbeT4ppkTN7/OEAlkR3PLFClEmPQ==" hashValue="V+Gos3omi6qAkxpPxBxJWlqWiZx7nR0O6lNQksoft79XMPnaVaGqUiJBvkIPIBISldYV+iI2JBTVMaKr3sTbrg==" algorithmName="SHA-512" password="C766"/>
  <mergeCells count="78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54:AP54"/>
  </mergeCells>
  <hyperlinks>
    <hyperlink ref="A56" location="'SO-1 - Větrolam VN3 - stavba'!C2" display="/"/>
    <hyperlink ref="A57" location="'SO-1-1 - Větrolam VN3 1.r...'!C2" display="/"/>
    <hyperlink ref="A58" location="'SO-1-2 - Větrolam VN3 2.r...'!C2" display="/"/>
    <hyperlink ref="A59" location="'SO-1-3 - Větrolam VN3 3.r...'!C2" display="/"/>
    <hyperlink ref="A61" location="'SO-2 - Větrolam VN2 - stavba'!C2" display="/"/>
    <hyperlink ref="A62" location="'SO-2-1 - Větrolam VN2 1.r...'!C2" display="/"/>
    <hyperlink ref="A63" location="'SO-2-2 - Větrolam VN2 2.r...'!C2" display="/"/>
    <hyperlink ref="A64" location="'SO-2-3 - Větrolam VN2 3.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5" customFormat="1" ht="45" customHeight="1">
      <c r="B3" s="274"/>
      <c r="C3" s="275" t="s">
        <v>531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532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533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534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535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536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537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538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539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540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541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80</v>
      </c>
      <c r="F18" s="281" t="s">
        <v>542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543</v>
      </c>
      <c r="F19" s="281" t="s">
        <v>544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545</v>
      </c>
      <c r="F20" s="281" t="s">
        <v>546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547</v>
      </c>
      <c r="F21" s="281" t="s">
        <v>548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549</v>
      </c>
      <c r="F22" s="281" t="s">
        <v>550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85</v>
      </c>
      <c r="F23" s="281" t="s">
        <v>551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552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553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554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555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556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557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558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559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560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124</v>
      </c>
      <c r="F36" s="281"/>
      <c r="G36" s="281" t="s">
        <v>561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562</v>
      </c>
      <c r="F37" s="281"/>
      <c r="G37" s="281" t="s">
        <v>563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55</v>
      </c>
      <c r="F38" s="281"/>
      <c r="G38" s="281" t="s">
        <v>564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56</v>
      </c>
      <c r="F39" s="281"/>
      <c r="G39" s="281" t="s">
        <v>565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125</v>
      </c>
      <c r="F40" s="281"/>
      <c r="G40" s="281" t="s">
        <v>566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126</v>
      </c>
      <c r="F41" s="281"/>
      <c r="G41" s="281" t="s">
        <v>567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568</v>
      </c>
      <c r="F42" s="281"/>
      <c r="G42" s="281" t="s">
        <v>569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570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571</v>
      </c>
      <c r="F44" s="281"/>
      <c r="G44" s="281" t="s">
        <v>572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128</v>
      </c>
      <c r="F45" s="281"/>
      <c r="G45" s="281" t="s">
        <v>573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574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575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576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577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578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579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580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581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582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583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584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585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586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587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588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589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590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591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592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593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594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595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596</v>
      </c>
      <c r="D76" s="299"/>
      <c r="E76" s="299"/>
      <c r="F76" s="299" t="s">
        <v>597</v>
      </c>
      <c r="G76" s="300"/>
      <c r="H76" s="299" t="s">
        <v>56</v>
      </c>
      <c r="I76" s="299" t="s">
        <v>59</v>
      </c>
      <c r="J76" s="299" t="s">
        <v>598</v>
      </c>
      <c r="K76" s="298"/>
    </row>
    <row r="77" s="1" customFormat="1" ht="17.25" customHeight="1">
      <c r="B77" s="296"/>
      <c r="C77" s="301" t="s">
        <v>599</v>
      </c>
      <c r="D77" s="301"/>
      <c r="E77" s="301"/>
      <c r="F77" s="302" t="s">
        <v>600</v>
      </c>
      <c r="G77" s="303"/>
      <c r="H77" s="301"/>
      <c r="I77" s="301"/>
      <c r="J77" s="301" t="s">
        <v>601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55</v>
      </c>
      <c r="D79" s="306"/>
      <c r="E79" s="306"/>
      <c r="F79" s="307" t="s">
        <v>602</v>
      </c>
      <c r="G79" s="308"/>
      <c r="H79" s="284" t="s">
        <v>603</v>
      </c>
      <c r="I79" s="284" t="s">
        <v>604</v>
      </c>
      <c r="J79" s="284">
        <v>20</v>
      </c>
      <c r="K79" s="298"/>
    </row>
    <row r="80" s="1" customFormat="1" ht="15" customHeight="1">
      <c r="B80" s="296"/>
      <c r="C80" s="284" t="s">
        <v>605</v>
      </c>
      <c r="D80" s="284"/>
      <c r="E80" s="284"/>
      <c r="F80" s="307" t="s">
        <v>602</v>
      </c>
      <c r="G80" s="308"/>
      <c r="H80" s="284" t="s">
        <v>606</v>
      </c>
      <c r="I80" s="284" t="s">
        <v>604</v>
      </c>
      <c r="J80" s="284">
        <v>120</v>
      </c>
      <c r="K80" s="298"/>
    </row>
    <row r="81" s="1" customFormat="1" ht="15" customHeight="1">
      <c r="B81" s="309"/>
      <c r="C81" s="284" t="s">
        <v>607</v>
      </c>
      <c r="D81" s="284"/>
      <c r="E81" s="284"/>
      <c r="F81" s="307" t="s">
        <v>608</v>
      </c>
      <c r="G81" s="308"/>
      <c r="H81" s="284" t="s">
        <v>609</v>
      </c>
      <c r="I81" s="284" t="s">
        <v>604</v>
      </c>
      <c r="J81" s="284">
        <v>50</v>
      </c>
      <c r="K81" s="298"/>
    </row>
    <row r="82" s="1" customFormat="1" ht="15" customHeight="1">
      <c r="B82" s="309"/>
      <c r="C82" s="284" t="s">
        <v>610</v>
      </c>
      <c r="D82" s="284"/>
      <c r="E82" s="284"/>
      <c r="F82" s="307" t="s">
        <v>602</v>
      </c>
      <c r="G82" s="308"/>
      <c r="H82" s="284" t="s">
        <v>611</v>
      </c>
      <c r="I82" s="284" t="s">
        <v>612</v>
      </c>
      <c r="J82" s="284"/>
      <c r="K82" s="298"/>
    </row>
    <row r="83" s="1" customFormat="1" ht="15" customHeight="1">
      <c r="B83" s="309"/>
      <c r="C83" s="310" t="s">
        <v>613</v>
      </c>
      <c r="D83" s="310"/>
      <c r="E83" s="310"/>
      <c r="F83" s="311" t="s">
        <v>608</v>
      </c>
      <c r="G83" s="310"/>
      <c r="H83" s="310" t="s">
        <v>614</v>
      </c>
      <c r="I83" s="310" t="s">
        <v>604</v>
      </c>
      <c r="J83" s="310">
        <v>15</v>
      </c>
      <c r="K83" s="298"/>
    </row>
    <row r="84" s="1" customFormat="1" ht="15" customHeight="1">
      <c r="B84" s="309"/>
      <c r="C84" s="310" t="s">
        <v>615</v>
      </c>
      <c r="D84" s="310"/>
      <c r="E84" s="310"/>
      <c r="F84" s="311" t="s">
        <v>608</v>
      </c>
      <c r="G84" s="310"/>
      <c r="H84" s="310" t="s">
        <v>616</v>
      </c>
      <c r="I84" s="310" t="s">
        <v>604</v>
      </c>
      <c r="J84" s="310">
        <v>15</v>
      </c>
      <c r="K84" s="298"/>
    </row>
    <row r="85" s="1" customFormat="1" ht="15" customHeight="1">
      <c r="B85" s="309"/>
      <c r="C85" s="310" t="s">
        <v>617</v>
      </c>
      <c r="D85" s="310"/>
      <c r="E85" s="310"/>
      <c r="F85" s="311" t="s">
        <v>608</v>
      </c>
      <c r="G85" s="310"/>
      <c r="H85" s="310" t="s">
        <v>618</v>
      </c>
      <c r="I85" s="310" t="s">
        <v>604</v>
      </c>
      <c r="J85" s="310">
        <v>20</v>
      </c>
      <c r="K85" s="298"/>
    </row>
    <row r="86" s="1" customFormat="1" ht="15" customHeight="1">
      <c r="B86" s="309"/>
      <c r="C86" s="310" t="s">
        <v>619</v>
      </c>
      <c r="D86" s="310"/>
      <c r="E86" s="310"/>
      <c r="F86" s="311" t="s">
        <v>608</v>
      </c>
      <c r="G86" s="310"/>
      <c r="H86" s="310" t="s">
        <v>620</v>
      </c>
      <c r="I86" s="310" t="s">
        <v>604</v>
      </c>
      <c r="J86" s="310">
        <v>20</v>
      </c>
      <c r="K86" s="298"/>
    </row>
    <row r="87" s="1" customFormat="1" ht="15" customHeight="1">
      <c r="B87" s="309"/>
      <c r="C87" s="284" t="s">
        <v>621</v>
      </c>
      <c r="D87" s="284"/>
      <c r="E87" s="284"/>
      <c r="F87" s="307" t="s">
        <v>608</v>
      </c>
      <c r="G87" s="308"/>
      <c r="H87" s="284" t="s">
        <v>622</v>
      </c>
      <c r="I87" s="284" t="s">
        <v>604</v>
      </c>
      <c r="J87" s="284">
        <v>50</v>
      </c>
      <c r="K87" s="298"/>
    </row>
    <row r="88" s="1" customFormat="1" ht="15" customHeight="1">
      <c r="B88" s="309"/>
      <c r="C88" s="284" t="s">
        <v>623</v>
      </c>
      <c r="D88" s="284"/>
      <c r="E88" s="284"/>
      <c r="F88" s="307" t="s">
        <v>608</v>
      </c>
      <c r="G88" s="308"/>
      <c r="H88" s="284" t="s">
        <v>624</v>
      </c>
      <c r="I88" s="284" t="s">
        <v>604</v>
      </c>
      <c r="J88" s="284">
        <v>20</v>
      </c>
      <c r="K88" s="298"/>
    </row>
    <row r="89" s="1" customFormat="1" ht="15" customHeight="1">
      <c r="B89" s="309"/>
      <c r="C89" s="284" t="s">
        <v>625</v>
      </c>
      <c r="D89" s="284"/>
      <c r="E89" s="284"/>
      <c r="F89" s="307" t="s">
        <v>608</v>
      </c>
      <c r="G89" s="308"/>
      <c r="H89" s="284" t="s">
        <v>626</v>
      </c>
      <c r="I89" s="284" t="s">
        <v>604</v>
      </c>
      <c r="J89" s="284">
        <v>20</v>
      </c>
      <c r="K89" s="298"/>
    </row>
    <row r="90" s="1" customFormat="1" ht="15" customHeight="1">
      <c r="B90" s="309"/>
      <c r="C90" s="284" t="s">
        <v>627</v>
      </c>
      <c r="D90" s="284"/>
      <c r="E90" s="284"/>
      <c r="F90" s="307" t="s">
        <v>608</v>
      </c>
      <c r="G90" s="308"/>
      <c r="H90" s="284" t="s">
        <v>628</v>
      </c>
      <c r="I90" s="284" t="s">
        <v>604</v>
      </c>
      <c r="J90" s="284">
        <v>50</v>
      </c>
      <c r="K90" s="298"/>
    </row>
    <row r="91" s="1" customFormat="1" ht="15" customHeight="1">
      <c r="B91" s="309"/>
      <c r="C91" s="284" t="s">
        <v>629</v>
      </c>
      <c r="D91" s="284"/>
      <c r="E91" s="284"/>
      <c r="F91" s="307" t="s">
        <v>608</v>
      </c>
      <c r="G91" s="308"/>
      <c r="H91" s="284" t="s">
        <v>629</v>
      </c>
      <c r="I91" s="284" t="s">
        <v>604</v>
      </c>
      <c r="J91" s="284">
        <v>50</v>
      </c>
      <c r="K91" s="298"/>
    </row>
    <row r="92" s="1" customFormat="1" ht="15" customHeight="1">
      <c r="B92" s="309"/>
      <c r="C92" s="284" t="s">
        <v>630</v>
      </c>
      <c r="D92" s="284"/>
      <c r="E92" s="284"/>
      <c r="F92" s="307" t="s">
        <v>608</v>
      </c>
      <c r="G92" s="308"/>
      <c r="H92" s="284" t="s">
        <v>631</v>
      </c>
      <c r="I92" s="284" t="s">
        <v>604</v>
      </c>
      <c r="J92" s="284">
        <v>255</v>
      </c>
      <c r="K92" s="298"/>
    </row>
    <row r="93" s="1" customFormat="1" ht="15" customHeight="1">
      <c r="B93" s="309"/>
      <c r="C93" s="284" t="s">
        <v>632</v>
      </c>
      <c r="D93" s="284"/>
      <c r="E93" s="284"/>
      <c r="F93" s="307" t="s">
        <v>602</v>
      </c>
      <c r="G93" s="308"/>
      <c r="H93" s="284" t="s">
        <v>633</v>
      </c>
      <c r="I93" s="284" t="s">
        <v>634</v>
      </c>
      <c r="J93" s="284"/>
      <c r="K93" s="298"/>
    </row>
    <row r="94" s="1" customFormat="1" ht="15" customHeight="1">
      <c r="B94" s="309"/>
      <c r="C94" s="284" t="s">
        <v>635</v>
      </c>
      <c r="D94" s="284"/>
      <c r="E94" s="284"/>
      <c r="F94" s="307" t="s">
        <v>602</v>
      </c>
      <c r="G94" s="308"/>
      <c r="H94" s="284" t="s">
        <v>636</v>
      </c>
      <c r="I94" s="284" t="s">
        <v>637</v>
      </c>
      <c r="J94" s="284"/>
      <c r="K94" s="298"/>
    </row>
    <row r="95" s="1" customFormat="1" ht="15" customHeight="1">
      <c r="B95" s="309"/>
      <c r="C95" s="284" t="s">
        <v>638</v>
      </c>
      <c r="D95" s="284"/>
      <c r="E95" s="284"/>
      <c r="F95" s="307" t="s">
        <v>602</v>
      </c>
      <c r="G95" s="308"/>
      <c r="H95" s="284" t="s">
        <v>638</v>
      </c>
      <c r="I95" s="284" t="s">
        <v>637</v>
      </c>
      <c r="J95" s="284"/>
      <c r="K95" s="298"/>
    </row>
    <row r="96" s="1" customFormat="1" ht="15" customHeight="1">
      <c r="B96" s="309"/>
      <c r="C96" s="284" t="s">
        <v>40</v>
      </c>
      <c r="D96" s="284"/>
      <c r="E96" s="284"/>
      <c r="F96" s="307" t="s">
        <v>602</v>
      </c>
      <c r="G96" s="308"/>
      <c r="H96" s="284" t="s">
        <v>639</v>
      </c>
      <c r="I96" s="284" t="s">
        <v>637</v>
      </c>
      <c r="J96" s="284"/>
      <c r="K96" s="298"/>
    </row>
    <row r="97" s="1" customFormat="1" ht="15" customHeight="1">
      <c r="B97" s="309"/>
      <c r="C97" s="284" t="s">
        <v>50</v>
      </c>
      <c r="D97" s="284"/>
      <c r="E97" s="284"/>
      <c r="F97" s="307" t="s">
        <v>602</v>
      </c>
      <c r="G97" s="308"/>
      <c r="H97" s="284" t="s">
        <v>640</v>
      </c>
      <c r="I97" s="284" t="s">
        <v>637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641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596</v>
      </c>
      <c r="D103" s="299"/>
      <c r="E103" s="299"/>
      <c r="F103" s="299" t="s">
        <v>597</v>
      </c>
      <c r="G103" s="300"/>
      <c r="H103" s="299" t="s">
        <v>56</v>
      </c>
      <c r="I103" s="299" t="s">
        <v>59</v>
      </c>
      <c r="J103" s="299" t="s">
        <v>598</v>
      </c>
      <c r="K103" s="298"/>
    </row>
    <row r="104" s="1" customFormat="1" ht="17.25" customHeight="1">
      <c r="B104" s="296"/>
      <c r="C104" s="301" t="s">
        <v>599</v>
      </c>
      <c r="D104" s="301"/>
      <c r="E104" s="301"/>
      <c r="F104" s="302" t="s">
        <v>600</v>
      </c>
      <c r="G104" s="303"/>
      <c r="H104" s="301"/>
      <c r="I104" s="301"/>
      <c r="J104" s="301" t="s">
        <v>601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55</v>
      </c>
      <c r="D106" s="306"/>
      <c r="E106" s="306"/>
      <c r="F106" s="307" t="s">
        <v>602</v>
      </c>
      <c r="G106" s="284"/>
      <c r="H106" s="284" t="s">
        <v>642</v>
      </c>
      <c r="I106" s="284" t="s">
        <v>604</v>
      </c>
      <c r="J106" s="284">
        <v>20</v>
      </c>
      <c r="K106" s="298"/>
    </row>
    <row r="107" s="1" customFormat="1" ht="15" customHeight="1">
      <c r="B107" s="296"/>
      <c r="C107" s="284" t="s">
        <v>605</v>
      </c>
      <c r="D107" s="284"/>
      <c r="E107" s="284"/>
      <c r="F107" s="307" t="s">
        <v>602</v>
      </c>
      <c r="G107" s="284"/>
      <c r="H107" s="284" t="s">
        <v>642</v>
      </c>
      <c r="I107" s="284" t="s">
        <v>604</v>
      </c>
      <c r="J107" s="284">
        <v>120</v>
      </c>
      <c r="K107" s="298"/>
    </row>
    <row r="108" s="1" customFormat="1" ht="15" customHeight="1">
      <c r="B108" s="309"/>
      <c r="C108" s="284" t="s">
        <v>607</v>
      </c>
      <c r="D108" s="284"/>
      <c r="E108" s="284"/>
      <c r="F108" s="307" t="s">
        <v>608</v>
      </c>
      <c r="G108" s="284"/>
      <c r="H108" s="284" t="s">
        <v>642</v>
      </c>
      <c r="I108" s="284" t="s">
        <v>604</v>
      </c>
      <c r="J108" s="284">
        <v>50</v>
      </c>
      <c r="K108" s="298"/>
    </row>
    <row r="109" s="1" customFormat="1" ht="15" customHeight="1">
      <c r="B109" s="309"/>
      <c r="C109" s="284" t="s">
        <v>610</v>
      </c>
      <c r="D109" s="284"/>
      <c r="E109" s="284"/>
      <c r="F109" s="307" t="s">
        <v>602</v>
      </c>
      <c r="G109" s="284"/>
      <c r="H109" s="284" t="s">
        <v>642</v>
      </c>
      <c r="I109" s="284" t="s">
        <v>612</v>
      </c>
      <c r="J109" s="284"/>
      <c r="K109" s="298"/>
    </row>
    <row r="110" s="1" customFormat="1" ht="15" customHeight="1">
      <c r="B110" s="309"/>
      <c r="C110" s="284" t="s">
        <v>621</v>
      </c>
      <c r="D110" s="284"/>
      <c r="E110" s="284"/>
      <c r="F110" s="307" t="s">
        <v>608</v>
      </c>
      <c r="G110" s="284"/>
      <c r="H110" s="284" t="s">
        <v>642</v>
      </c>
      <c r="I110" s="284" t="s">
        <v>604</v>
      </c>
      <c r="J110" s="284">
        <v>50</v>
      </c>
      <c r="K110" s="298"/>
    </row>
    <row r="111" s="1" customFormat="1" ht="15" customHeight="1">
      <c r="B111" s="309"/>
      <c r="C111" s="284" t="s">
        <v>629</v>
      </c>
      <c r="D111" s="284"/>
      <c r="E111" s="284"/>
      <c r="F111" s="307" t="s">
        <v>608</v>
      </c>
      <c r="G111" s="284"/>
      <c r="H111" s="284" t="s">
        <v>642</v>
      </c>
      <c r="I111" s="284" t="s">
        <v>604</v>
      </c>
      <c r="J111" s="284">
        <v>50</v>
      </c>
      <c r="K111" s="298"/>
    </row>
    <row r="112" s="1" customFormat="1" ht="15" customHeight="1">
      <c r="B112" s="309"/>
      <c r="C112" s="284" t="s">
        <v>627</v>
      </c>
      <c r="D112" s="284"/>
      <c r="E112" s="284"/>
      <c r="F112" s="307" t="s">
        <v>608</v>
      </c>
      <c r="G112" s="284"/>
      <c r="H112" s="284" t="s">
        <v>642</v>
      </c>
      <c r="I112" s="284" t="s">
        <v>604</v>
      </c>
      <c r="J112" s="284">
        <v>50</v>
      </c>
      <c r="K112" s="298"/>
    </row>
    <row r="113" s="1" customFormat="1" ht="15" customHeight="1">
      <c r="B113" s="309"/>
      <c r="C113" s="284" t="s">
        <v>55</v>
      </c>
      <c r="D113" s="284"/>
      <c r="E113" s="284"/>
      <c r="F113" s="307" t="s">
        <v>602</v>
      </c>
      <c r="G113" s="284"/>
      <c r="H113" s="284" t="s">
        <v>643</v>
      </c>
      <c r="I113" s="284" t="s">
        <v>604</v>
      </c>
      <c r="J113" s="284">
        <v>20</v>
      </c>
      <c r="K113" s="298"/>
    </row>
    <row r="114" s="1" customFormat="1" ht="15" customHeight="1">
      <c r="B114" s="309"/>
      <c r="C114" s="284" t="s">
        <v>644</v>
      </c>
      <c r="D114" s="284"/>
      <c r="E114" s="284"/>
      <c r="F114" s="307" t="s">
        <v>602</v>
      </c>
      <c r="G114" s="284"/>
      <c r="H114" s="284" t="s">
        <v>645</v>
      </c>
      <c r="I114" s="284" t="s">
        <v>604</v>
      </c>
      <c r="J114" s="284">
        <v>120</v>
      </c>
      <c r="K114" s="298"/>
    </row>
    <row r="115" s="1" customFormat="1" ht="15" customHeight="1">
      <c r="B115" s="309"/>
      <c r="C115" s="284" t="s">
        <v>40</v>
      </c>
      <c r="D115" s="284"/>
      <c r="E115" s="284"/>
      <c r="F115" s="307" t="s">
        <v>602</v>
      </c>
      <c r="G115" s="284"/>
      <c r="H115" s="284" t="s">
        <v>646</v>
      </c>
      <c r="I115" s="284" t="s">
        <v>637</v>
      </c>
      <c r="J115" s="284"/>
      <c r="K115" s="298"/>
    </row>
    <row r="116" s="1" customFormat="1" ht="15" customHeight="1">
      <c r="B116" s="309"/>
      <c r="C116" s="284" t="s">
        <v>50</v>
      </c>
      <c r="D116" s="284"/>
      <c r="E116" s="284"/>
      <c r="F116" s="307" t="s">
        <v>602</v>
      </c>
      <c r="G116" s="284"/>
      <c r="H116" s="284" t="s">
        <v>647</v>
      </c>
      <c r="I116" s="284" t="s">
        <v>637</v>
      </c>
      <c r="J116" s="284"/>
      <c r="K116" s="298"/>
    </row>
    <row r="117" s="1" customFormat="1" ht="15" customHeight="1">
      <c r="B117" s="309"/>
      <c r="C117" s="284" t="s">
        <v>59</v>
      </c>
      <c r="D117" s="284"/>
      <c r="E117" s="284"/>
      <c r="F117" s="307" t="s">
        <v>602</v>
      </c>
      <c r="G117" s="284"/>
      <c r="H117" s="284" t="s">
        <v>648</v>
      </c>
      <c r="I117" s="284" t="s">
        <v>649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650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596</v>
      </c>
      <c r="D123" s="299"/>
      <c r="E123" s="299"/>
      <c r="F123" s="299" t="s">
        <v>597</v>
      </c>
      <c r="G123" s="300"/>
      <c r="H123" s="299" t="s">
        <v>56</v>
      </c>
      <c r="I123" s="299" t="s">
        <v>59</v>
      </c>
      <c r="J123" s="299" t="s">
        <v>598</v>
      </c>
      <c r="K123" s="328"/>
    </row>
    <row r="124" s="1" customFormat="1" ht="17.25" customHeight="1">
      <c r="B124" s="327"/>
      <c r="C124" s="301" t="s">
        <v>599</v>
      </c>
      <c r="D124" s="301"/>
      <c r="E124" s="301"/>
      <c r="F124" s="302" t="s">
        <v>600</v>
      </c>
      <c r="G124" s="303"/>
      <c r="H124" s="301"/>
      <c r="I124" s="301"/>
      <c r="J124" s="301" t="s">
        <v>601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605</v>
      </c>
      <c r="D126" s="306"/>
      <c r="E126" s="306"/>
      <c r="F126" s="307" t="s">
        <v>602</v>
      </c>
      <c r="G126" s="284"/>
      <c r="H126" s="284" t="s">
        <v>642</v>
      </c>
      <c r="I126" s="284" t="s">
        <v>604</v>
      </c>
      <c r="J126" s="284">
        <v>120</v>
      </c>
      <c r="K126" s="332"/>
    </row>
    <row r="127" s="1" customFormat="1" ht="15" customHeight="1">
      <c r="B127" s="329"/>
      <c r="C127" s="284" t="s">
        <v>651</v>
      </c>
      <c r="D127" s="284"/>
      <c r="E127" s="284"/>
      <c r="F127" s="307" t="s">
        <v>602</v>
      </c>
      <c r="G127" s="284"/>
      <c r="H127" s="284" t="s">
        <v>652</v>
      </c>
      <c r="I127" s="284" t="s">
        <v>604</v>
      </c>
      <c r="J127" s="284" t="s">
        <v>653</v>
      </c>
      <c r="K127" s="332"/>
    </row>
    <row r="128" s="1" customFormat="1" ht="15" customHeight="1">
      <c r="B128" s="329"/>
      <c r="C128" s="284" t="s">
        <v>85</v>
      </c>
      <c r="D128" s="284"/>
      <c r="E128" s="284"/>
      <c r="F128" s="307" t="s">
        <v>602</v>
      </c>
      <c r="G128" s="284"/>
      <c r="H128" s="284" t="s">
        <v>654</v>
      </c>
      <c r="I128" s="284" t="s">
        <v>604</v>
      </c>
      <c r="J128" s="284" t="s">
        <v>653</v>
      </c>
      <c r="K128" s="332"/>
    </row>
    <row r="129" s="1" customFormat="1" ht="15" customHeight="1">
      <c r="B129" s="329"/>
      <c r="C129" s="284" t="s">
        <v>613</v>
      </c>
      <c r="D129" s="284"/>
      <c r="E129" s="284"/>
      <c r="F129" s="307" t="s">
        <v>608</v>
      </c>
      <c r="G129" s="284"/>
      <c r="H129" s="284" t="s">
        <v>614</v>
      </c>
      <c r="I129" s="284" t="s">
        <v>604</v>
      </c>
      <c r="J129" s="284">
        <v>15</v>
      </c>
      <c r="K129" s="332"/>
    </row>
    <row r="130" s="1" customFormat="1" ht="15" customHeight="1">
      <c r="B130" s="329"/>
      <c r="C130" s="310" t="s">
        <v>615</v>
      </c>
      <c r="D130" s="310"/>
      <c r="E130" s="310"/>
      <c r="F130" s="311" t="s">
        <v>608</v>
      </c>
      <c r="G130" s="310"/>
      <c r="H130" s="310" t="s">
        <v>616</v>
      </c>
      <c r="I130" s="310" t="s">
        <v>604</v>
      </c>
      <c r="J130" s="310">
        <v>15</v>
      </c>
      <c r="K130" s="332"/>
    </row>
    <row r="131" s="1" customFormat="1" ht="15" customHeight="1">
      <c r="B131" s="329"/>
      <c r="C131" s="310" t="s">
        <v>617</v>
      </c>
      <c r="D131" s="310"/>
      <c r="E131" s="310"/>
      <c r="F131" s="311" t="s">
        <v>608</v>
      </c>
      <c r="G131" s="310"/>
      <c r="H131" s="310" t="s">
        <v>618</v>
      </c>
      <c r="I131" s="310" t="s">
        <v>604</v>
      </c>
      <c r="J131" s="310">
        <v>20</v>
      </c>
      <c r="K131" s="332"/>
    </row>
    <row r="132" s="1" customFormat="1" ht="15" customHeight="1">
      <c r="B132" s="329"/>
      <c r="C132" s="310" t="s">
        <v>619</v>
      </c>
      <c r="D132" s="310"/>
      <c r="E132" s="310"/>
      <c r="F132" s="311" t="s">
        <v>608</v>
      </c>
      <c r="G132" s="310"/>
      <c r="H132" s="310" t="s">
        <v>620</v>
      </c>
      <c r="I132" s="310" t="s">
        <v>604</v>
      </c>
      <c r="J132" s="310">
        <v>20</v>
      </c>
      <c r="K132" s="332"/>
    </row>
    <row r="133" s="1" customFormat="1" ht="15" customHeight="1">
      <c r="B133" s="329"/>
      <c r="C133" s="284" t="s">
        <v>607</v>
      </c>
      <c r="D133" s="284"/>
      <c r="E133" s="284"/>
      <c r="F133" s="307" t="s">
        <v>608</v>
      </c>
      <c r="G133" s="284"/>
      <c r="H133" s="284" t="s">
        <v>642</v>
      </c>
      <c r="I133" s="284" t="s">
        <v>604</v>
      </c>
      <c r="J133" s="284">
        <v>50</v>
      </c>
      <c r="K133" s="332"/>
    </row>
    <row r="134" s="1" customFormat="1" ht="15" customHeight="1">
      <c r="B134" s="329"/>
      <c r="C134" s="284" t="s">
        <v>621</v>
      </c>
      <c r="D134" s="284"/>
      <c r="E134" s="284"/>
      <c r="F134" s="307" t="s">
        <v>608</v>
      </c>
      <c r="G134" s="284"/>
      <c r="H134" s="284" t="s">
        <v>642</v>
      </c>
      <c r="I134" s="284" t="s">
        <v>604</v>
      </c>
      <c r="J134" s="284">
        <v>50</v>
      </c>
      <c r="K134" s="332"/>
    </row>
    <row r="135" s="1" customFormat="1" ht="15" customHeight="1">
      <c r="B135" s="329"/>
      <c r="C135" s="284" t="s">
        <v>627</v>
      </c>
      <c r="D135" s="284"/>
      <c r="E135" s="284"/>
      <c r="F135" s="307" t="s">
        <v>608</v>
      </c>
      <c r="G135" s="284"/>
      <c r="H135" s="284" t="s">
        <v>642</v>
      </c>
      <c r="I135" s="284" t="s">
        <v>604</v>
      </c>
      <c r="J135" s="284">
        <v>50</v>
      </c>
      <c r="K135" s="332"/>
    </row>
    <row r="136" s="1" customFormat="1" ht="15" customHeight="1">
      <c r="B136" s="329"/>
      <c r="C136" s="284" t="s">
        <v>629</v>
      </c>
      <c r="D136" s="284"/>
      <c r="E136" s="284"/>
      <c r="F136" s="307" t="s">
        <v>608</v>
      </c>
      <c r="G136" s="284"/>
      <c r="H136" s="284" t="s">
        <v>642</v>
      </c>
      <c r="I136" s="284" t="s">
        <v>604</v>
      </c>
      <c r="J136" s="284">
        <v>50</v>
      </c>
      <c r="K136" s="332"/>
    </row>
    <row r="137" s="1" customFormat="1" ht="15" customHeight="1">
      <c r="B137" s="329"/>
      <c r="C137" s="284" t="s">
        <v>630</v>
      </c>
      <c r="D137" s="284"/>
      <c r="E137" s="284"/>
      <c r="F137" s="307" t="s">
        <v>608</v>
      </c>
      <c r="G137" s="284"/>
      <c r="H137" s="284" t="s">
        <v>655</v>
      </c>
      <c r="I137" s="284" t="s">
        <v>604</v>
      </c>
      <c r="J137" s="284">
        <v>255</v>
      </c>
      <c r="K137" s="332"/>
    </row>
    <row r="138" s="1" customFormat="1" ht="15" customHeight="1">
      <c r="B138" s="329"/>
      <c r="C138" s="284" t="s">
        <v>632</v>
      </c>
      <c r="D138" s="284"/>
      <c r="E138" s="284"/>
      <c r="F138" s="307" t="s">
        <v>602</v>
      </c>
      <c r="G138" s="284"/>
      <c r="H138" s="284" t="s">
        <v>656</v>
      </c>
      <c r="I138" s="284" t="s">
        <v>634</v>
      </c>
      <c r="J138" s="284"/>
      <c r="K138" s="332"/>
    </row>
    <row r="139" s="1" customFormat="1" ht="15" customHeight="1">
      <c r="B139" s="329"/>
      <c r="C139" s="284" t="s">
        <v>635</v>
      </c>
      <c r="D139" s="284"/>
      <c r="E139" s="284"/>
      <c r="F139" s="307" t="s">
        <v>602</v>
      </c>
      <c r="G139" s="284"/>
      <c r="H139" s="284" t="s">
        <v>657</v>
      </c>
      <c r="I139" s="284" t="s">
        <v>637</v>
      </c>
      <c r="J139" s="284"/>
      <c r="K139" s="332"/>
    </row>
    <row r="140" s="1" customFormat="1" ht="15" customHeight="1">
      <c r="B140" s="329"/>
      <c r="C140" s="284" t="s">
        <v>638</v>
      </c>
      <c r="D140" s="284"/>
      <c r="E140" s="284"/>
      <c r="F140" s="307" t="s">
        <v>602</v>
      </c>
      <c r="G140" s="284"/>
      <c r="H140" s="284" t="s">
        <v>638</v>
      </c>
      <c r="I140" s="284" t="s">
        <v>637</v>
      </c>
      <c r="J140" s="284"/>
      <c r="K140" s="332"/>
    </row>
    <row r="141" s="1" customFormat="1" ht="15" customHeight="1">
      <c r="B141" s="329"/>
      <c r="C141" s="284" t="s">
        <v>40</v>
      </c>
      <c r="D141" s="284"/>
      <c r="E141" s="284"/>
      <c r="F141" s="307" t="s">
        <v>602</v>
      </c>
      <c r="G141" s="284"/>
      <c r="H141" s="284" t="s">
        <v>658</v>
      </c>
      <c r="I141" s="284" t="s">
        <v>637</v>
      </c>
      <c r="J141" s="284"/>
      <c r="K141" s="332"/>
    </row>
    <row r="142" s="1" customFormat="1" ht="15" customHeight="1">
      <c r="B142" s="329"/>
      <c r="C142" s="284" t="s">
        <v>659</v>
      </c>
      <c r="D142" s="284"/>
      <c r="E142" s="284"/>
      <c r="F142" s="307" t="s">
        <v>602</v>
      </c>
      <c r="G142" s="284"/>
      <c r="H142" s="284" t="s">
        <v>660</v>
      </c>
      <c r="I142" s="284" t="s">
        <v>637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661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596</v>
      </c>
      <c r="D148" s="299"/>
      <c r="E148" s="299"/>
      <c r="F148" s="299" t="s">
        <v>597</v>
      </c>
      <c r="G148" s="300"/>
      <c r="H148" s="299" t="s">
        <v>56</v>
      </c>
      <c r="I148" s="299" t="s">
        <v>59</v>
      </c>
      <c r="J148" s="299" t="s">
        <v>598</v>
      </c>
      <c r="K148" s="298"/>
    </row>
    <row r="149" s="1" customFormat="1" ht="17.25" customHeight="1">
      <c r="B149" s="296"/>
      <c r="C149" s="301" t="s">
        <v>599</v>
      </c>
      <c r="D149" s="301"/>
      <c r="E149" s="301"/>
      <c r="F149" s="302" t="s">
        <v>600</v>
      </c>
      <c r="G149" s="303"/>
      <c r="H149" s="301"/>
      <c r="I149" s="301"/>
      <c r="J149" s="301" t="s">
        <v>601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605</v>
      </c>
      <c r="D151" s="284"/>
      <c r="E151" s="284"/>
      <c r="F151" s="337" t="s">
        <v>602</v>
      </c>
      <c r="G151" s="284"/>
      <c r="H151" s="336" t="s">
        <v>642</v>
      </c>
      <c r="I151" s="336" t="s">
        <v>604</v>
      </c>
      <c r="J151" s="336">
        <v>120</v>
      </c>
      <c r="K151" s="332"/>
    </row>
    <row r="152" s="1" customFormat="1" ht="15" customHeight="1">
      <c r="B152" s="309"/>
      <c r="C152" s="336" t="s">
        <v>651</v>
      </c>
      <c r="D152" s="284"/>
      <c r="E152" s="284"/>
      <c r="F152" s="337" t="s">
        <v>602</v>
      </c>
      <c r="G152" s="284"/>
      <c r="H152" s="336" t="s">
        <v>662</v>
      </c>
      <c r="I152" s="336" t="s">
        <v>604</v>
      </c>
      <c r="J152" s="336" t="s">
        <v>653</v>
      </c>
      <c r="K152" s="332"/>
    </row>
    <row r="153" s="1" customFormat="1" ht="15" customHeight="1">
      <c r="B153" s="309"/>
      <c r="C153" s="336" t="s">
        <v>85</v>
      </c>
      <c r="D153" s="284"/>
      <c r="E153" s="284"/>
      <c r="F153" s="337" t="s">
        <v>602</v>
      </c>
      <c r="G153" s="284"/>
      <c r="H153" s="336" t="s">
        <v>663</v>
      </c>
      <c r="I153" s="336" t="s">
        <v>604</v>
      </c>
      <c r="J153" s="336" t="s">
        <v>653</v>
      </c>
      <c r="K153" s="332"/>
    </row>
    <row r="154" s="1" customFormat="1" ht="15" customHeight="1">
      <c r="B154" s="309"/>
      <c r="C154" s="336" t="s">
        <v>607</v>
      </c>
      <c r="D154" s="284"/>
      <c r="E154" s="284"/>
      <c r="F154" s="337" t="s">
        <v>608</v>
      </c>
      <c r="G154" s="284"/>
      <c r="H154" s="336" t="s">
        <v>642</v>
      </c>
      <c r="I154" s="336" t="s">
        <v>604</v>
      </c>
      <c r="J154" s="336">
        <v>50</v>
      </c>
      <c r="K154" s="332"/>
    </row>
    <row r="155" s="1" customFormat="1" ht="15" customHeight="1">
      <c r="B155" s="309"/>
      <c r="C155" s="336" t="s">
        <v>610</v>
      </c>
      <c r="D155" s="284"/>
      <c r="E155" s="284"/>
      <c r="F155" s="337" t="s">
        <v>602</v>
      </c>
      <c r="G155" s="284"/>
      <c r="H155" s="336" t="s">
        <v>642</v>
      </c>
      <c r="I155" s="336" t="s">
        <v>612</v>
      </c>
      <c r="J155" s="336"/>
      <c r="K155" s="332"/>
    </row>
    <row r="156" s="1" customFormat="1" ht="15" customHeight="1">
      <c r="B156" s="309"/>
      <c r="C156" s="336" t="s">
        <v>621</v>
      </c>
      <c r="D156" s="284"/>
      <c r="E156" s="284"/>
      <c r="F156" s="337" t="s">
        <v>608</v>
      </c>
      <c r="G156" s="284"/>
      <c r="H156" s="336" t="s">
        <v>642</v>
      </c>
      <c r="I156" s="336" t="s">
        <v>604</v>
      </c>
      <c r="J156" s="336">
        <v>50</v>
      </c>
      <c r="K156" s="332"/>
    </row>
    <row r="157" s="1" customFormat="1" ht="15" customHeight="1">
      <c r="B157" s="309"/>
      <c r="C157" s="336" t="s">
        <v>629</v>
      </c>
      <c r="D157" s="284"/>
      <c r="E157" s="284"/>
      <c r="F157" s="337" t="s">
        <v>608</v>
      </c>
      <c r="G157" s="284"/>
      <c r="H157" s="336" t="s">
        <v>642</v>
      </c>
      <c r="I157" s="336" t="s">
        <v>604</v>
      </c>
      <c r="J157" s="336">
        <v>50</v>
      </c>
      <c r="K157" s="332"/>
    </row>
    <row r="158" s="1" customFormat="1" ht="15" customHeight="1">
      <c r="B158" s="309"/>
      <c r="C158" s="336" t="s">
        <v>627</v>
      </c>
      <c r="D158" s="284"/>
      <c r="E158" s="284"/>
      <c r="F158" s="337" t="s">
        <v>608</v>
      </c>
      <c r="G158" s="284"/>
      <c r="H158" s="336" t="s">
        <v>642</v>
      </c>
      <c r="I158" s="336" t="s">
        <v>604</v>
      </c>
      <c r="J158" s="336">
        <v>50</v>
      </c>
      <c r="K158" s="332"/>
    </row>
    <row r="159" s="1" customFormat="1" ht="15" customHeight="1">
      <c r="B159" s="309"/>
      <c r="C159" s="336" t="s">
        <v>112</v>
      </c>
      <c r="D159" s="284"/>
      <c r="E159" s="284"/>
      <c r="F159" s="337" t="s">
        <v>602</v>
      </c>
      <c r="G159" s="284"/>
      <c r="H159" s="336" t="s">
        <v>664</v>
      </c>
      <c r="I159" s="336" t="s">
        <v>604</v>
      </c>
      <c r="J159" s="336" t="s">
        <v>665</v>
      </c>
      <c r="K159" s="332"/>
    </row>
    <row r="160" s="1" customFormat="1" ht="15" customHeight="1">
      <c r="B160" s="309"/>
      <c r="C160" s="336" t="s">
        <v>666</v>
      </c>
      <c r="D160" s="284"/>
      <c r="E160" s="284"/>
      <c r="F160" s="337" t="s">
        <v>602</v>
      </c>
      <c r="G160" s="284"/>
      <c r="H160" s="336" t="s">
        <v>667</v>
      </c>
      <c r="I160" s="336" t="s">
        <v>637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668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596</v>
      </c>
      <c r="D166" s="299"/>
      <c r="E166" s="299"/>
      <c r="F166" s="299" t="s">
        <v>597</v>
      </c>
      <c r="G166" s="341"/>
      <c r="H166" s="342" t="s">
        <v>56</v>
      </c>
      <c r="I166" s="342" t="s">
        <v>59</v>
      </c>
      <c r="J166" s="299" t="s">
        <v>598</v>
      </c>
      <c r="K166" s="276"/>
    </row>
    <row r="167" s="1" customFormat="1" ht="17.25" customHeight="1">
      <c r="B167" s="277"/>
      <c r="C167" s="301" t="s">
        <v>599</v>
      </c>
      <c r="D167" s="301"/>
      <c r="E167" s="301"/>
      <c r="F167" s="302" t="s">
        <v>600</v>
      </c>
      <c r="G167" s="343"/>
      <c r="H167" s="344"/>
      <c r="I167" s="344"/>
      <c r="J167" s="301" t="s">
        <v>601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605</v>
      </c>
      <c r="D169" s="284"/>
      <c r="E169" s="284"/>
      <c r="F169" s="307" t="s">
        <v>602</v>
      </c>
      <c r="G169" s="284"/>
      <c r="H169" s="284" t="s">
        <v>642</v>
      </c>
      <c r="I169" s="284" t="s">
        <v>604</v>
      </c>
      <c r="J169" s="284">
        <v>120</v>
      </c>
      <c r="K169" s="332"/>
    </row>
    <row r="170" s="1" customFormat="1" ht="15" customHeight="1">
      <c r="B170" s="309"/>
      <c r="C170" s="284" t="s">
        <v>651</v>
      </c>
      <c r="D170" s="284"/>
      <c r="E170" s="284"/>
      <c r="F170" s="307" t="s">
        <v>602</v>
      </c>
      <c r="G170" s="284"/>
      <c r="H170" s="284" t="s">
        <v>652</v>
      </c>
      <c r="I170" s="284" t="s">
        <v>604</v>
      </c>
      <c r="J170" s="284" t="s">
        <v>653</v>
      </c>
      <c r="K170" s="332"/>
    </row>
    <row r="171" s="1" customFormat="1" ht="15" customHeight="1">
      <c r="B171" s="309"/>
      <c r="C171" s="284" t="s">
        <v>85</v>
      </c>
      <c r="D171" s="284"/>
      <c r="E171" s="284"/>
      <c r="F171" s="307" t="s">
        <v>602</v>
      </c>
      <c r="G171" s="284"/>
      <c r="H171" s="284" t="s">
        <v>669</v>
      </c>
      <c r="I171" s="284" t="s">
        <v>604</v>
      </c>
      <c r="J171" s="284" t="s">
        <v>653</v>
      </c>
      <c r="K171" s="332"/>
    </row>
    <row r="172" s="1" customFormat="1" ht="15" customHeight="1">
      <c r="B172" s="309"/>
      <c r="C172" s="284" t="s">
        <v>607</v>
      </c>
      <c r="D172" s="284"/>
      <c r="E172" s="284"/>
      <c r="F172" s="307" t="s">
        <v>608</v>
      </c>
      <c r="G172" s="284"/>
      <c r="H172" s="284" t="s">
        <v>669</v>
      </c>
      <c r="I172" s="284" t="s">
        <v>604</v>
      </c>
      <c r="J172" s="284">
        <v>50</v>
      </c>
      <c r="K172" s="332"/>
    </row>
    <row r="173" s="1" customFormat="1" ht="15" customHeight="1">
      <c r="B173" s="309"/>
      <c r="C173" s="284" t="s">
        <v>610</v>
      </c>
      <c r="D173" s="284"/>
      <c r="E173" s="284"/>
      <c r="F173" s="307" t="s">
        <v>602</v>
      </c>
      <c r="G173" s="284"/>
      <c r="H173" s="284" t="s">
        <v>669</v>
      </c>
      <c r="I173" s="284" t="s">
        <v>612</v>
      </c>
      <c r="J173" s="284"/>
      <c r="K173" s="332"/>
    </row>
    <row r="174" s="1" customFormat="1" ht="15" customHeight="1">
      <c r="B174" s="309"/>
      <c r="C174" s="284" t="s">
        <v>621</v>
      </c>
      <c r="D174" s="284"/>
      <c r="E174" s="284"/>
      <c r="F174" s="307" t="s">
        <v>608</v>
      </c>
      <c r="G174" s="284"/>
      <c r="H174" s="284" t="s">
        <v>669</v>
      </c>
      <c r="I174" s="284" t="s">
        <v>604</v>
      </c>
      <c r="J174" s="284">
        <v>50</v>
      </c>
      <c r="K174" s="332"/>
    </row>
    <row r="175" s="1" customFormat="1" ht="15" customHeight="1">
      <c r="B175" s="309"/>
      <c r="C175" s="284" t="s">
        <v>629</v>
      </c>
      <c r="D175" s="284"/>
      <c r="E175" s="284"/>
      <c r="F175" s="307" t="s">
        <v>608</v>
      </c>
      <c r="G175" s="284"/>
      <c r="H175" s="284" t="s">
        <v>669</v>
      </c>
      <c r="I175" s="284" t="s">
        <v>604</v>
      </c>
      <c r="J175" s="284">
        <v>50</v>
      </c>
      <c r="K175" s="332"/>
    </row>
    <row r="176" s="1" customFormat="1" ht="15" customHeight="1">
      <c r="B176" s="309"/>
      <c r="C176" s="284" t="s">
        <v>627</v>
      </c>
      <c r="D176" s="284"/>
      <c r="E176" s="284"/>
      <c r="F176" s="307" t="s">
        <v>608</v>
      </c>
      <c r="G176" s="284"/>
      <c r="H176" s="284" t="s">
        <v>669</v>
      </c>
      <c r="I176" s="284" t="s">
        <v>604</v>
      </c>
      <c r="J176" s="284">
        <v>50</v>
      </c>
      <c r="K176" s="332"/>
    </row>
    <row r="177" s="1" customFormat="1" ht="15" customHeight="1">
      <c r="B177" s="309"/>
      <c r="C177" s="284" t="s">
        <v>124</v>
      </c>
      <c r="D177" s="284"/>
      <c r="E177" s="284"/>
      <c r="F177" s="307" t="s">
        <v>602</v>
      </c>
      <c r="G177" s="284"/>
      <c r="H177" s="284" t="s">
        <v>670</v>
      </c>
      <c r="I177" s="284" t="s">
        <v>671</v>
      </c>
      <c r="J177" s="284"/>
      <c r="K177" s="332"/>
    </row>
    <row r="178" s="1" customFormat="1" ht="15" customHeight="1">
      <c r="B178" s="309"/>
      <c r="C178" s="284" t="s">
        <v>59</v>
      </c>
      <c r="D178" s="284"/>
      <c r="E178" s="284"/>
      <c r="F178" s="307" t="s">
        <v>602</v>
      </c>
      <c r="G178" s="284"/>
      <c r="H178" s="284" t="s">
        <v>672</v>
      </c>
      <c r="I178" s="284" t="s">
        <v>673</v>
      </c>
      <c r="J178" s="284">
        <v>1</v>
      </c>
      <c r="K178" s="332"/>
    </row>
    <row r="179" s="1" customFormat="1" ht="15" customHeight="1">
      <c r="B179" s="309"/>
      <c r="C179" s="284" t="s">
        <v>55</v>
      </c>
      <c r="D179" s="284"/>
      <c r="E179" s="284"/>
      <c r="F179" s="307" t="s">
        <v>602</v>
      </c>
      <c r="G179" s="284"/>
      <c r="H179" s="284" t="s">
        <v>674</v>
      </c>
      <c r="I179" s="284" t="s">
        <v>604</v>
      </c>
      <c r="J179" s="284">
        <v>20</v>
      </c>
      <c r="K179" s="332"/>
    </row>
    <row r="180" s="1" customFormat="1" ht="15" customHeight="1">
      <c r="B180" s="309"/>
      <c r="C180" s="284" t="s">
        <v>56</v>
      </c>
      <c r="D180" s="284"/>
      <c r="E180" s="284"/>
      <c r="F180" s="307" t="s">
        <v>602</v>
      </c>
      <c r="G180" s="284"/>
      <c r="H180" s="284" t="s">
        <v>675</v>
      </c>
      <c r="I180" s="284" t="s">
        <v>604</v>
      </c>
      <c r="J180" s="284">
        <v>255</v>
      </c>
      <c r="K180" s="332"/>
    </row>
    <row r="181" s="1" customFormat="1" ht="15" customHeight="1">
      <c r="B181" s="309"/>
      <c r="C181" s="284" t="s">
        <v>125</v>
      </c>
      <c r="D181" s="284"/>
      <c r="E181" s="284"/>
      <c r="F181" s="307" t="s">
        <v>602</v>
      </c>
      <c r="G181" s="284"/>
      <c r="H181" s="284" t="s">
        <v>566</v>
      </c>
      <c r="I181" s="284" t="s">
        <v>604</v>
      </c>
      <c r="J181" s="284">
        <v>10</v>
      </c>
      <c r="K181" s="332"/>
    </row>
    <row r="182" s="1" customFormat="1" ht="15" customHeight="1">
      <c r="B182" s="309"/>
      <c r="C182" s="284" t="s">
        <v>126</v>
      </c>
      <c r="D182" s="284"/>
      <c r="E182" s="284"/>
      <c r="F182" s="307" t="s">
        <v>602</v>
      </c>
      <c r="G182" s="284"/>
      <c r="H182" s="284" t="s">
        <v>676</v>
      </c>
      <c r="I182" s="284" t="s">
        <v>637</v>
      </c>
      <c r="J182" s="284"/>
      <c r="K182" s="332"/>
    </row>
    <row r="183" s="1" customFormat="1" ht="15" customHeight="1">
      <c r="B183" s="309"/>
      <c r="C183" s="284" t="s">
        <v>677</v>
      </c>
      <c r="D183" s="284"/>
      <c r="E183" s="284"/>
      <c r="F183" s="307" t="s">
        <v>602</v>
      </c>
      <c r="G183" s="284"/>
      <c r="H183" s="284" t="s">
        <v>678</v>
      </c>
      <c r="I183" s="284" t="s">
        <v>637</v>
      </c>
      <c r="J183" s="284"/>
      <c r="K183" s="332"/>
    </row>
    <row r="184" s="1" customFormat="1" ht="15" customHeight="1">
      <c r="B184" s="309"/>
      <c r="C184" s="284" t="s">
        <v>666</v>
      </c>
      <c r="D184" s="284"/>
      <c r="E184" s="284"/>
      <c r="F184" s="307" t="s">
        <v>602</v>
      </c>
      <c r="G184" s="284"/>
      <c r="H184" s="284" t="s">
        <v>679</v>
      </c>
      <c r="I184" s="284" t="s">
        <v>637</v>
      </c>
      <c r="J184" s="284"/>
      <c r="K184" s="332"/>
    </row>
    <row r="185" s="1" customFormat="1" ht="15" customHeight="1">
      <c r="B185" s="309"/>
      <c r="C185" s="284" t="s">
        <v>128</v>
      </c>
      <c r="D185" s="284"/>
      <c r="E185" s="284"/>
      <c r="F185" s="307" t="s">
        <v>608</v>
      </c>
      <c r="G185" s="284"/>
      <c r="H185" s="284" t="s">
        <v>680</v>
      </c>
      <c r="I185" s="284" t="s">
        <v>604</v>
      </c>
      <c r="J185" s="284">
        <v>50</v>
      </c>
      <c r="K185" s="332"/>
    </row>
    <row r="186" s="1" customFormat="1" ht="15" customHeight="1">
      <c r="B186" s="309"/>
      <c r="C186" s="284" t="s">
        <v>681</v>
      </c>
      <c r="D186" s="284"/>
      <c r="E186" s="284"/>
      <c r="F186" s="307" t="s">
        <v>608</v>
      </c>
      <c r="G186" s="284"/>
      <c r="H186" s="284" t="s">
        <v>682</v>
      </c>
      <c r="I186" s="284" t="s">
        <v>683</v>
      </c>
      <c r="J186" s="284"/>
      <c r="K186" s="332"/>
    </row>
    <row r="187" s="1" customFormat="1" ht="15" customHeight="1">
      <c r="B187" s="309"/>
      <c r="C187" s="284" t="s">
        <v>684</v>
      </c>
      <c r="D187" s="284"/>
      <c r="E187" s="284"/>
      <c r="F187" s="307" t="s">
        <v>608</v>
      </c>
      <c r="G187" s="284"/>
      <c r="H187" s="284" t="s">
        <v>685</v>
      </c>
      <c r="I187" s="284" t="s">
        <v>683</v>
      </c>
      <c r="J187" s="284"/>
      <c r="K187" s="332"/>
    </row>
    <row r="188" s="1" customFormat="1" ht="15" customHeight="1">
      <c r="B188" s="309"/>
      <c r="C188" s="284" t="s">
        <v>686</v>
      </c>
      <c r="D188" s="284"/>
      <c r="E188" s="284"/>
      <c r="F188" s="307" t="s">
        <v>608</v>
      </c>
      <c r="G188" s="284"/>
      <c r="H188" s="284" t="s">
        <v>687</v>
      </c>
      <c r="I188" s="284" t="s">
        <v>683</v>
      </c>
      <c r="J188" s="284"/>
      <c r="K188" s="332"/>
    </row>
    <row r="189" s="1" customFormat="1" ht="15" customHeight="1">
      <c r="B189" s="309"/>
      <c r="C189" s="345" t="s">
        <v>688</v>
      </c>
      <c r="D189" s="284"/>
      <c r="E189" s="284"/>
      <c r="F189" s="307" t="s">
        <v>608</v>
      </c>
      <c r="G189" s="284"/>
      <c r="H189" s="284" t="s">
        <v>689</v>
      </c>
      <c r="I189" s="284" t="s">
        <v>690</v>
      </c>
      <c r="J189" s="346" t="s">
        <v>691</v>
      </c>
      <c r="K189" s="332"/>
    </row>
    <row r="190" s="1" customFormat="1" ht="15" customHeight="1">
      <c r="B190" s="309"/>
      <c r="C190" s="345" t="s">
        <v>44</v>
      </c>
      <c r="D190" s="284"/>
      <c r="E190" s="284"/>
      <c r="F190" s="307" t="s">
        <v>602</v>
      </c>
      <c r="G190" s="284"/>
      <c r="H190" s="281" t="s">
        <v>692</v>
      </c>
      <c r="I190" s="284" t="s">
        <v>693</v>
      </c>
      <c r="J190" s="284"/>
      <c r="K190" s="332"/>
    </row>
    <row r="191" s="1" customFormat="1" ht="15" customHeight="1">
      <c r="B191" s="309"/>
      <c r="C191" s="345" t="s">
        <v>694</v>
      </c>
      <c r="D191" s="284"/>
      <c r="E191" s="284"/>
      <c r="F191" s="307" t="s">
        <v>602</v>
      </c>
      <c r="G191" s="284"/>
      <c r="H191" s="284" t="s">
        <v>695</v>
      </c>
      <c r="I191" s="284" t="s">
        <v>637</v>
      </c>
      <c r="J191" s="284"/>
      <c r="K191" s="332"/>
    </row>
    <row r="192" s="1" customFormat="1" ht="15" customHeight="1">
      <c r="B192" s="309"/>
      <c r="C192" s="345" t="s">
        <v>696</v>
      </c>
      <c r="D192" s="284"/>
      <c r="E192" s="284"/>
      <c r="F192" s="307" t="s">
        <v>602</v>
      </c>
      <c r="G192" s="284"/>
      <c r="H192" s="284" t="s">
        <v>697</v>
      </c>
      <c r="I192" s="284" t="s">
        <v>637</v>
      </c>
      <c r="J192" s="284"/>
      <c r="K192" s="332"/>
    </row>
    <row r="193" s="1" customFormat="1" ht="15" customHeight="1">
      <c r="B193" s="309"/>
      <c r="C193" s="345" t="s">
        <v>698</v>
      </c>
      <c r="D193" s="284"/>
      <c r="E193" s="284"/>
      <c r="F193" s="307" t="s">
        <v>608</v>
      </c>
      <c r="G193" s="284"/>
      <c r="H193" s="284" t="s">
        <v>699</v>
      </c>
      <c r="I193" s="284" t="s">
        <v>637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700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701</v>
      </c>
      <c r="D200" s="348"/>
      <c r="E200" s="348"/>
      <c r="F200" s="348" t="s">
        <v>702</v>
      </c>
      <c r="G200" s="349"/>
      <c r="H200" s="348" t="s">
        <v>703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693</v>
      </c>
      <c r="D202" s="284"/>
      <c r="E202" s="284"/>
      <c r="F202" s="307" t="s">
        <v>45</v>
      </c>
      <c r="G202" s="284"/>
      <c r="H202" s="284" t="s">
        <v>704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46</v>
      </c>
      <c r="G203" s="284"/>
      <c r="H203" s="284" t="s">
        <v>705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49</v>
      </c>
      <c r="G204" s="284"/>
      <c r="H204" s="284" t="s">
        <v>706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47</v>
      </c>
      <c r="G205" s="284"/>
      <c r="H205" s="284" t="s">
        <v>707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48</v>
      </c>
      <c r="G206" s="284"/>
      <c r="H206" s="284" t="s">
        <v>708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649</v>
      </c>
      <c r="D208" s="284"/>
      <c r="E208" s="284"/>
      <c r="F208" s="307" t="s">
        <v>80</v>
      </c>
      <c r="G208" s="284"/>
      <c r="H208" s="284" t="s">
        <v>709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545</v>
      </c>
      <c r="G209" s="284"/>
      <c r="H209" s="284" t="s">
        <v>546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543</v>
      </c>
      <c r="G210" s="284"/>
      <c r="H210" s="284" t="s">
        <v>710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547</v>
      </c>
      <c r="G211" s="345"/>
      <c r="H211" s="336" t="s">
        <v>548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549</v>
      </c>
      <c r="G212" s="345"/>
      <c r="H212" s="336" t="s">
        <v>711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673</v>
      </c>
      <c r="D214" s="284"/>
      <c r="E214" s="284"/>
      <c r="F214" s="307">
        <v>1</v>
      </c>
      <c r="G214" s="345"/>
      <c r="H214" s="336" t="s">
        <v>712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713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714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715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7. 4. 2022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30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31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33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ROUND(J87,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ROUND((SUM(BE87:BE200)),  2)</f>
        <v>0</v>
      </c>
      <c r="G33" s="38"/>
      <c r="H33" s="38"/>
      <c r="I33" s="157">
        <v>0.20999999999999999</v>
      </c>
      <c r="J33" s="156">
        <f>ROUND(((SUM(BE87:BE200))*I33),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ROUND((SUM(BF87:BF200)),  2)</f>
        <v>0</v>
      </c>
      <c r="G34" s="38"/>
      <c r="H34" s="38"/>
      <c r="I34" s="157">
        <v>0.14999999999999999</v>
      </c>
      <c r="J34" s="156">
        <f>ROUND(((SUM(BF87:BF200))*I34),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ROUND((SUM(BG87:BG200)),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ROUND((SUM(BH87:BH200)),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ROUND((SUM(BI87:BI200)),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111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Větrolamy VN2, VN3 - A, B a C v k.ú. Olbramovice u Moravského Krumlova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109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SO-1 - Větrolam VN3 - stavba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Olbramovice u Moravského Krumlova</v>
      </c>
      <c r="G52" s="40"/>
      <c r="H52" s="40"/>
      <c r="I52" s="32" t="s">
        <v>23</v>
      </c>
      <c r="J52" s="72" t="str">
        <f>IF(J12="","",J12)</f>
        <v>7. 4. 2022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ČŘ-Státní pozemkový úřad</v>
      </c>
      <c r="G54" s="40"/>
      <c r="H54" s="40"/>
      <c r="I54" s="32" t="s">
        <v>33</v>
      </c>
      <c r="J54" s="36" t="str">
        <f>E21</f>
        <v>Ing. Jaroslav Krejčí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112</v>
      </c>
      <c r="D57" s="171"/>
      <c r="E57" s="171"/>
      <c r="F57" s="171"/>
      <c r="G57" s="171"/>
      <c r="H57" s="171"/>
      <c r="I57" s="171"/>
      <c r="J57" s="172" t="s">
        <v>113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114</v>
      </c>
    </row>
    <row r="60" s="9" customFormat="1" ht="24.96" customHeight="1">
      <c r="A60" s="9"/>
      <c r="B60" s="174"/>
      <c r="C60" s="175"/>
      <c r="D60" s="176" t="s">
        <v>115</v>
      </c>
      <c r="E60" s="177"/>
      <c r="F60" s="177"/>
      <c r="G60" s="177"/>
      <c r="H60" s="177"/>
      <c r="I60" s="177"/>
      <c r="J60" s="178">
        <f>J88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116</v>
      </c>
      <c r="E61" s="182"/>
      <c r="F61" s="182"/>
      <c r="G61" s="182"/>
      <c r="H61" s="182"/>
      <c r="I61" s="182"/>
      <c r="J61" s="183">
        <f>J89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117</v>
      </c>
      <c r="E62" s="182"/>
      <c r="F62" s="182"/>
      <c r="G62" s="182"/>
      <c r="H62" s="182"/>
      <c r="I62" s="182"/>
      <c r="J62" s="183">
        <f>J112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118</v>
      </c>
      <c r="E63" s="182"/>
      <c r="F63" s="182"/>
      <c r="G63" s="182"/>
      <c r="H63" s="182"/>
      <c r="I63" s="182"/>
      <c r="J63" s="183">
        <f>J119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119</v>
      </c>
      <c r="E64" s="182"/>
      <c r="F64" s="182"/>
      <c r="G64" s="182"/>
      <c r="H64" s="182"/>
      <c r="I64" s="182"/>
      <c r="J64" s="183">
        <f>J166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4"/>
      <c r="C65" s="175"/>
      <c r="D65" s="176" t="s">
        <v>120</v>
      </c>
      <c r="E65" s="177"/>
      <c r="F65" s="177"/>
      <c r="G65" s="177"/>
      <c r="H65" s="177"/>
      <c r="I65" s="177"/>
      <c r="J65" s="178">
        <f>J185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0"/>
      <c r="C66" s="125"/>
      <c r="D66" s="181" t="s">
        <v>121</v>
      </c>
      <c r="E66" s="182"/>
      <c r="F66" s="182"/>
      <c r="G66" s="182"/>
      <c r="H66" s="182"/>
      <c r="I66" s="182"/>
      <c r="J66" s="183">
        <f>J186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122</v>
      </c>
      <c r="E67" s="182"/>
      <c r="F67" s="182"/>
      <c r="G67" s="182"/>
      <c r="H67" s="182"/>
      <c r="I67" s="182"/>
      <c r="J67" s="183">
        <f>J197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123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Větrolamy VN2, VN3 - A, B a C v k.ú. Olbramovice u Moravského Krumlova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109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SO-1 - Větrolam VN3 - stavba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Olbramovice u Moravského Krumlova</v>
      </c>
      <c r="G81" s="40"/>
      <c r="H81" s="40"/>
      <c r="I81" s="32" t="s">
        <v>23</v>
      </c>
      <c r="J81" s="72" t="str">
        <f>IF(J12="","",J12)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ČŘ-Státní pozemkový úřad</v>
      </c>
      <c r="G83" s="40"/>
      <c r="H83" s="40"/>
      <c r="I83" s="32" t="s">
        <v>33</v>
      </c>
      <c r="J83" s="36" t="str">
        <f>E21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P88+P185</f>
        <v>0</v>
      </c>
      <c r="Q87" s="96"/>
      <c r="R87" s="193">
        <f>R88+R185</f>
        <v>72.409417000000019</v>
      </c>
      <c r="S87" s="96"/>
      <c r="T87" s="194">
        <f>T88+T185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BK88+BK185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P89+P112+P119+P166</f>
        <v>0</v>
      </c>
      <c r="Q88" s="204"/>
      <c r="R88" s="205">
        <f>R89+R112+R119+R166</f>
        <v>72.409417000000019</v>
      </c>
      <c r="S88" s="204"/>
      <c r="T88" s="206">
        <f>T89+T112+T119+T166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BK89+BK112+BK119+BK166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139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SUM(P90:P111)</f>
        <v>0</v>
      </c>
      <c r="Q89" s="204"/>
      <c r="R89" s="205">
        <f>SUM(R90:R111)</f>
        <v>0.165987</v>
      </c>
      <c r="S89" s="204"/>
      <c r="T89" s="206">
        <f>SUM(T90:T111)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SUM(BK90:BK111)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141</v>
      </c>
      <c r="F90" s="214" t="s">
        <v>142</v>
      </c>
      <c r="G90" s="215" t="s">
        <v>143</v>
      </c>
      <c r="H90" s="216">
        <v>38624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146</v>
      </c>
    </row>
    <row r="91" s="2" customFormat="1">
      <c r="A91" s="38"/>
      <c r="B91" s="39"/>
      <c r="C91" s="40"/>
      <c r="D91" s="225" t="s">
        <v>147</v>
      </c>
      <c r="E91" s="40"/>
      <c r="F91" s="226" t="s">
        <v>148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150</v>
      </c>
      <c r="G92" s="231"/>
      <c r="H92" s="235">
        <v>38624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151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16.5" customHeight="1">
      <c r="A94" s="38"/>
      <c r="B94" s="39"/>
      <c r="C94" s="252" t="s">
        <v>83</v>
      </c>
      <c r="D94" s="252" t="s">
        <v>152</v>
      </c>
      <c r="E94" s="253" t="s">
        <v>153</v>
      </c>
      <c r="F94" s="254" t="s">
        <v>154</v>
      </c>
      <c r="G94" s="255" t="s">
        <v>155</v>
      </c>
      <c r="H94" s="256">
        <v>11.587</v>
      </c>
      <c r="I94" s="257"/>
      <c r="J94" s="258">
        <f>ROUND(I94*H94,2)</f>
        <v>0</v>
      </c>
      <c r="K94" s="254" t="s">
        <v>144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0.001</v>
      </c>
      <c r="R94" s="221">
        <f>Q94*H94</f>
        <v>0.011587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157</v>
      </c>
    </row>
    <row r="95" s="13" customFormat="1">
      <c r="A95" s="13"/>
      <c r="B95" s="230"/>
      <c r="C95" s="231"/>
      <c r="D95" s="232" t="s">
        <v>149</v>
      </c>
      <c r="E95" s="233" t="s">
        <v>19</v>
      </c>
      <c r="F95" s="234" t="s">
        <v>158</v>
      </c>
      <c r="G95" s="231"/>
      <c r="H95" s="235">
        <v>11.587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149</v>
      </c>
      <c r="AU95" s="241" t="s">
        <v>83</v>
      </c>
      <c r="AV95" s="13" t="s">
        <v>83</v>
      </c>
      <c r="AW95" s="13" t="s">
        <v>35</v>
      </c>
      <c r="AX95" s="13" t="s">
        <v>81</v>
      </c>
      <c r="AY95" s="241" t="s">
        <v>138</v>
      </c>
    </row>
    <row r="96" s="2" customFormat="1" ht="21.75" customHeight="1">
      <c r="A96" s="38"/>
      <c r="B96" s="39"/>
      <c r="C96" s="212" t="s">
        <v>159</v>
      </c>
      <c r="D96" s="212" t="s">
        <v>140</v>
      </c>
      <c r="E96" s="213" t="s">
        <v>160</v>
      </c>
      <c r="F96" s="214" t="s">
        <v>161</v>
      </c>
      <c r="G96" s="215" t="s">
        <v>162</v>
      </c>
      <c r="H96" s="216">
        <v>19.318000000000001</v>
      </c>
      <c r="I96" s="217"/>
      <c r="J96" s="218">
        <f>ROUND(I96*H96,2)</f>
        <v>0</v>
      </c>
      <c r="K96" s="214" t="s">
        <v>144</v>
      </c>
      <c r="L96" s="44"/>
      <c r="M96" s="219" t="s">
        <v>19</v>
      </c>
      <c r="N96" s="220" t="s">
        <v>45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145</v>
      </c>
      <c r="AT96" s="223" t="s">
        <v>140</v>
      </c>
      <c r="AU96" s="223" t="s">
        <v>83</v>
      </c>
      <c r="AY96" s="17" t="s">
        <v>138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81</v>
      </c>
      <c r="BK96" s="224">
        <f>ROUND(I96*H96,2)</f>
        <v>0</v>
      </c>
      <c r="BL96" s="17" t="s">
        <v>145</v>
      </c>
      <c r="BM96" s="223" t="s">
        <v>163</v>
      </c>
    </row>
    <row r="97" s="2" customFormat="1">
      <c r="A97" s="38"/>
      <c r="B97" s="39"/>
      <c r="C97" s="40"/>
      <c r="D97" s="225" t="s">
        <v>147</v>
      </c>
      <c r="E97" s="40"/>
      <c r="F97" s="226" t="s">
        <v>164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147</v>
      </c>
      <c r="AU97" s="17" t="s">
        <v>83</v>
      </c>
    </row>
    <row r="98" s="13" customFormat="1">
      <c r="A98" s="13"/>
      <c r="B98" s="230"/>
      <c r="C98" s="231"/>
      <c r="D98" s="232" t="s">
        <v>149</v>
      </c>
      <c r="E98" s="233" t="s">
        <v>19</v>
      </c>
      <c r="F98" s="234" t="s">
        <v>165</v>
      </c>
      <c r="G98" s="231"/>
      <c r="H98" s="235">
        <v>19.318000000000001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149</v>
      </c>
      <c r="AU98" s="241" t="s">
        <v>83</v>
      </c>
      <c r="AV98" s="13" t="s">
        <v>83</v>
      </c>
      <c r="AW98" s="13" t="s">
        <v>35</v>
      </c>
      <c r="AX98" s="13" t="s">
        <v>81</v>
      </c>
      <c r="AY98" s="241" t="s">
        <v>138</v>
      </c>
    </row>
    <row r="99" s="14" customFormat="1">
      <c r="A99" s="14"/>
      <c r="B99" s="242"/>
      <c r="C99" s="243"/>
      <c r="D99" s="232" t="s">
        <v>149</v>
      </c>
      <c r="E99" s="244" t="s">
        <v>19</v>
      </c>
      <c r="F99" s="245" t="s">
        <v>166</v>
      </c>
      <c r="G99" s="243"/>
      <c r="H99" s="244" t="s">
        <v>19</v>
      </c>
      <c r="I99" s="246"/>
      <c r="J99" s="243"/>
      <c r="K99" s="243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149</v>
      </c>
      <c r="AU99" s="251" t="s">
        <v>83</v>
      </c>
      <c r="AV99" s="14" t="s">
        <v>81</v>
      </c>
      <c r="AW99" s="14" t="s">
        <v>35</v>
      </c>
      <c r="AX99" s="14" t="s">
        <v>74</v>
      </c>
      <c r="AY99" s="251" t="s">
        <v>138</v>
      </c>
    </row>
    <row r="100" s="2" customFormat="1" ht="16.5" customHeight="1">
      <c r="A100" s="38"/>
      <c r="B100" s="39"/>
      <c r="C100" s="212" t="s">
        <v>145</v>
      </c>
      <c r="D100" s="212" t="s">
        <v>140</v>
      </c>
      <c r="E100" s="213" t="s">
        <v>167</v>
      </c>
      <c r="F100" s="214" t="s">
        <v>168</v>
      </c>
      <c r="G100" s="215" t="s">
        <v>143</v>
      </c>
      <c r="H100" s="216">
        <v>19318</v>
      </c>
      <c r="I100" s="217"/>
      <c r="J100" s="218">
        <f>ROUND(I100*H100,2)</f>
        <v>0</v>
      </c>
      <c r="K100" s="214" t="s">
        <v>144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145</v>
      </c>
      <c r="AT100" s="223" t="s">
        <v>140</v>
      </c>
      <c r="AU100" s="223" t="s">
        <v>83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81</v>
      </c>
      <c r="BK100" s="224">
        <f>ROUND(I100*H100,2)</f>
        <v>0</v>
      </c>
      <c r="BL100" s="17" t="s">
        <v>145</v>
      </c>
      <c r="BM100" s="223" t="s">
        <v>169</v>
      </c>
    </row>
    <row r="101" s="2" customFormat="1">
      <c r="A101" s="38"/>
      <c r="B101" s="39"/>
      <c r="C101" s="40"/>
      <c r="D101" s="225" t="s">
        <v>147</v>
      </c>
      <c r="E101" s="40"/>
      <c r="F101" s="226" t="s">
        <v>170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147</v>
      </c>
      <c r="AU101" s="17" t="s">
        <v>83</v>
      </c>
    </row>
    <row r="102" s="2" customFormat="1" ht="16.5" customHeight="1">
      <c r="A102" s="38"/>
      <c r="B102" s="39"/>
      <c r="C102" s="212" t="s">
        <v>171</v>
      </c>
      <c r="D102" s="212" t="s">
        <v>140</v>
      </c>
      <c r="E102" s="213" t="s">
        <v>172</v>
      </c>
      <c r="F102" s="214" t="s">
        <v>173</v>
      </c>
      <c r="G102" s="215" t="s">
        <v>143</v>
      </c>
      <c r="H102" s="216">
        <v>19318</v>
      </c>
      <c r="I102" s="217"/>
      <c r="J102" s="218">
        <f>ROUND(I102*H102,2)</f>
        <v>0</v>
      </c>
      <c r="K102" s="214" t="s">
        <v>144</v>
      </c>
      <c r="L102" s="44"/>
      <c r="M102" s="219" t="s">
        <v>19</v>
      </c>
      <c r="N102" s="220" t="s">
        <v>45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145</v>
      </c>
      <c r="AT102" s="223" t="s">
        <v>140</v>
      </c>
      <c r="AU102" s="223" t="s">
        <v>83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81</v>
      </c>
      <c r="BK102" s="224">
        <f>ROUND(I102*H102,2)</f>
        <v>0</v>
      </c>
      <c r="BL102" s="17" t="s">
        <v>145</v>
      </c>
      <c r="BM102" s="223" t="s">
        <v>174</v>
      </c>
    </row>
    <row r="103" s="2" customFormat="1">
      <c r="A103" s="38"/>
      <c r="B103" s="39"/>
      <c r="C103" s="40"/>
      <c r="D103" s="225" t="s">
        <v>147</v>
      </c>
      <c r="E103" s="40"/>
      <c r="F103" s="226" t="s">
        <v>175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83</v>
      </c>
    </row>
    <row r="104" s="2" customFormat="1" ht="16.5" customHeight="1">
      <c r="A104" s="38"/>
      <c r="B104" s="39"/>
      <c r="C104" s="212" t="s">
        <v>176</v>
      </c>
      <c r="D104" s="212" t="s">
        <v>140</v>
      </c>
      <c r="E104" s="213" t="s">
        <v>177</v>
      </c>
      <c r="F104" s="214" t="s">
        <v>178</v>
      </c>
      <c r="G104" s="215" t="s">
        <v>143</v>
      </c>
      <c r="H104" s="216">
        <v>19318</v>
      </c>
      <c r="I104" s="217"/>
      <c r="J104" s="218">
        <f>ROUND(I104*H104,2)</f>
        <v>0</v>
      </c>
      <c r="K104" s="214" t="s">
        <v>144</v>
      </c>
      <c r="L104" s="44"/>
      <c r="M104" s="219" t="s">
        <v>19</v>
      </c>
      <c r="N104" s="220" t="s">
        <v>45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145</v>
      </c>
      <c r="AT104" s="223" t="s">
        <v>140</v>
      </c>
      <c r="AU104" s="223" t="s">
        <v>83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81</v>
      </c>
      <c r="BK104" s="224">
        <f>ROUND(I104*H104,2)</f>
        <v>0</v>
      </c>
      <c r="BL104" s="17" t="s">
        <v>145</v>
      </c>
      <c r="BM104" s="223" t="s">
        <v>179</v>
      </c>
    </row>
    <row r="105" s="2" customFormat="1">
      <c r="A105" s="38"/>
      <c r="B105" s="39"/>
      <c r="C105" s="40"/>
      <c r="D105" s="225" t="s">
        <v>147</v>
      </c>
      <c r="E105" s="40"/>
      <c r="F105" s="226" t="s">
        <v>180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147</v>
      </c>
      <c r="AU105" s="17" t="s">
        <v>83</v>
      </c>
    </row>
    <row r="106" s="2" customFormat="1" ht="16.5" customHeight="1">
      <c r="A106" s="38"/>
      <c r="B106" s="39"/>
      <c r="C106" s="212" t="s">
        <v>181</v>
      </c>
      <c r="D106" s="212" t="s">
        <v>140</v>
      </c>
      <c r="E106" s="213" t="s">
        <v>182</v>
      </c>
      <c r="F106" s="214" t="s">
        <v>183</v>
      </c>
      <c r="G106" s="215" t="s">
        <v>162</v>
      </c>
      <c r="H106" s="216">
        <v>1.9319999999999999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184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185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1"/>
      <c r="F108" s="234" t="s">
        <v>186</v>
      </c>
      <c r="G108" s="231"/>
      <c r="H108" s="235">
        <v>1.9319999999999999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4</v>
      </c>
      <c r="AX108" s="13" t="s">
        <v>81</v>
      </c>
      <c r="AY108" s="241" t="s">
        <v>138</v>
      </c>
    </row>
    <row r="109" s="2" customFormat="1" ht="16.5" customHeight="1">
      <c r="A109" s="38"/>
      <c r="B109" s="39"/>
      <c r="C109" s="252" t="s">
        <v>156</v>
      </c>
      <c r="D109" s="252" t="s">
        <v>152</v>
      </c>
      <c r="E109" s="253" t="s">
        <v>187</v>
      </c>
      <c r="F109" s="254" t="s">
        <v>188</v>
      </c>
      <c r="G109" s="255" t="s">
        <v>189</v>
      </c>
      <c r="H109" s="256">
        <v>154.40000000000001</v>
      </c>
      <c r="I109" s="257"/>
      <c r="J109" s="258">
        <f>ROUND(I109*H109,2)</f>
        <v>0</v>
      </c>
      <c r="K109" s="254" t="s">
        <v>144</v>
      </c>
      <c r="L109" s="259"/>
      <c r="M109" s="260" t="s">
        <v>19</v>
      </c>
      <c r="N109" s="261" t="s">
        <v>45</v>
      </c>
      <c r="O109" s="84"/>
      <c r="P109" s="221">
        <f>O109*H109</f>
        <v>0</v>
      </c>
      <c r="Q109" s="221">
        <v>0.001</v>
      </c>
      <c r="R109" s="221">
        <f>Q109*H109</f>
        <v>0.15440000000000001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156</v>
      </c>
      <c r="AT109" s="223" t="s">
        <v>152</v>
      </c>
      <c r="AU109" s="223" t="s">
        <v>83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81</v>
      </c>
      <c r="BK109" s="224">
        <f>ROUND(I109*H109,2)</f>
        <v>0</v>
      </c>
      <c r="BL109" s="17" t="s">
        <v>145</v>
      </c>
      <c r="BM109" s="223" t="s">
        <v>190</v>
      </c>
    </row>
    <row r="110" s="13" customFormat="1">
      <c r="A110" s="13"/>
      <c r="B110" s="230"/>
      <c r="C110" s="231"/>
      <c r="D110" s="232" t="s">
        <v>149</v>
      </c>
      <c r="E110" s="233" t="s">
        <v>19</v>
      </c>
      <c r="F110" s="234" t="s">
        <v>191</v>
      </c>
      <c r="G110" s="231"/>
      <c r="H110" s="235">
        <v>154.40000000000001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149</v>
      </c>
      <c r="AU110" s="241" t="s">
        <v>83</v>
      </c>
      <c r="AV110" s="13" t="s">
        <v>83</v>
      </c>
      <c r="AW110" s="13" t="s">
        <v>35</v>
      </c>
      <c r="AX110" s="13" t="s">
        <v>81</v>
      </c>
      <c r="AY110" s="241" t="s">
        <v>138</v>
      </c>
    </row>
    <row r="111" s="14" customFormat="1">
      <c r="A111" s="14"/>
      <c r="B111" s="242"/>
      <c r="C111" s="243"/>
      <c r="D111" s="232" t="s">
        <v>149</v>
      </c>
      <c r="E111" s="244" t="s">
        <v>19</v>
      </c>
      <c r="F111" s="245" t="s">
        <v>192</v>
      </c>
      <c r="G111" s="243"/>
      <c r="H111" s="244" t="s">
        <v>19</v>
      </c>
      <c r="I111" s="246"/>
      <c r="J111" s="243"/>
      <c r="K111" s="243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149</v>
      </c>
      <c r="AU111" s="251" t="s">
        <v>83</v>
      </c>
      <c r="AV111" s="14" t="s">
        <v>81</v>
      </c>
      <c r="AW111" s="14" t="s">
        <v>35</v>
      </c>
      <c r="AX111" s="14" t="s">
        <v>74</v>
      </c>
      <c r="AY111" s="251" t="s">
        <v>138</v>
      </c>
    </row>
    <row r="112" s="12" customFormat="1" ht="22.8" customHeight="1">
      <c r="A112" s="12"/>
      <c r="B112" s="196"/>
      <c r="C112" s="197"/>
      <c r="D112" s="198" t="s">
        <v>73</v>
      </c>
      <c r="E112" s="210" t="s">
        <v>83</v>
      </c>
      <c r="F112" s="210" t="s">
        <v>193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SUM(P113:P118)</f>
        <v>0</v>
      </c>
      <c r="Q112" s="204"/>
      <c r="R112" s="205">
        <f>SUM(R113:R118)</f>
        <v>0</v>
      </c>
      <c r="S112" s="204"/>
      <c r="T112" s="206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81</v>
      </c>
      <c r="AT112" s="208" t="s">
        <v>73</v>
      </c>
      <c r="AU112" s="208" t="s">
        <v>81</v>
      </c>
      <c r="AY112" s="207" t="s">
        <v>138</v>
      </c>
      <c r="BK112" s="209">
        <f>SUM(BK113:BK118)</f>
        <v>0</v>
      </c>
    </row>
    <row r="113" s="2" customFormat="1" ht="24.15" customHeight="1">
      <c r="A113" s="38"/>
      <c r="B113" s="39"/>
      <c r="C113" s="212" t="s">
        <v>194</v>
      </c>
      <c r="D113" s="212" t="s">
        <v>140</v>
      </c>
      <c r="E113" s="213" t="s">
        <v>195</v>
      </c>
      <c r="F113" s="214" t="s">
        <v>196</v>
      </c>
      <c r="G113" s="215" t="s">
        <v>197</v>
      </c>
      <c r="H113" s="216">
        <v>2165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198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199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13" customFormat="1">
      <c r="A115" s="13"/>
      <c r="B115" s="230"/>
      <c r="C115" s="231"/>
      <c r="D115" s="232" t="s">
        <v>149</v>
      </c>
      <c r="E115" s="233" t="s">
        <v>19</v>
      </c>
      <c r="F115" s="234" t="s">
        <v>200</v>
      </c>
      <c r="G115" s="231"/>
      <c r="H115" s="235">
        <v>2165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149</v>
      </c>
      <c r="AU115" s="241" t="s">
        <v>83</v>
      </c>
      <c r="AV115" s="13" t="s">
        <v>83</v>
      </c>
      <c r="AW115" s="13" t="s">
        <v>35</v>
      </c>
      <c r="AX115" s="13" t="s">
        <v>81</v>
      </c>
      <c r="AY115" s="241" t="s">
        <v>138</v>
      </c>
    </row>
    <row r="116" s="14" customFormat="1">
      <c r="A116" s="14"/>
      <c r="B116" s="242"/>
      <c r="C116" s="243"/>
      <c r="D116" s="232" t="s">
        <v>149</v>
      </c>
      <c r="E116" s="244" t="s">
        <v>19</v>
      </c>
      <c r="F116" s="245" t="s">
        <v>201</v>
      </c>
      <c r="G116" s="243"/>
      <c r="H116" s="244" t="s">
        <v>19</v>
      </c>
      <c r="I116" s="246"/>
      <c r="J116" s="243"/>
      <c r="K116" s="243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149</v>
      </c>
      <c r="AU116" s="251" t="s">
        <v>83</v>
      </c>
      <c r="AV116" s="14" t="s">
        <v>81</v>
      </c>
      <c r="AW116" s="14" t="s">
        <v>35</v>
      </c>
      <c r="AX116" s="14" t="s">
        <v>74</v>
      </c>
      <c r="AY116" s="251" t="s">
        <v>138</v>
      </c>
    </row>
    <row r="117" s="2" customFormat="1" ht="21.75" customHeight="1">
      <c r="A117" s="38"/>
      <c r="B117" s="39"/>
      <c r="C117" s="212" t="s">
        <v>202</v>
      </c>
      <c r="D117" s="212" t="s">
        <v>140</v>
      </c>
      <c r="E117" s="213" t="s">
        <v>203</v>
      </c>
      <c r="F117" s="214" t="s">
        <v>204</v>
      </c>
      <c r="G117" s="215" t="s">
        <v>205</v>
      </c>
      <c r="H117" s="216">
        <v>24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206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207</v>
      </c>
      <c r="G118" s="231"/>
      <c r="H118" s="235">
        <v>24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12" customFormat="1" ht="22.8" customHeight="1">
      <c r="A119" s="12"/>
      <c r="B119" s="196"/>
      <c r="C119" s="197"/>
      <c r="D119" s="198" t="s">
        <v>73</v>
      </c>
      <c r="E119" s="210" t="s">
        <v>159</v>
      </c>
      <c r="F119" s="210" t="s">
        <v>208</v>
      </c>
      <c r="G119" s="197"/>
      <c r="H119" s="197"/>
      <c r="I119" s="200"/>
      <c r="J119" s="211">
        <f>BK119</f>
        <v>0</v>
      </c>
      <c r="K119" s="197"/>
      <c r="L119" s="202"/>
      <c r="M119" s="203"/>
      <c r="N119" s="204"/>
      <c r="O119" s="204"/>
      <c r="P119" s="205">
        <f>SUM(P120:P165)</f>
        <v>0</v>
      </c>
      <c r="Q119" s="204"/>
      <c r="R119" s="205">
        <f>SUM(R120:R165)</f>
        <v>72.243430000000018</v>
      </c>
      <c r="S119" s="204"/>
      <c r="T119" s="206">
        <f>SUM(T120:T165)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81</v>
      </c>
      <c r="AT119" s="208" t="s">
        <v>73</v>
      </c>
      <c r="AU119" s="208" t="s">
        <v>81</v>
      </c>
      <c r="AY119" s="207" t="s">
        <v>138</v>
      </c>
      <c r="BK119" s="209">
        <f>SUM(BK120:BK165)</f>
        <v>0</v>
      </c>
    </row>
    <row r="120" s="2" customFormat="1" ht="24.15" customHeight="1">
      <c r="A120" s="38"/>
      <c r="B120" s="39"/>
      <c r="C120" s="212" t="s">
        <v>209</v>
      </c>
      <c r="D120" s="212" t="s">
        <v>140</v>
      </c>
      <c r="E120" s="213" t="s">
        <v>210</v>
      </c>
      <c r="F120" s="214" t="s">
        <v>211</v>
      </c>
      <c r="G120" s="215" t="s">
        <v>212</v>
      </c>
      <c r="H120" s="216">
        <v>4935</v>
      </c>
      <c r="I120" s="217"/>
      <c r="J120" s="218">
        <f>ROUND(I120*H120,2)</f>
        <v>0</v>
      </c>
      <c r="K120" s="214" t="s">
        <v>144</v>
      </c>
      <c r="L120" s="44"/>
      <c r="M120" s="219" t="s">
        <v>19</v>
      </c>
      <c r="N120" s="220" t="s">
        <v>45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145</v>
      </c>
      <c r="AT120" s="223" t="s">
        <v>140</v>
      </c>
      <c r="AU120" s="223" t="s">
        <v>83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81</v>
      </c>
      <c r="BK120" s="224">
        <f>ROUND(I120*H120,2)</f>
        <v>0</v>
      </c>
      <c r="BL120" s="17" t="s">
        <v>145</v>
      </c>
      <c r="BM120" s="223" t="s">
        <v>213</v>
      </c>
    </row>
    <row r="121" s="2" customFormat="1">
      <c r="A121" s="38"/>
      <c r="B121" s="39"/>
      <c r="C121" s="40"/>
      <c r="D121" s="225" t="s">
        <v>147</v>
      </c>
      <c r="E121" s="40"/>
      <c r="F121" s="226" t="s">
        <v>214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2" customFormat="1" ht="16.5" customHeight="1">
      <c r="A122" s="38"/>
      <c r="B122" s="39"/>
      <c r="C122" s="212" t="s">
        <v>215</v>
      </c>
      <c r="D122" s="212" t="s">
        <v>140</v>
      </c>
      <c r="E122" s="213" t="s">
        <v>216</v>
      </c>
      <c r="F122" s="214" t="s">
        <v>217</v>
      </c>
      <c r="G122" s="215" t="s">
        <v>212</v>
      </c>
      <c r="H122" s="216">
        <v>2250</v>
      </c>
      <c r="I122" s="217"/>
      <c r="J122" s="218">
        <f>ROUND(I122*H122,2)</f>
        <v>0</v>
      </c>
      <c r="K122" s="214" t="s">
        <v>144</v>
      </c>
      <c r="L122" s="44"/>
      <c r="M122" s="219" t="s">
        <v>19</v>
      </c>
      <c r="N122" s="220" t="s">
        <v>45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145</v>
      </c>
      <c r="AT122" s="223" t="s">
        <v>140</v>
      </c>
      <c r="AU122" s="223" t="s">
        <v>83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81</v>
      </c>
      <c r="BK122" s="224">
        <f>ROUND(I122*H122,2)</f>
        <v>0</v>
      </c>
      <c r="BL122" s="17" t="s">
        <v>145</v>
      </c>
      <c r="BM122" s="223" t="s">
        <v>218</v>
      </c>
    </row>
    <row r="123" s="2" customFormat="1">
      <c r="A123" s="38"/>
      <c r="B123" s="39"/>
      <c r="C123" s="40"/>
      <c r="D123" s="225" t="s">
        <v>147</v>
      </c>
      <c r="E123" s="40"/>
      <c r="F123" s="226" t="s">
        <v>219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147</v>
      </c>
      <c r="AU123" s="17" t="s">
        <v>83</v>
      </c>
    </row>
    <row r="124" s="2" customFormat="1" ht="16.5" customHeight="1">
      <c r="A124" s="38"/>
      <c r="B124" s="39"/>
      <c r="C124" s="252" t="s">
        <v>220</v>
      </c>
      <c r="D124" s="252" t="s">
        <v>152</v>
      </c>
      <c r="E124" s="253" t="s">
        <v>221</v>
      </c>
      <c r="F124" s="254" t="s">
        <v>222</v>
      </c>
      <c r="G124" s="255" t="s">
        <v>19</v>
      </c>
      <c r="H124" s="256">
        <v>2250</v>
      </c>
      <c r="I124" s="257"/>
      <c r="J124" s="258">
        <f>ROUND(I124*H124,2)</f>
        <v>0</v>
      </c>
      <c r="K124" s="254" t="s">
        <v>19</v>
      </c>
      <c r="L124" s="259"/>
      <c r="M124" s="260" t="s">
        <v>19</v>
      </c>
      <c r="N124" s="261" t="s">
        <v>45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156</v>
      </c>
      <c r="AT124" s="223" t="s">
        <v>152</v>
      </c>
      <c r="AU124" s="223" t="s">
        <v>83</v>
      </c>
      <c r="AY124" s="17" t="s">
        <v>138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81</v>
      </c>
      <c r="BK124" s="224">
        <f>ROUND(I124*H124,2)</f>
        <v>0</v>
      </c>
      <c r="BL124" s="17" t="s">
        <v>145</v>
      </c>
      <c r="BM124" s="223" t="s">
        <v>223</v>
      </c>
    </row>
    <row r="125" s="2" customFormat="1" ht="16.5" customHeight="1">
      <c r="A125" s="38"/>
      <c r="B125" s="39"/>
      <c r="C125" s="212" t="s">
        <v>8</v>
      </c>
      <c r="D125" s="212" t="s">
        <v>140</v>
      </c>
      <c r="E125" s="213" t="s">
        <v>224</v>
      </c>
      <c r="F125" s="214" t="s">
        <v>225</v>
      </c>
      <c r="G125" s="215" t="s">
        <v>212</v>
      </c>
      <c r="H125" s="216">
        <v>2250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226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227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>
      <c r="A127" s="38"/>
      <c r="B127" s="39"/>
      <c r="C127" s="40"/>
      <c r="D127" s="232" t="s">
        <v>228</v>
      </c>
      <c r="E127" s="40"/>
      <c r="F127" s="262" t="s">
        <v>229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228</v>
      </c>
      <c r="AU127" s="17" t="s">
        <v>83</v>
      </c>
    </row>
    <row r="128" s="2" customFormat="1" ht="33" customHeight="1">
      <c r="A128" s="38"/>
      <c r="B128" s="39"/>
      <c r="C128" s="252" t="s">
        <v>230</v>
      </c>
      <c r="D128" s="252" t="s">
        <v>152</v>
      </c>
      <c r="E128" s="253" t="s">
        <v>231</v>
      </c>
      <c r="F128" s="254" t="s">
        <v>232</v>
      </c>
      <c r="G128" s="255" t="s">
        <v>233</v>
      </c>
      <c r="H128" s="256">
        <v>2250</v>
      </c>
      <c r="I128" s="257"/>
      <c r="J128" s="258">
        <f>ROUND(I128*H128,2)</f>
        <v>0</v>
      </c>
      <c r="K128" s="254" t="s">
        <v>19</v>
      </c>
      <c r="L128" s="259"/>
      <c r="M128" s="260" t="s">
        <v>19</v>
      </c>
      <c r="N128" s="261" t="s">
        <v>45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156</v>
      </c>
      <c r="AT128" s="223" t="s">
        <v>152</v>
      </c>
      <c r="AU128" s="223" t="s">
        <v>83</v>
      </c>
      <c r="AY128" s="17" t="s">
        <v>138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81</v>
      </c>
      <c r="BK128" s="224">
        <f>ROUND(I128*H128,2)</f>
        <v>0</v>
      </c>
      <c r="BL128" s="17" t="s">
        <v>145</v>
      </c>
      <c r="BM128" s="223" t="s">
        <v>234</v>
      </c>
    </row>
    <row r="129" s="2" customFormat="1" ht="24.15" customHeight="1">
      <c r="A129" s="38"/>
      <c r="B129" s="39"/>
      <c r="C129" s="212" t="s">
        <v>235</v>
      </c>
      <c r="D129" s="212" t="s">
        <v>140</v>
      </c>
      <c r="E129" s="213" t="s">
        <v>236</v>
      </c>
      <c r="F129" s="214" t="s">
        <v>237</v>
      </c>
      <c r="G129" s="215" t="s">
        <v>212</v>
      </c>
      <c r="H129" s="216">
        <v>11</v>
      </c>
      <c r="I129" s="217"/>
      <c r="J129" s="218">
        <f>ROUND(I129*H129,2)</f>
        <v>0</v>
      </c>
      <c r="K129" s="214" t="s">
        <v>144</v>
      </c>
      <c r="L129" s="44"/>
      <c r="M129" s="219" t="s">
        <v>19</v>
      </c>
      <c r="N129" s="220" t="s">
        <v>45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145</v>
      </c>
      <c r="AT129" s="223" t="s">
        <v>140</v>
      </c>
      <c r="AU129" s="223" t="s">
        <v>83</v>
      </c>
      <c r="AY129" s="17" t="s">
        <v>138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81</v>
      </c>
      <c r="BK129" s="224">
        <f>ROUND(I129*H129,2)</f>
        <v>0</v>
      </c>
      <c r="BL129" s="17" t="s">
        <v>145</v>
      </c>
      <c r="BM129" s="223" t="s">
        <v>238</v>
      </c>
    </row>
    <row r="130" s="2" customFormat="1">
      <c r="A130" s="38"/>
      <c r="B130" s="39"/>
      <c r="C130" s="40"/>
      <c r="D130" s="225" t="s">
        <v>147</v>
      </c>
      <c r="E130" s="40"/>
      <c r="F130" s="226" t="s">
        <v>239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83</v>
      </c>
    </row>
    <row r="131" s="2" customFormat="1">
      <c r="A131" s="38"/>
      <c r="B131" s="39"/>
      <c r="C131" s="40"/>
      <c r="D131" s="232" t="s">
        <v>228</v>
      </c>
      <c r="E131" s="40"/>
      <c r="F131" s="262" t="s">
        <v>240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228</v>
      </c>
      <c r="AU131" s="17" t="s">
        <v>83</v>
      </c>
    </row>
    <row r="132" s="2" customFormat="1" ht="24.15" customHeight="1">
      <c r="A132" s="38"/>
      <c r="B132" s="39"/>
      <c r="C132" s="212" t="s">
        <v>241</v>
      </c>
      <c r="D132" s="212" t="s">
        <v>140</v>
      </c>
      <c r="E132" s="213" t="s">
        <v>242</v>
      </c>
      <c r="F132" s="214" t="s">
        <v>243</v>
      </c>
      <c r="G132" s="215" t="s">
        <v>212</v>
      </c>
      <c r="H132" s="216">
        <v>11</v>
      </c>
      <c r="I132" s="217"/>
      <c r="J132" s="218">
        <f>ROUND(I132*H132,2)</f>
        <v>0</v>
      </c>
      <c r="K132" s="214" t="s">
        <v>144</v>
      </c>
      <c r="L132" s="44"/>
      <c r="M132" s="219" t="s">
        <v>19</v>
      </c>
      <c r="N132" s="220" t="s">
        <v>45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145</v>
      </c>
      <c r="AT132" s="223" t="s">
        <v>140</v>
      </c>
      <c r="AU132" s="223" t="s">
        <v>83</v>
      </c>
      <c r="AY132" s="17" t="s">
        <v>138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81</v>
      </c>
      <c r="BK132" s="224">
        <f>ROUND(I132*H132,2)</f>
        <v>0</v>
      </c>
      <c r="BL132" s="17" t="s">
        <v>145</v>
      </c>
      <c r="BM132" s="223" t="s">
        <v>244</v>
      </c>
    </row>
    <row r="133" s="2" customFormat="1">
      <c r="A133" s="38"/>
      <c r="B133" s="39"/>
      <c r="C133" s="40"/>
      <c r="D133" s="225" t="s">
        <v>147</v>
      </c>
      <c r="E133" s="40"/>
      <c r="F133" s="226" t="s">
        <v>245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83</v>
      </c>
    </row>
    <row r="134" s="2" customFormat="1" ht="16.5" customHeight="1">
      <c r="A134" s="38"/>
      <c r="B134" s="39"/>
      <c r="C134" s="212" t="s">
        <v>246</v>
      </c>
      <c r="D134" s="212" t="s">
        <v>140</v>
      </c>
      <c r="E134" s="213" t="s">
        <v>247</v>
      </c>
      <c r="F134" s="214" t="s">
        <v>248</v>
      </c>
      <c r="G134" s="215" t="s">
        <v>212</v>
      </c>
      <c r="H134" s="216">
        <v>11</v>
      </c>
      <c r="I134" s="217"/>
      <c r="J134" s="218">
        <f>ROUND(I134*H134,2)</f>
        <v>0</v>
      </c>
      <c r="K134" s="214" t="s">
        <v>144</v>
      </c>
      <c r="L134" s="44"/>
      <c r="M134" s="219" t="s">
        <v>19</v>
      </c>
      <c r="N134" s="220" t="s">
        <v>45</v>
      </c>
      <c r="O134" s="84"/>
      <c r="P134" s="221">
        <f>O134*H134</f>
        <v>0</v>
      </c>
      <c r="Q134" s="221">
        <v>5.0000000000000002E-05</v>
      </c>
      <c r="R134" s="221">
        <f>Q134*H134</f>
        <v>0.00055000000000000003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145</v>
      </c>
      <c r="AT134" s="223" t="s">
        <v>140</v>
      </c>
      <c r="AU134" s="223" t="s">
        <v>83</v>
      </c>
      <c r="AY134" s="17" t="s">
        <v>138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81</v>
      </c>
      <c r="BK134" s="224">
        <f>ROUND(I134*H134,2)</f>
        <v>0</v>
      </c>
      <c r="BL134" s="17" t="s">
        <v>145</v>
      </c>
      <c r="BM134" s="223" t="s">
        <v>249</v>
      </c>
    </row>
    <row r="135" s="2" customFormat="1">
      <c r="A135" s="38"/>
      <c r="B135" s="39"/>
      <c r="C135" s="40"/>
      <c r="D135" s="225" t="s">
        <v>147</v>
      </c>
      <c r="E135" s="40"/>
      <c r="F135" s="226" t="s">
        <v>250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83</v>
      </c>
    </row>
    <row r="136" s="2" customFormat="1" ht="16.5" customHeight="1">
      <c r="A136" s="38"/>
      <c r="B136" s="39"/>
      <c r="C136" s="252" t="s">
        <v>251</v>
      </c>
      <c r="D136" s="252" t="s">
        <v>152</v>
      </c>
      <c r="E136" s="253" t="s">
        <v>252</v>
      </c>
      <c r="F136" s="254" t="s">
        <v>253</v>
      </c>
      <c r="G136" s="255" t="s">
        <v>254</v>
      </c>
      <c r="H136" s="256">
        <v>11</v>
      </c>
      <c r="I136" s="257"/>
      <c r="J136" s="258">
        <f>ROUND(I136*H136,2)</f>
        <v>0</v>
      </c>
      <c r="K136" s="254" t="s">
        <v>19</v>
      </c>
      <c r="L136" s="259"/>
      <c r="M136" s="260" t="s">
        <v>19</v>
      </c>
      <c r="N136" s="261" t="s">
        <v>45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156</v>
      </c>
      <c r="AT136" s="223" t="s">
        <v>152</v>
      </c>
      <c r="AU136" s="223" t="s">
        <v>83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81</v>
      </c>
      <c r="BK136" s="224">
        <f>ROUND(I136*H136,2)</f>
        <v>0</v>
      </c>
      <c r="BL136" s="17" t="s">
        <v>145</v>
      </c>
      <c r="BM136" s="223" t="s">
        <v>255</v>
      </c>
    </row>
    <row r="137" s="2" customFormat="1" ht="24.15" customHeight="1">
      <c r="A137" s="38"/>
      <c r="B137" s="39"/>
      <c r="C137" s="212" t="s">
        <v>7</v>
      </c>
      <c r="D137" s="212" t="s">
        <v>140</v>
      </c>
      <c r="E137" s="213" t="s">
        <v>256</v>
      </c>
      <c r="F137" s="214" t="s">
        <v>257</v>
      </c>
      <c r="G137" s="215" t="s">
        <v>212</v>
      </c>
      <c r="H137" s="216">
        <v>11</v>
      </c>
      <c r="I137" s="217"/>
      <c r="J137" s="218">
        <f>ROUND(I137*H137,2)</f>
        <v>0</v>
      </c>
      <c r="K137" s="214" t="s">
        <v>144</v>
      </c>
      <c r="L137" s="44"/>
      <c r="M137" s="219" t="s">
        <v>19</v>
      </c>
      <c r="N137" s="220" t="s">
        <v>45</v>
      </c>
      <c r="O137" s="84"/>
      <c r="P137" s="221">
        <f>O137*H137</f>
        <v>0</v>
      </c>
      <c r="Q137" s="221">
        <v>0.0020799999999999998</v>
      </c>
      <c r="R137" s="221">
        <f>Q137*H137</f>
        <v>0.022879999999999998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145</v>
      </c>
      <c r="AT137" s="223" t="s">
        <v>140</v>
      </c>
      <c r="AU137" s="223" t="s">
        <v>83</v>
      </c>
      <c r="AY137" s="17" t="s">
        <v>138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81</v>
      </c>
      <c r="BK137" s="224">
        <f>ROUND(I137*H137,2)</f>
        <v>0</v>
      </c>
      <c r="BL137" s="17" t="s">
        <v>145</v>
      </c>
      <c r="BM137" s="223" t="s">
        <v>258</v>
      </c>
    </row>
    <row r="138" s="2" customFormat="1">
      <c r="A138" s="38"/>
      <c r="B138" s="39"/>
      <c r="C138" s="40"/>
      <c r="D138" s="225" t="s">
        <v>147</v>
      </c>
      <c r="E138" s="40"/>
      <c r="F138" s="226" t="s">
        <v>259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83</v>
      </c>
    </row>
    <row r="139" s="2" customFormat="1" ht="16.5" customHeight="1">
      <c r="A139" s="38"/>
      <c r="B139" s="39"/>
      <c r="C139" s="252" t="s">
        <v>260</v>
      </c>
      <c r="D139" s="252" t="s">
        <v>152</v>
      </c>
      <c r="E139" s="253" t="s">
        <v>261</v>
      </c>
      <c r="F139" s="254" t="s">
        <v>262</v>
      </c>
      <c r="G139" s="255" t="s">
        <v>233</v>
      </c>
      <c r="H139" s="256">
        <v>9892</v>
      </c>
      <c r="I139" s="257"/>
      <c r="J139" s="258">
        <f>ROUND(I139*H139,2)</f>
        <v>0</v>
      </c>
      <c r="K139" s="254" t="s">
        <v>19</v>
      </c>
      <c r="L139" s="259"/>
      <c r="M139" s="260" t="s">
        <v>19</v>
      </c>
      <c r="N139" s="261" t="s">
        <v>45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156</v>
      </c>
      <c r="AT139" s="223" t="s">
        <v>152</v>
      </c>
      <c r="AU139" s="223" t="s">
        <v>83</v>
      </c>
      <c r="AY139" s="17" t="s">
        <v>138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81</v>
      </c>
      <c r="BK139" s="224">
        <f>ROUND(I139*H139,2)</f>
        <v>0</v>
      </c>
      <c r="BL139" s="17" t="s">
        <v>145</v>
      </c>
      <c r="BM139" s="223" t="s">
        <v>263</v>
      </c>
    </row>
    <row r="140" s="13" customFormat="1">
      <c r="A140" s="13"/>
      <c r="B140" s="230"/>
      <c r="C140" s="231"/>
      <c r="D140" s="232" t="s">
        <v>149</v>
      </c>
      <c r="E140" s="233" t="s">
        <v>19</v>
      </c>
      <c r="F140" s="234" t="s">
        <v>264</v>
      </c>
      <c r="G140" s="231"/>
      <c r="H140" s="235">
        <v>9892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149</v>
      </c>
      <c r="AU140" s="241" t="s">
        <v>83</v>
      </c>
      <c r="AV140" s="13" t="s">
        <v>83</v>
      </c>
      <c r="AW140" s="13" t="s">
        <v>35</v>
      </c>
      <c r="AX140" s="13" t="s">
        <v>81</v>
      </c>
      <c r="AY140" s="241" t="s">
        <v>138</v>
      </c>
    </row>
    <row r="141" s="2" customFormat="1" ht="16.5" customHeight="1">
      <c r="A141" s="38"/>
      <c r="B141" s="39"/>
      <c r="C141" s="212" t="s">
        <v>265</v>
      </c>
      <c r="D141" s="212" t="s">
        <v>140</v>
      </c>
      <c r="E141" s="213" t="s">
        <v>266</v>
      </c>
      <c r="F141" s="214" t="s">
        <v>267</v>
      </c>
      <c r="G141" s="215" t="s">
        <v>143</v>
      </c>
      <c r="H141" s="216">
        <v>3611</v>
      </c>
      <c r="I141" s="217"/>
      <c r="J141" s="218">
        <f>ROUND(I141*H141,2)</f>
        <v>0</v>
      </c>
      <c r="K141" s="214" t="s">
        <v>144</v>
      </c>
      <c r="L141" s="44"/>
      <c r="M141" s="219" t="s">
        <v>19</v>
      </c>
      <c r="N141" s="220" t="s">
        <v>45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145</v>
      </c>
      <c r="AT141" s="223" t="s">
        <v>140</v>
      </c>
      <c r="AU141" s="223" t="s">
        <v>83</v>
      </c>
      <c r="AY141" s="17" t="s">
        <v>138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81</v>
      </c>
      <c r="BK141" s="224">
        <f>ROUND(I141*H141,2)</f>
        <v>0</v>
      </c>
      <c r="BL141" s="17" t="s">
        <v>145</v>
      </c>
      <c r="BM141" s="223" t="s">
        <v>268</v>
      </c>
    </row>
    <row r="142" s="2" customFormat="1">
      <c r="A142" s="38"/>
      <c r="B142" s="39"/>
      <c r="C142" s="40"/>
      <c r="D142" s="225" t="s">
        <v>147</v>
      </c>
      <c r="E142" s="40"/>
      <c r="F142" s="226" t="s">
        <v>269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83</v>
      </c>
    </row>
    <row r="143" s="13" customFormat="1">
      <c r="A143" s="13"/>
      <c r="B143" s="230"/>
      <c r="C143" s="231"/>
      <c r="D143" s="232" t="s">
        <v>149</v>
      </c>
      <c r="E143" s="233" t="s">
        <v>19</v>
      </c>
      <c r="F143" s="234" t="s">
        <v>270</v>
      </c>
      <c r="G143" s="231"/>
      <c r="H143" s="235">
        <v>3611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149</v>
      </c>
      <c r="AU143" s="241" t="s">
        <v>83</v>
      </c>
      <c r="AV143" s="13" t="s">
        <v>83</v>
      </c>
      <c r="AW143" s="13" t="s">
        <v>35</v>
      </c>
      <c r="AX143" s="13" t="s">
        <v>81</v>
      </c>
      <c r="AY143" s="241" t="s">
        <v>138</v>
      </c>
    </row>
    <row r="144" s="2" customFormat="1" ht="16.5" customHeight="1">
      <c r="A144" s="38"/>
      <c r="B144" s="39"/>
      <c r="C144" s="252" t="s">
        <v>271</v>
      </c>
      <c r="D144" s="252" t="s">
        <v>152</v>
      </c>
      <c r="E144" s="253" t="s">
        <v>272</v>
      </c>
      <c r="F144" s="254" t="s">
        <v>273</v>
      </c>
      <c r="G144" s="255" t="s">
        <v>274</v>
      </c>
      <c r="H144" s="256">
        <v>361.10000000000002</v>
      </c>
      <c r="I144" s="257"/>
      <c r="J144" s="258">
        <f>ROUND(I144*H144,2)</f>
        <v>0</v>
      </c>
      <c r="K144" s="254" t="s">
        <v>144</v>
      </c>
      <c r="L144" s="259"/>
      <c r="M144" s="260" t="s">
        <v>19</v>
      </c>
      <c r="N144" s="261" t="s">
        <v>45</v>
      </c>
      <c r="O144" s="84"/>
      <c r="P144" s="221">
        <f>O144*H144</f>
        <v>0</v>
      </c>
      <c r="Q144" s="221">
        <v>0.20000000000000001</v>
      </c>
      <c r="R144" s="221">
        <f>Q144*H144</f>
        <v>72.220000000000013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156</v>
      </c>
      <c r="AT144" s="223" t="s">
        <v>152</v>
      </c>
      <c r="AU144" s="223" t="s">
        <v>83</v>
      </c>
      <c r="AY144" s="17" t="s">
        <v>138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81</v>
      </c>
      <c r="BK144" s="224">
        <f>ROUND(I144*H144,2)</f>
        <v>0</v>
      </c>
      <c r="BL144" s="17" t="s">
        <v>145</v>
      </c>
      <c r="BM144" s="223" t="s">
        <v>275</v>
      </c>
    </row>
    <row r="145" s="13" customFormat="1">
      <c r="A145" s="13"/>
      <c r="B145" s="230"/>
      <c r="C145" s="231"/>
      <c r="D145" s="232" t="s">
        <v>149</v>
      </c>
      <c r="E145" s="233" t="s">
        <v>19</v>
      </c>
      <c r="F145" s="234" t="s">
        <v>276</v>
      </c>
      <c r="G145" s="231"/>
      <c r="H145" s="235">
        <v>361.10000000000002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149</v>
      </c>
      <c r="AU145" s="241" t="s">
        <v>83</v>
      </c>
      <c r="AV145" s="13" t="s">
        <v>83</v>
      </c>
      <c r="AW145" s="13" t="s">
        <v>35</v>
      </c>
      <c r="AX145" s="13" t="s">
        <v>81</v>
      </c>
      <c r="AY145" s="241" t="s">
        <v>138</v>
      </c>
    </row>
    <row r="146" s="2" customFormat="1" ht="16.5" customHeight="1">
      <c r="A146" s="38"/>
      <c r="B146" s="39"/>
      <c r="C146" s="212" t="s">
        <v>277</v>
      </c>
      <c r="D146" s="212" t="s">
        <v>140</v>
      </c>
      <c r="E146" s="213" t="s">
        <v>278</v>
      </c>
      <c r="F146" s="214" t="s">
        <v>279</v>
      </c>
      <c r="G146" s="215" t="s">
        <v>212</v>
      </c>
      <c r="H146" s="216">
        <v>2685</v>
      </c>
      <c r="I146" s="217"/>
      <c r="J146" s="218">
        <f>ROUND(I146*H146,2)</f>
        <v>0</v>
      </c>
      <c r="K146" s="214" t="s">
        <v>144</v>
      </c>
      <c r="L146" s="44"/>
      <c r="M146" s="219" t="s">
        <v>19</v>
      </c>
      <c r="N146" s="220" t="s">
        <v>45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145</v>
      </c>
      <c r="AT146" s="223" t="s">
        <v>140</v>
      </c>
      <c r="AU146" s="223" t="s">
        <v>83</v>
      </c>
      <c r="AY146" s="17" t="s">
        <v>138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81</v>
      </c>
      <c r="BK146" s="224">
        <f>ROUND(I146*H146,2)</f>
        <v>0</v>
      </c>
      <c r="BL146" s="17" t="s">
        <v>145</v>
      </c>
      <c r="BM146" s="223" t="s">
        <v>280</v>
      </c>
    </row>
    <row r="147" s="2" customFormat="1">
      <c r="A147" s="38"/>
      <c r="B147" s="39"/>
      <c r="C147" s="40"/>
      <c r="D147" s="225" t="s">
        <v>147</v>
      </c>
      <c r="E147" s="40"/>
      <c r="F147" s="226" t="s">
        <v>281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83</v>
      </c>
    </row>
    <row r="148" s="2" customFormat="1">
      <c r="A148" s="38"/>
      <c r="B148" s="39"/>
      <c r="C148" s="40"/>
      <c r="D148" s="232" t="s">
        <v>228</v>
      </c>
      <c r="E148" s="40"/>
      <c r="F148" s="262" t="s">
        <v>282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228</v>
      </c>
      <c r="AU148" s="17" t="s">
        <v>83</v>
      </c>
    </row>
    <row r="149" s="2" customFormat="1" ht="16.5" customHeight="1">
      <c r="A149" s="38"/>
      <c r="B149" s="39"/>
      <c r="C149" s="252" t="s">
        <v>283</v>
      </c>
      <c r="D149" s="252" t="s">
        <v>152</v>
      </c>
      <c r="E149" s="253" t="s">
        <v>284</v>
      </c>
      <c r="F149" s="254" t="s">
        <v>285</v>
      </c>
      <c r="G149" s="255" t="s">
        <v>189</v>
      </c>
      <c r="H149" s="256">
        <v>10.74</v>
      </c>
      <c r="I149" s="257"/>
      <c r="J149" s="258">
        <f>ROUND(I149*H149,2)</f>
        <v>0</v>
      </c>
      <c r="K149" s="254" t="s">
        <v>19</v>
      </c>
      <c r="L149" s="259"/>
      <c r="M149" s="260" t="s">
        <v>19</v>
      </c>
      <c r="N149" s="261" t="s">
        <v>45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156</v>
      </c>
      <c r="AT149" s="223" t="s">
        <v>152</v>
      </c>
      <c r="AU149" s="223" t="s">
        <v>83</v>
      </c>
      <c r="AY149" s="17" t="s">
        <v>138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81</v>
      </c>
      <c r="BK149" s="224">
        <f>ROUND(I149*H149,2)</f>
        <v>0</v>
      </c>
      <c r="BL149" s="17" t="s">
        <v>145</v>
      </c>
      <c r="BM149" s="223" t="s">
        <v>286</v>
      </c>
    </row>
    <row r="150" s="13" customFormat="1">
      <c r="A150" s="13"/>
      <c r="B150" s="230"/>
      <c r="C150" s="231"/>
      <c r="D150" s="232" t="s">
        <v>149</v>
      </c>
      <c r="E150" s="233" t="s">
        <v>19</v>
      </c>
      <c r="F150" s="234" t="s">
        <v>287</v>
      </c>
      <c r="G150" s="231"/>
      <c r="H150" s="235">
        <v>10.74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149</v>
      </c>
      <c r="AU150" s="241" t="s">
        <v>83</v>
      </c>
      <c r="AV150" s="13" t="s">
        <v>83</v>
      </c>
      <c r="AW150" s="13" t="s">
        <v>35</v>
      </c>
      <c r="AX150" s="13" t="s">
        <v>81</v>
      </c>
      <c r="AY150" s="241" t="s">
        <v>138</v>
      </c>
    </row>
    <row r="151" s="2" customFormat="1" ht="16.5" customHeight="1">
      <c r="A151" s="38"/>
      <c r="B151" s="39"/>
      <c r="C151" s="212" t="s">
        <v>288</v>
      </c>
      <c r="D151" s="212" t="s">
        <v>140</v>
      </c>
      <c r="E151" s="213" t="s">
        <v>289</v>
      </c>
      <c r="F151" s="214" t="s">
        <v>290</v>
      </c>
      <c r="G151" s="215" t="s">
        <v>274</v>
      </c>
      <c r="H151" s="216">
        <v>16.675000000000001</v>
      </c>
      <c r="I151" s="217"/>
      <c r="J151" s="218">
        <f>ROUND(I151*H151,2)</f>
        <v>0</v>
      </c>
      <c r="K151" s="214" t="s">
        <v>144</v>
      </c>
      <c r="L151" s="44"/>
      <c r="M151" s="219" t="s">
        <v>19</v>
      </c>
      <c r="N151" s="220" t="s">
        <v>45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145</v>
      </c>
      <c r="AT151" s="223" t="s">
        <v>140</v>
      </c>
      <c r="AU151" s="223" t="s">
        <v>83</v>
      </c>
      <c r="AY151" s="17" t="s">
        <v>138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81</v>
      </c>
      <c r="BK151" s="224">
        <f>ROUND(I151*H151,2)</f>
        <v>0</v>
      </c>
      <c r="BL151" s="17" t="s">
        <v>145</v>
      </c>
      <c r="BM151" s="223" t="s">
        <v>291</v>
      </c>
    </row>
    <row r="152" s="2" customFormat="1">
      <c r="A152" s="38"/>
      <c r="B152" s="39"/>
      <c r="C152" s="40"/>
      <c r="D152" s="225" t="s">
        <v>147</v>
      </c>
      <c r="E152" s="40"/>
      <c r="F152" s="226" t="s">
        <v>292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83</v>
      </c>
    </row>
    <row r="153" s="13" customFormat="1">
      <c r="A153" s="13"/>
      <c r="B153" s="230"/>
      <c r="C153" s="231"/>
      <c r="D153" s="232" t="s">
        <v>149</v>
      </c>
      <c r="E153" s="233" t="s">
        <v>19</v>
      </c>
      <c r="F153" s="234" t="s">
        <v>293</v>
      </c>
      <c r="G153" s="231"/>
      <c r="H153" s="235">
        <v>16.675000000000001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149</v>
      </c>
      <c r="AU153" s="241" t="s">
        <v>83</v>
      </c>
      <c r="AV153" s="13" t="s">
        <v>83</v>
      </c>
      <c r="AW153" s="13" t="s">
        <v>35</v>
      </c>
      <c r="AX153" s="13" t="s">
        <v>81</v>
      </c>
      <c r="AY153" s="241" t="s">
        <v>138</v>
      </c>
    </row>
    <row r="154" s="14" customFormat="1">
      <c r="A154" s="14"/>
      <c r="B154" s="242"/>
      <c r="C154" s="243"/>
      <c r="D154" s="232" t="s">
        <v>149</v>
      </c>
      <c r="E154" s="244" t="s">
        <v>19</v>
      </c>
      <c r="F154" s="245" t="s">
        <v>294</v>
      </c>
      <c r="G154" s="243"/>
      <c r="H154" s="244" t="s">
        <v>19</v>
      </c>
      <c r="I154" s="246"/>
      <c r="J154" s="243"/>
      <c r="K154" s="243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149</v>
      </c>
      <c r="AU154" s="251" t="s">
        <v>83</v>
      </c>
      <c r="AV154" s="14" t="s">
        <v>81</v>
      </c>
      <c r="AW154" s="14" t="s">
        <v>35</v>
      </c>
      <c r="AX154" s="14" t="s">
        <v>74</v>
      </c>
      <c r="AY154" s="251" t="s">
        <v>138</v>
      </c>
    </row>
    <row r="155" s="14" customFormat="1">
      <c r="A155" s="14"/>
      <c r="B155" s="242"/>
      <c r="C155" s="243"/>
      <c r="D155" s="232" t="s">
        <v>149</v>
      </c>
      <c r="E155" s="244" t="s">
        <v>19</v>
      </c>
      <c r="F155" s="245" t="s">
        <v>295</v>
      </c>
      <c r="G155" s="243"/>
      <c r="H155" s="244" t="s">
        <v>19</v>
      </c>
      <c r="I155" s="246"/>
      <c r="J155" s="243"/>
      <c r="K155" s="243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149</v>
      </c>
      <c r="AU155" s="251" t="s">
        <v>83</v>
      </c>
      <c r="AV155" s="14" t="s">
        <v>81</v>
      </c>
      <c r="AW155" s="14" t="s">
        <v>35</v>
      </c>
      <c r="AX155" s="14" t="s">
        <v>74</v>
      </c>
      <c r="AY155" s="251" t="s">
        <v>138</v>
      </c>
    </row>
    <row r="156" s="14" customFormat="1">
      <c r="A156" s="14"/>
      <c r="B156" s="242"/>
      <c r="C156" s="243"/>
      <c r="D156" s="232" t="s">
        <v>149</v>
      </c>
      <c r="E156" s="244" t="s">
        <v>19</v>
      </c>
      <c r="F156" s="245" t="s">
        <v>296</v>
      </c>
      <c r="G156" s="243"/>
      <c r="H156" s="244" t="s">
        <v>19</v>
      </c>
      <c r="I156" s="246"/>
      <c r="J156" s="243"/>
      <c r="K156" s="243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149</v>
      </c>
      <c r="AU156" s="251" t="s">
        <v>83</v>
      </c>
      <c r="AV156" s="14" t="s">
        <v>81</v>
      </c>
      <c r="AW156" s="14" t="s">
        <v>35</v>
      </c>
      <c r="AX156" s="14" t="s">
        <v>74</v>
      </c>
      <c r="AY156" s="251" t="s">
        <v>138</v>
      </c>
    </row>
    <row r="157" s="14" customFormat="1">
      <c r="A157" s="14"/>
      <c r="B157" s="242"/>
      <c r="C157" s="243"/>
      <c r="D157" s="232" t="s">
        <v>149</v>
      </c>
      <c r="E157" s="244" t="s">
        <v>19</v>
      </c>
      <c r="F157" s="245" t="s">
        <v>297</v>
      </c>
      <c r="G157" s="243"/>
      <c r="H157" s="244" t="s">
        <v>19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149</v>
      </c>
      <c r="AU157" s="251" t="s">
        <v>83</v>
      </c>
      <c r="AV157" s="14" t="s">
        <v>81</v>
      </c>
      <c r="AW157" s="14" t="s">
        <v>35</v>
      </c>
      <c r="AX157" s="14" t="s">
        <v>74</v>
      </c>
      <c r="AY157" s="251" t="s">
        <v>138</v>
      </c>
    </row>
    <row r="158" s="14" customFormat="1">
      <c r="A158" s="14"/>
      <c r="B158" s="242"/>
      <c r="C158" s="243"/>
      <c r="D158" s="232" t="s">
        <v>149</v>
      </c>
      <c r="E158" s="244" t="s">
        <v>19</v>
      </c>
      <c r="F158" s="245" t="s">
        <v>298</v>
      </c>
      <c r="G158" s="243"/>
      <c r="H158" s="244" t="s">
        <v>19</v>
      </c>
      <c r="I158" s="246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149</v>
      </c>
      <c r="AU158" s="251" t="s">
        <v>83</v>
      </c>
      <c r="AV158" s="14" t="s">
        <v>81</v>
      </c>
      <c r="AW158" s="14" t="s">
        <v>35</v>
      </c>
      <c r="AX158" s="14" t="s">
        <v>74</v>
      </c>
      <c r="AY158" s="251" t="s">
        <v>138</v>
      </c>
    </row>
    <row r="159" s="2" customFormat="1" ht="16.5" customHeight="1">
      <c r="A159" s="38"/>
      <c r="B159" s="39"/>
      <c r="C159" s="212" t="s">
        <v>299</v>
      </c>
      <c r="D159" s="212" t="s">
        <v>140</v>
      </c>
      <c r="E159" s="213" t="s">
        <v>300</v>
      </c>
      <c r="F159" s="214" t="s">
        <v>301</v>
      </c>
      <c r="G159" s="215" t="s">
        <v>274</v>
      </c>
      <c r="H159" s="216">
        <v>16.675000000000001</v>
      </c>
      <c r="I159" s="217"/>
      <c r="J159" s="218">
        <f>ROUND(I159*H159,2)</f>
        <v>0</v>
      </c>
      <c r="K159" s="214" t="s">
        <v>144</v>
      </c>
      <c r="L159" s="44"/>
      <c r="M159" s="219" t="s">
        <v>19</v>
      </c>
      <c r="N159" s="220" t="s">
        <v>45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145</v>
      </c>
      <c r="AT159" s="223" t="s">
        <v>140</v>
      </c>
      <c r="AU159" s="223" t="s">
        <v>83</v>
      </c>
      <c r="AY159" s="17" t="s">
        <v>138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81</v>
      </c>
      <c r="BK159" s="224">
        <f>ROUND(I159*H159,2)</f>
        <v>0</v>
      </c>
      <c r="BL159" s="17" t="s">
        <v>145</v>
      </c>
      <c r="BM159" s="223" t="s">
        <v>302</v>
      </c>
    </row>
    <row r="160" s="2" customFormat="1">
      <c r="A160" s="38"/>
      <c r="B160" s="39"/>
      <c r="C160" s="40"/>
      <c r="D160" s="225" t="s">
        <v>147</v>
      </c>
      <c r="E160" s="40"/>
      <c r="F160" s="226" t="s">
        <v>303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83</v>
      </c>
    </row>
    <row r="161" s="2" customFormat="1" ht="16.5" customHeight="1">
      <c r="A161" s="38"/>
      <c r="B161" s="39"/>
      <c r="C161" s="212" t="s">
        <v>304</v>
      </c>
      <c r="D161" s="212" t="s">
        <v>140</v>
      </c>
      <c r="E161" s="213" t="s">
        <v>305</v>
      </c>
      <c r="F161" s="214" t="s">
        <v>306</v>
      </c>
      <c r="G161" s="215" t="s">
        <v>274</v>
      </c>
      <c r="H161" s="216">
        <v>100.08</v>
      </c>
      <c r="I161" s="217"/>
      <c r="J161" s="218">
        <f>ROUND(I161*H161,2)</f>
        <v>0</v>
      </c>
      <c r="K161" s="214" t="s">
        <v>144</v>
      </c>
      <c r="L161" s="44"/>
      <c r="M161" s="219" t="s">
        <v>19</v>
      </c>
      <c r="N161" s="220" t="s">
        <v>45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145</v>
      </c>
      <c r="AT161" s="223" t="s">
        <v>140</v>
      </c>
      <c r="AU161" s="223" t="s">
        <v>83</v>
      </c>
      <c r="AY161" s="17" t="s">
        <v>138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81</v>
      </c>
      <c r="BK161" s="224">
        <f>ROUND(I161*H161,2)</f>
        <v>0</v>
      </c>
      <c r="BL161" s="17" t="s">
        <v>145</v>
      </c>
      <c r="BM161" s="223" t="s">
        <v>307</v>
      </c>
    </row>
    <row r="162" s="2" customFormat="1">
      <c r="A162" s="38"/>
      <c r="B162" s="39"/>
      <c r="C162" s="40"/>
      <c r="D162" s="225" t="s">
        <v>147</v>
      </c>
      <c r="E162" s="40"/>
      <c r="F162" s="226" t="s">
        <v>308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83</v>
      </c>
    </row>
    <row r="163" s="13" customFormat="1">
      <c r="A163" s="13"/>
      <c r="B163" s="230"/>
      <c r="C163" s="231"/>
      <c r="D163" s="232" t="s">
        <v>149</v>
      </c>
      <c r="E163" s="233" t="s">
        <v>19</v>
      </c>
      <c r="F163" s="234" t="s">
        <v>309</v>
      </c>
      <c r="G163" s="231"/>
      <c r="H163" s="235">
        <v>100.08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149</v>
      </c>
      <c r="AU163" s="241" t="s">
        <v>83</v>
      </c>
      <c r="AV163" s="13" t="s">
        <v>83</v>
      </c>
      <c r="AW163" s="13" t="s">
        <v>35</v>
      </c>
      <c r="AX163" s="13" t="s">
        <v>81</v>
      </c>
      <c r="AY163" s="241" t="s">
        <v>138</v>
      </c>
    </row>
    <row r="164" s="2" customFormat="1" ht="16.5" customHeight="1">
      <c r="A164" s="38"/>
      <c r="B164" s="39"/>
      <c r="C164" s="212" t="s">
        <v>310</v>
      </c>
      <c r="D164" s="212" t="s">
        <v>140</v>
      </c>
      <c r="E164" s="213" t="s">
        <v>311</v>
      </c>
      <c r="F164" s="214" t="s">
        <v>312</v>
      </c>
      <c r="G164" s="215" t="s">
        <v>313</v>
      </c>
      <c r="H164" s="216">
        <v>72.409000000000006</v>
      </c>
      <c r="I164" s="217"/>
      <c r="J164" s="218">
        <f>ROUND(I164*H164,2)</f>
        <v>0</v>
      </c>
      <c r="K164" s="214" t="s">
        <v>144</v>
      </c>
      <c r="L164" s="44"/>
      <c r="M164" s="219" t="s">
        <v>19</v>
      </c>
      <c r="N164" s="220" t="s">
        <v>45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145</v>
      </c>
      <c r="AT164" s="223" t="s">
        <v>140</v>
      </c>
      <c r="AU164" s="223" t="s">
        <v>83</v>
      </c>
      <c r="AY164" s="17" t="s">
        <v>138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81</v>
      </c>
      <c r="BK164" s="224">
        <f>ROUND(I164*H164,2)</f>
        <v>0</v>
      </c>
      <c r="BL164" s="17" t="s">
        <v>145</v>
      </c>
      <c r="BM164" s="223" t="s">
        <v>314</v>
      </c>
    </row>
    <row r="165" s="2" customFormat="1">
      <c r="A165" s="38"/>
      <c r="B165" s="39"/>
      <c r="C165" s="40"/>
      <c r="D165" s="225" t="s">
        <v>147</v>
      </c>
      <c r="E165" s="40"/>
      <c r="F165" s="226" t="s">
        <v>315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83</v>
      </c>
    </row>
    <row r="166" s="12" customFormat="1" ht="22.8" customHeight="1">
      <c r="A166" s="12"/>
      <c r="B166" s="196"/>
      <c r="C166" s="197"/>
      <c r="D166" s="198" t="s">
        <v>73</v>
      </c>
      <c r="E166" s="210" t="s">
        <v>145</v>
      </c>
      <c r="F166" s="210" t="s">
        <v>316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SUM(P167:P184)</f>
        <v>0</v>
      </c>
      <c r="Q166" s="204"/>
      <c r="R166" s="205">
        <f>SUM(R167:R184)</f>
        <v>0</v>
      </c>
      <c r="S166" s="204"/>
      <c r="T166" s="206">
        <f>SUM(T167:T184)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81</v>
      </c>
      <c r="AT166" s="208" t="s">
        <v>73</v>
      </c>
      <c r="AU166" s="208" t="s">
        <v>81</v>
      </c>
      <c r="AY166" s="207" t="s">
        <v>138</v>
      </c>
      <c r="BK166" s="209">
        <f>SUM(BK167:BK184)</f>
        <v>0</v>
      </c>
    </row>
    <row r="167" s="2" customFormat="1" ht="16.5" customHeight="1">
      <c r="A167" s="38"/>
      <c r="B167" s="39"/>
      <c r="C167" s="252" t="s">
        <v>317</v>
      </c>
      <c r="D167" s="252" t="s">
        <v>152</v>
      </c>
      <c r="E167" s="253" t="s">
        <v>318</v>
      </c>
      <c r="F167" s="254" t="s">
        <v>319</v>
      </c>
      <c r="G167" s="255" t="s">
        <v>233</v>
      </c>
      <c r="H167" s="256">
        <v>11</v>
      </c>
      <c r="I167" s="257"/>
      <c r="J167" s="258">
        <f>ROUND(I167*H167,2)</f>
        <v>0</v>
      </c>
      <c r="K167" s="254" t="s">
        <v>19</v>
      </c>
      <c r="L167" s="259"/>
      <c r="M167" s="260" t="s">
        <v>19</v>
      </c>
      <c r="N167" s="261" t="s">
        <v>45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156</v>
      </c>
      <c r="AT167" s="223" t="s">
        <v>152</v>
      </c>
      <c r="AU167" s="223" t="s">
        <v>83</v>
      </c>
      <c r="AY167" s="17" t="s">
        <v>138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81</v>
      </c>
      <c r="BK167" s="224">
        <f>ROUND(I167*H167,2)</f>
        <v>0</v>
      </c>
      <c r="BL167" s="17" t="s">
        <v>145</v>
      </c>
      <c r="BM167" s="223" t="s">
        <v>320</v>
      </c>
    </row>
    <row r="168" s="2" customFormat="1" ht="16.5" customHeight="1">
      <c r="A168" s="38"/>
      <c r="B168" s="39"/>
      <c r="C168" s="252" t="s">
        <v>321</v>
      </c>
      <c r="D168" s="252" t="s">
        <v>152</v>
      </c>
      <c r="E168" s="253" t="s">
        <v>322</v>
      </c>
      <c r="F168" s="254" t="s">
        <v>323</v>
      </c>
      <c r="G168" s="255" t="s">
        <v>233</v>
      </c>
      <c r="H168" s="256">
        <v>300</v>
      </c>
      <c r="I168" s="257"/>
      <c r="J168" s="258">
        <f>ROUND(I168*H168,2)</f>
        <v>0</v>
      </c>
      <c r="K168" s="254" t="s">
        <v>19</v>
      </c>
      <c r="L168" s="259"/>
      <c r="M168" s="260" t="s">
        <v>19</v>
      </c>
      <c r="N168" s="261" t="s">
        <v>45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156</v>
      </c>
      <c r="AT168" s="223" t="s">
        <v>152</v>
      </c>
      <c r="AU168" s="223" t="s">
        <v>83</v>
      </c>
      <c r="AY168" s="17" t="s">
        <v>138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81</v>
      </c>
      <c r="BK168" s="224">
        <f>ROUND(I168*H168,2)</f>
        <v>0</v>
      </c>
      <c r="BL168" s="17" t="s">
        <v>145</v>
      </c>
      <c r="BM168" s="223" t="s">
        <v>324</v>
      </c>
    </row>
    <row r="169" s="2" customFormat="1" ht="16.5" customHeight="1">
      <c r="A169" s="38"/>
      <c r="B169" s="39"/>
      <c r="C169" s="252" t="s">
        <v>325</v>
      </c>
      <c r="D169" s="252" t="s">
        <v>152</v>
      </c>
      <c r="E169" s="253" t="s">
        <v>326</v>
      </c>
      <c r="F169" s="254" t="s">
        <v>327</v>
      </c>
      <c r="G169" s="255" t="s">
        <v>233</v>
      </c>
      <c r="H169" s="256">
        <v>300</v>
      </c>
      <c r="I169" s="257"/>
      <c r="J169" s="258">
        <f>ROUND(I169*H169,2)</f>
        <v>0</v>
      </c>
      <c r="K169" s="254" t="s">
        <v>19</v>
      </c>
      <c r="L169" s="259"/>
      <c r="M169" s="260" t="s">
        <v>19</v>
      </c>
      <c r="N169" s="261" t="s">
        <v>45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156</v>
      </c>
      <c r="AT169" s="223" t="s">
        <v>152</v>
      </c>
      <c r="AU169" s="223" t="s">
        <v>83</v>
      </c>
      <c r="AY169" s="17" t="s">
        <v>138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81</v>
      </c>
      <c r="BK169" s="224">
        <f>ROUND(I169*H169,2)</f>
        <v>0</v>
      </c>
      <c r="BL169" s="17" t="s">
        <v>145</v>
      </c>
      <c r="BM169" s="223" t="s">
        <v>328</v>
      </c>
    </row>
    <row r="170" s="2" customFormat="1" ht="16.5" customHeight="1">
      <c r="A170" s="38"/>
      <c r="B170" s="39"/>
      <c r="C170" s="252" t="s">
        <v>329</v>
      </c>
      <c r="D170" s="252" t="s">
        <v>152</v>
      </c>
      <c r="E170" s="253" t="s">
        <v>330</v>
      </c>
      <c r="F170" s="254" t="s">
        <v>331</v>
      </c>
      <c r="G170" s="255" t="s">
        <v>233</v>
      </c>
      <c r="H170" s="256">
        <v>150</v>
      </c>
      <c r="I170" s="257"/>
      <c r="J170" s="258">
        <f>ROUND(I170*H170,2)</f>
        <v>0</v>
      </c>
      <c r="K170" s="254" t="s">
        <v>19</v>
      </c>
      <c r="L170" s="259"/>
      <c r="M170" s="260" t="s">
        <v>19</v>
      </c>
      <c r="N170" s="261" t="s">
        <v>45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156</v>
      </c>
      <c r="AT170" s="223" t="s">
        <v>152</v>
      </c>
      <c r="AU170" s="223" t="s">
        <v>83</v>
      </c>
      <c r="AY170" s="17" t="s">
        <v>138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81</v>
      </c>
      <c r="BK170" s="224">
        <f>ROUND(I170*H170,2)</f>
        <v>0</v>
      </c>
      <c r="BL170" s="17" t="s">
        <v>145</v>
      </c>
      <c r="BM170" s="223" t="s">
        <v>332</v>
      </c>
    </row>
    <row r="171" s="2" customFormat="1" ht="16.5" customHeight="1">
      <c r="A171" s="38"/>
      <c r="B171" s="39"/>
      <c r="C171" s="252" t="s">
        <v>333</v>
      </c>
      <c r="D171" s="252" t="s">
        <v>152</v>
      </c>
      <c r="E171" s="253" t="s">
        <v>334</v>
      </c>
      <c r="F171" s="254" t="s">
        <v>335</v>
      </c>
      <c r="G171" s="255" t="s">
        <v>233</v>
      </c>
      <c r="H171" s="256">
        <v>300</v>
      </c>
      <c r="I171" s="257"/>
      <c r="J171" s="258">
        <f>ROUND(I171*H171,2)</f>
        <v>0</v>
      </c>
      <c r="K171" s="254" t="s">
        <v>19</v>
      </c>
      <c r="L171" s="259"/>
      <c r="M171" s="260" t="s">
        <v>19</v>
      </c>
      <c r="N171" s="261" t="s">
        <v>45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156</v>
      </c>
      <c r="AT171" s="223" t="s">
        <v>152</v>
      </c>
      <c r="AU171" s="223" t="s">
        <v>83</v>
      </c>
      <c r="AY171" s="17" t="s">
        <v>138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81</v>
      </c>
      <c r="BK171" s="224">
        <f>ROUND(I171*H171,2)</f>
        <v>0</v>
      </c>
      <c r="BL171" s="17" t="s">
        <v>145</v>
      </c>
      <c r="BM171" s="223" t="s">
        <v>336</v>
      </c>
    </row>
    <row r="172" s="2" customFormat="1" ht="16.5" customHeight="1">
      <c r="A172" s="38"/>
      <c r="B172" s="39"/>
      <c r="C172" s="252" t="s">
        <v>337</v>
      </c>
      <c r="D172" s="252" t="s">
        <v>152</v>
      </c>
      <c r="E172" s="253" t="s">
        <v>338</v>
      </c>
      <c r="F172" s="254" t="s">
        <v>339</v>
      </c>
      <c r="G172" s="255" t="s">
        <v>233</v>
      </c>
      <c r="H172" s="256">
        <v>75</v>
      </c>
      <c r="I172" s="257"/>
      <c r="J172" s="258">
        <f>ROUND(I172*H172,2)</f>
        <v>0</v>
      </c>
      <c r="K172" s="254" t="s">
        <v>19</v>
      </c>
      <c r="L172" s="259"/>
      <c r="M172" s="260" t="s">
        <v>19</v>
      </c>
      <c r="N172" s="261" t="s">
        <v>45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156</v>
      </c>
      <c r="AT172" s="223" t="s">
        <v>152</v>
      </c>
      <c r="AU172" s="223" t="s">
        <v>83</v>
      </c>
      <c r="AY172" s="17" t="s">
        <v>138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81</v>
      </c>
      <c r="BK172" s="224">
        <f>ROUND(I172*H172,2)</f>
        <v>0</v>
      </c>
      <c r="BL172" s="17" t="s">
        <v>145</v>
      </c>
      <c r="BM172" s="223" t="s">
        <v>340</v>
      </c>
    </row>
    <row r="173" s="2" customFormat="1" ht="16.5" customHeight="1">
      <c r="A173" s="38"/>
      <c r="B173" s="39"/>
      <c r="C173" s="252" t="s">
        <v>341</v>
      </c>
      <c r="D173" s="252" t="s">
        <v>152</v>
      </c>
      <c r="E173" s="253" t="s">
        <v>342</v>
      </c>
      <c r="F173" s="254" t="s">
        <v>343</v>
      </c>
      <c r="G173" s="255" t="s">
        <v>233</v>
      </c>
      <c r="H173" s="256">
        <v>150</v>
      </c>
      <c r="I173" s="257"/>
      <c r="J173" s="258">
        <f>ROUND(I173*H173,2)</f>
        <v>0</v>
      </c>
      <c r="K173" s="254" t="s">
        <v>19</v>
      </c>
      <c r="L173" s="259"/>
      <c r="M173" s="260" t="s">
        <v>19</v>
      </c>
      <c r="N173" s="261" t="s">
        <v>45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156</v>
      </c>
      <c r="AT173" s="223" t="s">
        <v>152</v>
      </c>
      <c r="AU173" s="223" t="s">
        <v>83</v>
      </c>
      <c r="AY173" s="17" t="s">
        <v>138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81</v>
      </c>
      <c r="BK173" s="224">
        <f>ROUND(I173*H173,2)</f>
        <v>0</v>
      </c>
      <c r="BL173" s="17" t="s">
        <v>145</v>
      </c>
      <c r="BM173" s="223" t="s">
        <v>344</v>
      </c>
    </row>
    <row r="174" s="2" customFormat="1" ht="16.5" customHeight="1">
      <c r="A174" s="38"/>
      <c r="B174" s="39"/>
      <c r="C174" s="252" t="s">
        <v>345</v>
      </c>
      <c r="D174" s="252" t="s">
        <v>152</v>
      </c>
      <c r="E174" s="253" t="s">
        <v>346</v>
      </c>
      <c r="F174" s="254" t="s">
        <v>347</v>
      </c>
      <c r="G174" s="255" t="s">
        <v>233</v>
      </c>
      <c r="H174" s="256">
        <v>75</v>
      </c>
      <c r="I174" s="257"/>
      <c r="J174" s="258">
        <f>ROUND(I174*H174,2)</f>
        <v>0</v>
      </c>
      <c r="K174" s="254" t="s">
        <v>19</v>
      </c>
      <c r="L174" s="259"/>
      <c r="M174" s="260" t="s">
        <v>19</v>
      </c>
      <c r="N174" s="261" t="s">
        <v>45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156</v>
      </c>
      <c r="AT174" s="223" t="s">
        <v>152</v>
      </c>
      <c r="AU174" s="223" t="s">
        <v>83</v>
      </c>
      <c r="AY174" s="17" t="s">
        <v>138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81</v>
      </c>
      <c r="BK174" s="224">
        <f>ROUND(I174*H174,2)</f>
        <v>0</v>
      </c>
      <c r="BL174" s="17" t="s">
        <v>145</v>
      </c>
      <c r="BM174" s="223" t="s">
        <v>348</v>
      </c>
    </row>
    <row r="175" s="2" customFormat="1" ht="16.5" customHeight="1">
      <c r="A175" s="38"/>
      <c r="B175" s="39"/>
      <c r="C175" s="252" t="s">
        <v>349</v>
      </c>
      <c r="D175" s="252" t="s">
        <v>152</v>
      </c>
      <c r="E175" s="253" t="s">
        <v>350</v>
      </c>
      <c r="F175" s="254" t="s">
        <v>351</v>
      </c>
      <c r="G175" s="255" t="s">
        <v>233</v>
      </c>
      <c r="H175" s="256">
        <v>300</v>
      </c>
      <c r="I175" s="257"/>
      <c r="J175" s="258">
        <f>ROUND(I175*H175,2)</f>
        <v>0</v>
      </c>
      <c r="K175" s="254" t="s">
        <v>19</v>
      </c>
      <c r="L175" s="259"/>
      <c r="M175" s="260" t="s">
        <v>19</v>
      </c>
      <c r="N175" s="261" t="s">
        <v>45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156</v>
      </c>
      <c r="AT175" s="223" t="s">
        <v>152</v>
      </c>
      <c r="AU175" s="223" t="s">
        <v>83</v>
      </c>
      <c r="AY175" s="17" t="s">
        <v>138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81</v>
      </c>
      <c r="BK175" s="224">
        <f>ROUND(I175*H175,2)</f>
        <v>0</v>
      </c>
      <c r="BL175" s="17" t="s">
        <v>145</v>
      </c>
      <c r="BM175" s="223" t="s">
        <v>352</v>
      </c>
    </row>
    <row r="176" s="2" customFormat="1" ht="16.5" customHeight="1">
      <c r="A176" s="38"/>
      <c r="B176" s="39"/>
      <c r="C176" s="252" t="s">
        <v>353</v>
      </c>
      <c r="D176" s="252" t="s">
        <v>152</v>
      </c>
      <c r="E176" s="253" t="s">
        <v>354</v>
      </c>
      <c r="F176" s="254" t="s">
        <v>355</v>
      </c>
      <c r="G176" s="255" t="s">
        <v>233</v>
      </c>
      <c r="H176" s="256">
        <v>600</v>
      </c>
      <c r="I176" s="257"/>
      <c r="J176" s="258">
        <f>ROUND(I176*H176,2)</f>
        <v>0</v>
      </c>
      <c r="K176" s="254" t="s">
        <v>19</v>
      </c>
      <c r="L176" s="259"/>
      <c r="M176" s="260" t="s">
        <v>19</v>
      </c>
      <c r="N176" s="261" t="s">
        <v>45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156</v>
      </c>
      <c r="AT176" s="223" t="s">
        <v>152</v>
      </c>
      <c r="AU176" s="223" t="s">
        <v>83</v>
      </c>
      <c r="AY176" s="17" t="s">
        <v>138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81</v>
      </c>
      <c r="BK176" s="224">
        <f>ROUND(I176*H176,2)</f>
        <v>0</v>
      </c>
      <c r="BL176" s="17" t="s">
        <v>145</v>
      </c>
      <c r="BM176" s="223" t="s">
        <v>356</v>
      </c>
    </row>
    <row r="177" s="2" customFormat="1" ht="16.5" customHeight="1">
      <c r="A177" s="38"/>
      <c r="B177" s="39"/>
      <c r="C177" s="252" t="s">
        <v>357</v>
      </c>
      <c r="D177" s="252" t="s">
        <v>152</v>
      </c>
      <c r="E177" s="253" t="s">
        <v>358</v>
      </c>
      <c r="F177" s="254" t="s">
        <v>359</v>
      </c>
      <c r="G177" s="255" t="s">
        <v>233</v>
      </c>
      <c r="H177" s="256">
        <v>150</v>
      </c>
      <c r="I177" s="257"/>
      <c r="J177" s="258">
        <f>ROUND(I177*H177,2)</f>
        <v>0</v>
      </c>
      <c r="K177" s="254" t="s">
        <v>19</v>
      </c>
      <c r="L177" s="259"/>
      <c r="M177" s="260" t="s">
        <v>19</v>
      </c>
      <c r="N177" s="261" t="s">
        <v>45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156</v>
      </c>
      <c r="AT177" s="223" t="s">
        <v>152</v>
      </c>
      <c r="AU177" s="223" t="s">
        <v>83</v>
      </c>
      <c r="AY177" s="17" t="s">
        <v>138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81</v>
      </c>
      <c r="BK177" s="224">
        <f>ROUND(I177*H177,2)</f>
        <v>0</v>
      </c>
      <c r="BL177" s="17" t="s">
        <v>145</v>
      </c>
      <c r="BM177" s="223" t="s">
        <v>360</v>
      </c>
    </row>
    <row r="178" s="2" customFormat="1" ht="16.5" customHeight="1">
      <c r="A178" s="38"/>
      <c r="B178" s="39"/>
      <c r="C178" s="252" t="s">
        <v>361</v>
      </c>
      <c r="D178" s="252" t="s">
        <v>152</v>
      </c>
      <c r="E178" s="253" t="s">
        <v>362</v>
      </c>
      <c r="F178" s="254" t="s">
        <v>363</v>
      </c>
      <c r="G178" s="255" t="s">
        <v>233</v>
      </c>
      <c r="H178" s="256">
        <v>300</v>
      </c>
      <c r="I178" s="257"/>
      <c r="J178" s="258">
        <f>ROUND(I178*H178,2)</f>
        <v>0</v>
      </c>
      <c r="K178" s="254" t="s">
        <v>19</v>
      </c>
      <c r="L178" s="259"/>
      <c r="M178" s="260" t="s">
        <v>19</v>
      </c>
      <c r="N178" s="261" t="s">
        <v>45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156</v>
      </c>
      <c r="AT178" s="223" t="s">
        <v>152</v>
      </c>
      <c r="AU178" s="223" t="s">
        <v>83</v>
      </c>
      <c r="AY178" s="17" t="s">
        <v>138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81</v>
      </c>
      <c r="BK178" s="224">
        <f>ROUND(I178*H178,2)</f>
        <v>0</v>
      </c>
      <c r="BL178" s="17" t="s">
        <v>145</v>
      </c>
      <c r="BM178" s="223" t="s">
        <v>364</v>
      </c>
    </row>
    <row r="179" s="2" customFormat="1" ht="16.5" customHeight="1">
      <c r="A179" s="38"/>
      <c r="B179" s="39"/>
      <c r="C179" s="252" t="s">
        <v>365</v>
      </c>
      <c r="D179" s="252" t="s">
        <v>152</v>
      </c>
      <c r="E179" s="253" t="s">
        <v>366</v>
      </c>
      <c r="F179" s="254" t="s">
        <v>367</v>
      </c>
      <c r="G179" s="255" t="s">
        <v>233</v>
      </c>
      <c r="H179" s="256">
        <v>450</v>
      </c>
      <c r="I179" s="257"/>
      <c r="J179" s="258">
        <f>ROUND(I179*H179,2)</f>
        <v>0</v>
      </c>
      <c r="K179" s="254" t="s">
        <v>19</v>
      </c>
      <c r="L179" s="259"/>
      <c r="M179" s="260" t="s">
        <v>19</v>
      </c>
      <c r="N179" s="261" t="s">
        <v>45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156</v>
      </c>
      <c r="AT179" s="223" t="s">
        <v>152</v>
      </c>
      <c r="AU179" s="223" t="s">
        <v>83</v>
      </c>
      <c r="AY179" s="17" t="s">
        <v>138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81</v>
      </c>
      <c r="BK179" s="224">
        <f>ROUND(I179*H179,2)</f>
        <v>0</v>
      </c>
      <c r="BL179" s="17" t="s">
        <v>145</v>
      </c>
      <c r="BM179" s="223" t="s">
        <v>368</v>
      </c>
    </row>
    <row r="180" s="2" customFormat="1" ht="16.5" customHeight="1">
      <c r="A180" s="38"/>
      <c r="B180" s="39"/>
      <c r="C180" s="252" t="s">
        <v>369</v>
      </c>
      <c r="D180" s="252" t="s">
        <v>152</v>
      </c>
      <c r="E180" s="253" t="s">
        <v>370</v>
      </c>
      <c r="F180" s="254" t="s">
        <v>371</v>
      </c>
      <c r="G180" s="255" t="s">
        <v>233</v>
      </c>
      <c r="H180" s="256">
        <v>585</v>
      </c>
      <c r="I180" s="257"/>
      <c r="J180" s="258">
        <f>ROUND(I180*H180,2)</f>
        <v>0</v>
      </c>
      <c r="K180" s="254" t="s">
        <v>19</v>
      </c>
      <c r="L180" s="259"/>
      <c r="M180" s="260" t="s">
        <v>19</v>
      </c>
      <c r="N180" s="261" t="s">
        <v>45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156</v>
      </c>
      <c r="AT180" s="223" t="s">
        <v>152</v>
      </c>
      <c r="AU180" s="223" t="s">
        <v>83</v>
      </c>
      <c r="AY180" s="17" t="s">
        <v>138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81</v>
      </c>
      <c r="BK180" s="224">
        <f>ROUND(I180*H180,2)</f>
        <v>0</v>
      </c>
      <c r="BL180" s="17" t="s">
        <v>145</v>
      </c>
      <c r="BM180" s="223" t="s">
        <v>372</v>
      </c>
    </row>
    <row r="181" s="2" customFormat="1" ht="16.5" customHeight="1">
      <c r="A181" s="38"/>
      <c r="B181" s="39"/>
      <c r="C181" s="252" t="s">
        <v>373</v>
      </c>
      <c r="D181" s="252" t="s">
        <v>152</v>
      </c>
      <c r="E181" s="253" t="s">
        <v>374</v>
      </c>
      <c r="F181" s="254" t="s">
        <v>375</v>
      </c>
      <c r="G181" s="255" t="s">
        <v>233</v>
      </c>
      <c r="H181" s="256">
        <v>600</v>
      </c>
      <c r="I181" s="257"/>
      <c r="J181" s="258">
        <f>ROUND(I181*H181,2)</f>
        <v>0</v>
      </c>
      <c r="K181" s="254" t="s">
        <v>19</v>
      </c>
      <c r="L181" s="259"/>
      <c r="M181" s="260" t="s">
        <v>19</v>
      </c>
      <c r="N181" s="261" t="s">
        <v>45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156</v>
      </c>
      <c r="AT181" s="223" t="s">
        <v>152</v>
      </c>
      <c r="AU181" s="223" t="s">
        <v>83</v>
      </c>
      <c r="AY181" s="17" t="s">
        <v>138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81</v>
      </c>
      <c r="BK181" s="224">
        <f>ROUND(I181*H181,2)</f>
        <v>0</v>
      </c>
      <c r="BL181" s="17" t="s">
        <v>145</v>
      </c>
      <c r="BM181" s="223" t="s">
        <v>376</v>
      </c>
    </row>
    <row r="182" s="2" customFormat="1" ht="16.5" customHeight="1">
      <c r="A182" s="38"/>
      <c r="B182" s="39"/>
      <c r="C182" s="252" t="s">
        <v>377</v>
      </c>
      <c r="D182" s="252" t="s">
        <v>152</v>
      </c>
      <c r="E182" s="253" t="s">
        <v>378</v>
      </c>
      <c r="F182" s="254" t="s">
        <v>379</v>
      </c>
      <c r="G182" s="255" t="s">
        <v>233</v>
      </c>
      <c r="H182" s="256">
        <v>150</v>
      </c>
      <c r="I182" s="257"/>
      <c r="J182" s="258">
        <f>ROUND(I182*H182,2)</f>
        <v>0</v>
      </c>
      <c r="K182" s="254" t="s">
        <v>19</v>
      </c>
      <c r="L182" s="259"/>
      <c r="M182" s="260" t="s">
        <v>19</v>
      </c>
      <c r="N182" s="261" t="s">
        <v>45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156</v>
      </c>
      <c r="AT182" s="223" t="s">
        <v>152</v>
      </c>
      <c r="AU182" s="223" t="s">
        <v>83</v>
      </c>
      <c r="AY182" s="17" t="s">
        <v>138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81</v>
      </c>
      <c r="BK182" s="224">
        <f>ROUND(I182*H182,2)</f>
        <v>0</v>
      </c>
      <c r="BL182" s="17" t="s">
        <v>145</v>
      </c>
      <c r="BM182" s="223" t="s">
        <v>380</v>
      </c>
    </row>
    <row r="183" s="2" customFormat="1" ht="16.5" customHeight="1">
      <c r="A183" s="38"/>
      <c r="B183" s="39"/>
      <c r="C183" s="252" t="s">
        <v>381</v>
      </c>
      <c r="D183" s="252" t="s">
        <v>152</v>
      </c>
      <c r="E183" s="253" t="s">
        <v>382</v>
      </c>
      <c r="F183" s="254" t="s">
        <v>383</v>
      </c>
      <c r="G183" s="255" t="s">
        <v>233</v>
      </c>
      <c r="H183" s="256">
        <v>300</v>
      </c>
      <c r="I183" s="257"/>
      <c r="J183" s="258">
        <f>ROUND(I183*H183,2)</f>
        <v>0</v>
      </c>
      <c r="K183" s="254" t="s">
        <v>19</v>
      </c>
      <c r="L183" s="259"/>
      <c r="M183" s="260" t="s">
        <v>19</v>
      </c>
      <c r="N183" s="261" t="s">
        <v>45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156</v>
      </c>
      <c r="AT183" s="223" t="s">
        <v>152</v>
      </c>
      <c r="AU183" s="223" t="s">
        <v>83</v>
      </c>
      <c r="AY183" s="17" t="s">
        <v>138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81</v>
      </c>
      <c r="BK183" s="224">
        <f>ROUND(I183*H183,2)</f>
        <v>0</v>
      </c>
      <c r="BL183" s="17" t="s">
        <v>145</v>
      </c>
      <c r="BM183" s="223" t="s">
        <v>384</v>
      </c>
    </row>
    <row r="184" s="2" customFormat="1" ht="16.5" customHeight="1">
      <c r="A184" s="38"/>
      <c r="B184" s="39"/>
      <c r="C184" s="252" t="s">
        <v>385</v>
      </c>
      <c r="D184" s="252" t="s">
        <v>152</v>
      </c>
      <c r="E184" s="253" t="s">
        <v>386</v>
      </c>
      <c r="F184" s="254" t="s">
        <v>387</v>
      </c>
      <c r="G184" s="255" t="s">
        <v>19</v>
      </c>
      <c r="H184" s="256">
        <v>150</v>
      </c>
      <c r="I184" s="257"/>
      <c r="J184" s="258">
        <f>ROUND(I184*H184,2)</f>
        <v>0</v>
      </c>
      <c r="K184" s="254" t="s">
        <v>19</v>
      </c>
      <c r="L184" s="259"/>
      <c r="M184" s="260" t="s">
        <v>19</v>
      </c>
      <c r="N184" s="261" t="s">
        <v>45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156</v>
      </c>
      <c r="AT184" s="223" t="s">
        <v>152</v>
      </c>
      <c r="AU184" s="223" t="s">
        <v>83</v>
      </c>
      <c r="AY184" s="17" t="s">
        <v>138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81</v>
      </c>
      <c r="BK184" s="224">
        <f>ROUND(I184*H184,2)</f>
        <v>0</v>
      </c>
      <c r="BL184" s="17" t="s">
        <v>145</v>
      </c>
      <c r="BM184" s="223" t="s">
        <v>388</v>
      </c>
    </row>
    <row r="185" s="12" customFormat="1" ht="25.92" customHeight="1">
      <c r="A185" s="12"/>
      <c r="B185" s="196"/>
      <c r="C185" s="197"/>
      <c r="D185" s="198" t="s">
        <v>73</v>
      </c>
      <c r="E185" s="199" t="s">
        <v>389</v>
      </c>
      <c r="F185" s="199" t="s">
        <v>390</v>
      </c>
      <c r="G185" s="197"/>
      <c r="H185" s="197"/>
      <c r="I185" s="200"/>
      <c r="J185" s="201">
        <f>BK185</f>
        <v>0</v>
      </c>
      <c r="K185" s="197"/>
      <c r="L185" s="202"/>
      <c r="M185" s="203"/>
      <c r="N185" s="204"/>
      <c r="O185" s="204"/>
      <c r="P185" s="205">
        <f>P186+P197</f>
        <v>0</v>
      </c>
      <c r="Q185" s="204"/>
      <c r="R185" s="205">
        <f>R186+R197</f>
        <v>0</v>
      </c>
      <c r="S185" s="204"/>
      <c r="T185" s="206">
        <f>T186+T197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171</v>
      </c>
      <c r="AT185" s="208" t="s">
        <v>73</v>
      </c>
      <c r="AU185" s="208" t="s">
        <v>74</v>
      </c>
      <c r="AY185" s="207" t="s">
        <v>138</v>
      </c>
      <c r="BK185" s="209">
        <f>BK186+BK197</f>
        <v>0</v>
      </c>
    </row>
    <row r="186" s="12" customFormat="1" ht="22.8" customHeight="1">
      <c r="A186" s="12"/>
      <c r="B186" s="196"/>
      <c r="C186" s="197"/>
      <c r="D186" s="198" t="s">
        <v>73</v>
      </c>
      <c r="E186" s="210" t="s">
        <v>391</v>
      </c>
      <c r="F186" s="210" t="s">
        <v>392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SUM(P187:P196)</f>
        <v>0</v>
      </c>
      <c r="Q186" s="204"/>
      <c r="R186" s="205">
        <f>SUM(R187:R196)</f>
        <v>0</v>
      </c>
      <c r="S186" s="204"/>
      <c r="T186" s="206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171</v>
      </c>
      <c r="AT186" s="208" t="s">
        <v>73</v>
      </c>
      <c r="AU186" s="208" t="s">
        <v>81</v>
      </c>
      <c r="AY186" s="207" t="s">
        <v>138</v>
      </c>
      <c r="BK186" s="209">
        <f>SUM(BK187:BK196)</f>
        <v>0</v>
      </c>
    </row>
    <row r="187" s="2" customFormat="1" ht="16.5" customHeight="1">
      <c r="A187" s="38"/>
      <c r="B187" s="39"/>
      <c r="C187" s="212" t="s">
        <v>393</v>
      </c>
      <c r="D187" s="212" t="s">
        <v>140</v>
      </c>
      <c r="E187" s="213" t="s">
        <v>394</v>
      </c>
      <c r="F187" s="214" t="s">
        <v>395</v>
      </c>
      <c r="G187" s="215" t="s">
        <v>205</v>
      </c>
      <c r="H187" s="216">
        <v>2165</v>
      </c>
      <c r="I187" s="217"/>
      <c r="J187" s="218">
        <f>ROUND(I187*H187,2)</f>
        <v>0</v>
      </c>
      <c r="K187" s="214" t="s">
        <v>144</v>
      </c>
      <c r="L187" s="44"/>
      <c r="M187" s="219" t="s">
        <v>19</v>
      </c>
      <c r="N187" s="220" t="s">
        <v>45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396</v>
      </c>
      <c r="AT187" s="223" t="s">
        <v>140</v>
      </c>
      <c r="AU187" s="223" t="s">
        <v>83</v>
      </c>
      <c r="AY187" s="17" t="s">
        <v>138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81</v>
      </c>
      <c r="BK187" s="224">
        <f>ROUND(I187*H187,2)</f>
        <v>0</v>
      </c>
      <c r="BL187" s="17" t="s">
        <v>396</v>
      </c>
      <c r="BM187" s="223" t="s">
        <v>397</v>
      </c>
    </row>
    <row r="188" s="2" customFormat="1">
      <c r="A188" s="38"/>
      <c r="B188" s="39"/>
      <c r="C188" s="40"/>
      <c r="D188" s="225" t="s">
        <v>147</v>
      </c>
      <c r="E188" s="40"/>
      <c r="F188" s="226" t="s">
        <v>398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83</v>
      </c>
    </row>
    <row r="189" s="2" customFormat="1">
      <c r="A189" s="38"/>
      <c r="B189" s="39"/>
      <c r="C189" s="40"/>
      <c r="D189" s="232" t="s">
        <v>228</v>
      </c>
      <c r="E189" s="40"/>
      <c r="F189" s="262" t="s">
        <v>399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228</v>
      </c>
      <c r="AU189" s="17" t="s">
        <v>83</v>
      </c>
    </row>
    <row r="190" s="2" customFormat="1" ht="16.5" customHeight="1">
      <c r="A190" s="38"/>
      <c r="B190" s="39"/>
      <c r="C190" s="212" t="s">
        <v>400</v>
      </c>
      <c r="D190" s="212" t="s">
        <v>140</v>
      </c>
      <c r="E190" s="213" t="s">
        <v>401</v>
      </c>
      <c r="F190" s="214" t="s">
        <v>402</v>
      </c>
      <c r="G190" s="215" t="s">
        <v>254</v>
      </c>
      <c r="H190" s="216">
        <v>1</v>
      </c>
      <c r="I190" s="217"/>
      <c r="J190" s="218">
        <f>ROUND(I190*H190,2)</f>
        <v>0</v>
      </c>
      <c r="K190" s="214" t="s">
        <v>144</v>
      </c>
      <c r="L190" s="44"/>
      <c r="M190" s="219" t="s">
        <v>19</v>
      </c>
      <c r="N190" s="220" t="s">
        <v>45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396</v>
      </c>
      <c r="AT190" s="223" t="s">
        <v>140</v>
      </c>
      <c r="AU190" s="223" t="s">
        <v>83</v>
      </c>
      <c r="AY190" s="17" t="s">
        <v>138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81</v>
      </c>
      <c r="BK190" s="224">
        <f>ROUND(I190*H190,2)</f>
        <v>0</v>
      </c>
      <c r="BL190" s="17" t="s">
        <v>396</v>
      </c>
      <c r="BM190" s="223" t="s">
        <v>403</v>
      </c>
    </row>
    <row r="191" s="2" customFormat="1">
      <c r="A191" s="38"/>
      <c r="B191" s="39"/>
      <c r="C191" s="40"/>
      <c r="D191" s="225" t="s">
        <v>147</v>
      </c>
      <c r="E191" s="40"/>
      <c r="F191" s="226" t="s">
        <v>404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83</v>
      </c>
    </row>
    <row r="192" s="2" customFormat="1">
      <c r="A192" s="38"/>
      <c r="B192" s="39"/>
      <c r="C192" s="40"/>
      <c r="D192" s="232" t="s">
        <v>228</v>
      </c>
      <c r="E192" s="40"/>
      <c r="F192" s="262" t="s">
        <v>405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228</v>
      </c>
      <c r="AU192" s="17" t="s">
        <v>83</v>
      </c>
    </row>
    <row r="193" s="2" customFormat="1" ht="16.5" customHeight="1">
      <c r="A193" s="38"/>
      <c r="B193" s="39"/>
      <c r="C193" s="212" t="s">
        <v>406</v>
      </c>
      <c r="D193" s="212" t="s">
        <v>140</v>
      </c>
      <c r="E193" s="213" t="s">
        <v>407</v>
      </c>
      <c r="F193" s="214" t="s">
        <v>408</v>
      </c>
      <c r="G193" s="215" t="s">
        <v>254</v>
      </c>
      <c r="H193" s="216">
        <v>1</v>
      </c>
      <c r="I193" s="217"/>
      <c r="J193" s="218">
        <f>ROUND(I193*H193,2)</f>
        <v>0</v>
      </c>
      <c r="K193" s="214" t="s">
        <v>144</v>
      </c>
      <c r="L193" s="44"/>
      <c r="M193" s="219" t="s">
        <v>19</v>
      </c>
      <c r="N193" s="220" t="s">
        <v>45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396</v>
      </c>
      <c r="AT193" s="223" t="s">
        <v>140</v>
      </c>
      <c r="AU193" s="223" t="s">
        <v>83</v>
      </c>
      <c r="AY193" s="17" t="s">
        <v>138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81</v>
      </c>
      <c r="BK193" s="224">
        <f>ROUND(I193*H193,2)</f>
        <v>0</v>
      </c>
      <c r="BL193" s="17" t="s">
        <v>396</v>
      </c>
      <c r="BM193" s="223" t="s">
        <v>409</v>
      </c>
    </row>
    <row r="194" s="2" customFormat="1">
      <c r="A194" s="38"/>
      <c r="B194" s="39"/>
      <c r="C194" s="40"/>
      <c r="D194" s="225" t="s">
        <v>147</v>
      </c>
      <c r="E194" s="40"/>
      <c r="F194" s="226" t="s">
        <v>410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147</v>
      </c>
      <c r="AU194" s="17" t="s">
        <v>83</v>
      </c>
    </row>
    <row r="195" s="2" customFormat="1">
      <c r="A195" s="38"/>
      <c r="B195" s="39"/>
      <c r="C195" s="40"/>
      <c r="D195" s="232" t="s">
        <v>228</v>
      </c>
      <c r="E195" s="40"/>
      <c r="F195" s="262" t="s">
        <v>411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228</v>
      </c>
      <c r="AU195" s="17" t="s">
        <v>83</v>
      </c>
    </row>
    <row r="196" s="2" customFormat="1" ht="16.5" customHeight="1">
      <c r="A196" s="38"/>
      <c r="B196" s="39"/>
      <c r="C196" s="212" t="s">
        <v>412</v>
      </c>
      <c r="D196" s="212" t="s">
        <v>140</v>
      </c>
      <c r="E196" s="213" t="s">
        <v>413</v>
      </c>
      <c r="F196" s="214" t="s">
        <v>414</v>
      </c>
      <c r="G196" s="215" t="s">
        <v>254</v>
      </c>
      <c r="H196" s="216">
        <v>1</v>
      </c>
      <c r="I196" s="217"/>
      <c r="J196" s="218">
        <f>ROUND(I196*H196,2)</f>
        <v>0</v>
      </c>
      <c r="K196" s="214" t="s">
        <v>19</v>
      </c>
      <c r="L196" s="44"/>
      <c r="M196" s="219" t="s">
        <v>19</v>
      </c>
      <c r="N196" s="220" t="s">
        <v>45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396</v>
      </c>
      <c r="AT196" s="223" t="s">
        <v>140</v>
      </c>
      <c r="AU196" s="223" t="s">
        <v>83</v>
      </c>
      <c r="AY196" s="17" t="s">
        <v>138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81</v>
      </c>
      <c r="BK196" s="224">
        <f>ROUND(I196*H196,2)</f>
        <v>0</v>
      </c>
      <c r="BL196" s="17" t="s">
        <v>396</v>
      </c>
      <c r="BM196" s="223" t="s">
        <v>415</v>
      </c>
    </row>
    <row r="197" s="12" customFormat="1" ht="22.8" customHeight="1">
      <c r="A197" s="12"/>
      <c r="B197" s="196"/>
      <c r="C197" s="197"/>
      <c r="D197" s="198" t="s">
        <v>73</v>
      </c>
      <c r="E197" s="210" t="s">
        <v>416</v>
      </c>
      <c r="F197" s="210" t="s">
        <v>417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SUM(P198:P200)</f>
        <v>0</v>
      </c>
      <c r="Q197" s="204"/>
      <c r="R197" s="205">
        <f>SUM(R198:R200)</f>
        <v>0</v>
      </c>
      <c r="S197" s="204"/>
      <c r="T197" s="206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171</v>
      </c>
      <c r="AT197" s="208" t="s">
        <v>73</v>
      </c>
      <c r="AU197" s="208" t="s">
        <v>81</v>
      </c>
      <c r="AY197" s="207" t="s">
        <v>138</v>
      </c>
      <c r="BK197" s="209">
        <f>SUM(BK198:BK200)</f>
        <v>0</v>
      </c>
    </row>
    <row r="198" s="2" customFormat="1" ht="16.5" customHeight="1">
      <c r="A198" s="38"/>
      <c r="B198" s="39"/>
      <c r="C198" s="212" t="s">
        <v>418</v>
      </c>
      <c r="D198" s="212" t="s">
        <v>140</v>
      </c>
      <c r="E198" s="213" t="s">
        <v>419</v>
      </c>
      <c r="F198" s="214" t="s">
        <v>420</v>
      </c>
      <c r="G198" s="215" t="s">
        <v>421</v>
      </c>
      <c r="H198" s="216">
        <v>1</v>
      </c>
      <c r="I198" s="217"/>
      <c r="J198" s="218">
        <f>ROUND(I198*H198,2)</f>
        <v>0</v>
      </c>
      <c r="K198" s="214" t="s">
        <v>144</v>
      </c>
      <c r="L198" s="44"/>
      <c r="M198" s="219" t="s">
        <v>19</v>
      </c>
      <c r="N198" s="220" t="s">
        <v>45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396</v>
      </c>
      <c r="AT198" s="223" t="s">
        <v>140</v>
      </c>
      <c r="AU198" s="223" t="s">
        <v>83</v>
      </c>
      <c r="AY198" s="17" t="s">
        <v>138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81</v>
      </c>
      <c r="BK198" s="224">
        <f>ROUND(I198*H198,2)</f>
        <v>0</v>
      </c>
      <c r="BL198" s="17" t="s">
        <v>396</v>
      </c>
      <c r="BM198" s="223" t="s">
        <v>422</v>
      </c>
    </row>
    <row r="199" s="2" customFormat="1">
      <c r="A199" s="38"/>
      <c r="B199" s="39"/>
      <c r="C199" s="40"/>
      <c r="D199" s="225" t="s">
        <v>147</v>
      </c>
      <c r="E199" s="40"/>
      <c r="F199" s="226" t="s">
        <v>423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83</v>
      </c>
    </row>
    <row r="200" s="2" customFormat="1">
      <c r="A200" s="38"/>
      <c r="B200" s="39"/>
      <c r="C200" s="40"/>
      <c r="D200" s="232" t="s">
        <v>228</v>
      </c>
      <c r="E200" s="40"/>
      <c r="F200" s="262" t="s">
        <v>424</v>
      </c>
      <c r="G200" s="40"/>
      <c r="H200" s="40"/>
      <c r="I200" s="227"/>
      <c r="J200" s="40"/>
      <c r="K200" s="40"/>
      <c r="L200" s="44"/>
      <c r="M200" s="263"/>
      <c r="N200" s="264"/>
      <c r="O200" s="265"/>
      <c r="P200" s="265"/>
      <c r="Q200" s="265"/>
      <c r="R200" s="265"/>
      <c r="S200" s="265"/>
      <c r="T200" s="266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228</v>
      </c>
      <c r="AU200" s="17" t="s">
        <v>83</v>
      </c>
    </row>
    <row r="201" s="2" customFormat="1" ht="6.96" customHeight="1">
      <c r="A201" s="38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Yay9INRPVnTFEWIxyT4Cbu+CfA39KJ4Nhi8P/4yH7OCFThOAGJ+SLIi6PfRR7nzg8P1Wg0nvr+SMPu8GidoghQ==" hashValue="LeKpBXA0rqNDG1uvBpvokWMs1yBSulGPiTzKV8E5V/WprtrxxauDsQULiq8XFsRUY5QZRDmQ8KzR+UBv1/CsmA==" algorithmName="SHA-512" password="C766"/>
  <autoFilter ref="C86:K20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184802111"/>
    <hyperlink ref="F97" r:id="rId2" display="https://podminky.urs.cz/item/CS_URS_2022_01/183551113"/>
    <hyperlink ref="F101" r:id="rId3" display="https://podminky.urs.cz/item/CS_URS_2022_01/183403151"/>
    <hyperlink ref="F103" r:id="rId4" display="https://podminky.urs.cz/item/CS_URS_2022_01/183403152"/>
    <hyperlink ref="F105" r:id="rId5" display="https://podminky.urs.cz/item/CS_URS_2022_01/183403161"/>
    <hyperlink ref="F107" r:id="rId6" display="https://podminky.urs.cz/item/CS_URS_2022_01/180451111"/>
    <hyperlink ref="F114" r:id="rId7" display="https://podminky.urs.cz/item/CS_URS_2022_01/348951251"/>
    <hyperlink ref="F121" r:id="rId8" display="https://podminky.urs.cz/item/CS_URS_2022_01/184211311"/>
    <hyperlink ref="F123" r:id="rId9" display="https://podminky.urs.cz/item/CS_URS_2022_01/184215112"/>
    <hyperlink ref="F126" r:id="rId10" display="https://podminky.urs.cz/item/CS_URS_2022_01/184813113"/>
    <hyperlink ref="F130" r:id="rId11" display="https://podminky.urs.cz/item/CS_URS_2022_01/183101114"/>
    <hyperlink ref="F133" r:id="rId12" display="https://podminky.urs.cz/item/CS_URS_2022_01/184102111"/>
    <hyperlink ref="F135" r:id="rId13" display="https://podminky.urs.cz/item/CS_URS_2022_01/184215132"/>
    <hyperlink ref="F138" r:id="rId14" display="https://podminky.urs.cz/item/CS_URS_2022_01/184813121"/>
    <hyperlink ref="F142" r:id="rId15" display="https://podminky.urs.cz/item/CS_URS_2022_01/184911421"/>
    <hyperlink ref="F147" r:id="rId16" display="https://podminky.urs.cz/item/CS_URS_2022_01/184813111"/>
    <hyperlink ref="F152" r:id="rId17" display="https://podminky.urs.cz/item/CS_URS_2022_01/185804312"/>
    <hyperlink ref="F160" r:id="rId18" display="https://podminky.urs.cz/item/CS_URS_2022_01/185851121"/>
    <hyperlink ref="F162" r:id="rId19" display="https://podminky.urs.cz/item/CS_URS_2022_01/185851129"/>
    <hyperlink ref="F165" r:id="rId20" display="https://podminky.urs.cz/item/CS_URS_2022_01/998231311"/>
    <hyperlink ref="F188" r:id="rId21" display="https://podminky.urs.cz/item/CS_URS_2022_01/012002000"/>
    <hyperlink ref="F191" r:id="rId22" display="https://podminky.urs.cz/item/CS_URS_2022_01/011303000"/>
    <hyperlink ref="F194" r:id="rId23" display="https://podminky.urs.cz/item/CS_URS_2022_01/031002000"/>
    <hyperlink ref="F199" r:id="rId24" display="https://podminky.urs.cz/item/CS_URS_2022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110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426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SO-1-1 - Větrolam VN3 1.rok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427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110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SO-1-1 - Větrolam VN3 1.rok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7.2652200000000002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7.2652200000000002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428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7.2652200000000002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493.5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433</v>
      </c>
      <c r="G92" s="231"/>
      <c r="H92" s="235">
        <v>493.5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493.5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31414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442</v>
      </c>
      <c r="G97" s="231"/>
      <c r="H97" s="235">
        <v>31414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361.10000000000002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445</v>
      </c>
      <c r="G101" s="231"/>
      <c r="H101" s="235">
        <v>361.10000000000002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446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36.100000000000001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7.2200000000000006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448</v>
      </c>
      <c r="G104" s="231"/>
      <c r="H104" s="235">
        <v>36.100000000000001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72.219999999999999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455</v>
      </c>
      <c r="G108" s="231"/>
      <c r="H108" s="235">
        <v>72.219999999999999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456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2261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0.045220000000000003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461</v>
      </c>
      <c r="G112" s="231"/>
      <c r="H112" s="235">
        <v>2261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2685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10.74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287</v>
      </c>
      <c r="G116" s="231"/>
      <c r="H116" s="235">
        <v>10.74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216.5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470</v>
      </c>
      <c r="G118" s="231"/>
      <c r="H118" s="235">
        <v>216.5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11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266.80000000000001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476</v>
      </c>
      <c r="G123" s="231"/>
      <c r="H123" s="235">
        <v>266.80000000000001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266.80000000000001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1600.8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480</v>
      </c>
      <c r="G129" s="231"/>
      <c r="H129" s="235">
        <v>1600.8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xvfd73g6hvHhD+/ST2Bn2SGUKjk4BaDdOOdUChpWklq+QuIgfDkpJOPGvwWxxlXy6dn29QQCFZULt5C1gtYxoA==" hashValue="/xTpkmbmKHJQRqzE9DJwjstH6ccdK6Ui79LtR/c9BS16MPKT80FO8Fgd2SSCU2cDcUOmna58i3/MEYYopeg9dA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110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481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SO-1-2 - Větrolam VN3 2.rok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427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110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SO-1-2 - Větrolam VN3 2.rok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7.2652200000000002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7.2652200000000002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428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7.2652200000000002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493.5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433</v>
      </c>
      <c r="G92" s="231"/>
      <c r="H92" s="235">
        <v>493.5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493.5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31414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442</v>
      </c>
      <c r="G97" s="231"/>
      <c r="H97" s="235">
        <v>31414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361.10000000000002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445</v>
      </c>
      <c r="G101" s="231"/>
      <c r="H101" s="235">
        <v>361.10000000000002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446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36.100000000000001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7.2200000000000006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448</v>
      </c>
      <c r="G104" s="231"/>
      <c r="H104" s="235">
        <v>36.100000000000001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72.219999999999999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455</v>
      </c>
      <c r="G108" s="231"/>
      <c r="H108" s="235">
        <v>72.219999999999999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456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2261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0.045220000000000003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461</v>
      </c>
      <c r="G112" s="231"/>
      <c r="H112" s="235">
        <v>2261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2685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10.74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287</v>
      </c>
      <c r="G116" s="231"/>
      <c r="H116" s="235">
        <v>10.74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216.5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470</v>
      </c>
      <c r="G118" s="231"/>
      <c r="H118" s="235">
        <v>216.5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11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266.80000000000001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476</v>
      </c>
      <c r="G123" s="231"/>
      <c r="H123" s="235">
        <v>266.80000000000001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266.80000000000001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1600.8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480</v>
      </c>
      <c r="G129" s="231"/>
      <c r="H129" s="235">
        <v>1600.8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gL68BHb6G6x8NAQFMhHmjXmkgK28SALqoDo/EjBnF+KqxjxK7iJdX25AQl0ksf+2s28RxNFOXHeXyqswptbcBA==" hashValue="ZBmke/ig+jTfTI92QSRVyHuU5lRCBResRQTHjljA71gRB0R89uUGGFD6ZRujkWyzVxds2rQNW4dSkl4qm9IM6A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110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482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SO-1-3 - Větrolam VN3 3.rok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427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110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SO-1-3 - Větrolam VN3 3.rok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7.2652200000000002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7.2652200000000002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428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7.2652200000000002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493.5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433</v>
      </c>
      <c r="G92" s="231"/>
      <c r="H92" s="235">
        <v>493.5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493.5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31414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442</v>
      </c>
      <c r="G97" s="231"/>
      <c r="H97" s="235">
        <v>31414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361.10000000000002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445</v>
      </c>
      <c r="G101" s="231"/>
      <c r="H101" s="235">
        <v>361.10000000000002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446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36.100000000000001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7.2200000000000006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448</v>
      </c>
      <c r="G104" s="231"/>
      <c r="H104" s="235">
        <v>36.100000000000001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72.219999999999999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455</v>
      </c>
      <c r="G108" s="231"/>
      <c r="H108" s="235">
        <v>72.219999999999999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456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2261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0.045220000000000003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461</v>
      </c>
      <c r="G112" s="231"/>
      <c r="H112" s="235">
        <v>2261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2685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10.74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287</v>
      </c>
      <c r="G116" s="231"/>
      <c r="H116" s="235">
        <v>10.74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216.5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470</v>
      </c>
      <c r="G118" s="231"/>
      <c r="H118" s="235">
        <v>216.5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11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266.80000000000001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476</v>
      </c>
      <c r="G123" s="231"/>
      <c r="H123" s="235">
        <v>266.80000000000001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266.80000000000001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1600.8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480</v>
      </c>
      <c r="G129" s="231"/>
      <c r="H129" s="235">
        <v>1600.8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lpb1Uq8+PbKY9gNkMboIdpUXKSuwij6+WaNZ+Bl+qbYk/7jZ0gWslgXY1p7klkV15D+SXCiFplmhp2wNwdbnvw==" hashValue="dNJCuWiFTk3vZUAEMqGSq+A0m3Ea7dKsOjXJFG2F9OgOunitPlxqdUJl15P0B3+REY33J/HBXD3FYBbuP9h5OQ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7. 4. 2022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30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31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33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ROUND(J87,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ROUND((SUM(BE87:BE196)),  2)</f>
        <v>0</v>
      </c>
      <c r="G33" s="38"/>
      <c r="H33" s="38"/>
      <c r="I33" s="157">
        <v>0.20999999999999999</v>
      </c>
      <c r="J33" s="156">
        <f>ROUND(((SUM(BE87:BE196))*I33),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ROUND((SUM(BF87:BF196)),  2)</f>
        <v>0</v>
      </c>
      <c r="G34" s="38"/>
      <c r="H34" s="38"/>
      <c r="I34" s="157">
        <v>0.14999999999999999</v>
      </c>
      <c r="J34" s="156">
        <f>ROUND(((SUM(BF87:BF196))*I34),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ROUND((SUM(BG87:BG196)),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ROUND((SUM(BH87:BH196)),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ROUND((SUM(BI87:BI196)),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111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Větrolamy VN2, VN3 - A, B a C v k.ú. Olbramovice u Moravského Krumlova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109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SO-2 - Větrolam VN2 - stavba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Olbramovice u Moravského Krumlova</v>
      </c>
      <c r="G52" s="40"/>
      <c r="H52" s="40"/>
      <c r="I52" s="32" t="s">
        <v>23</v>
      </c>
      <c r="J52" s="72" t="str">
        <f>IF(J12="","",J12)</f>
        <v>7. 4. 2022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ČŘ-Státní pozemkový úřad</v>
      </c>
      <c r="G54" s="40"/>
      <c r="H54" s="40"/>
      <c r="I54" s="32" t="s">
        <v>33</v>
      </c>
      <c r="J54" s="36" t="str">
        <f>E21</f>
        <v>Ing. Jaroslav Krejčí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112</v>
      </c>
      <c r="D57" s="171"/>
      <c r="E57" s="171"/>
      <c r="F57" s="171"/>
      <c r="G57" s="171"/>
      <c r="H57" s="171"/>
      <c r="I57" s="171"/>
      <c r="J57" s="172" t="s">
        <v>113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114</v>
      </c>
    </row>
    <row r="60" s="9" customFormat="1" ht="24.96" customHeight="1">
      <c r="A60" s="9"/>
      <c r="B60" s="174"/>
      <c r="C60" s="175"/>
      <c r="D60" s="176" t="s">
        <v>115</v>
      </c>
      <c r="E60" s="177"/>
      <c r="F60" s="177"/>
      <c r="G60" s="177"/>
      <c r="H60" s="177"/>
      <c r="I60" s="177"/>
      <c r="J60" s="178">
        <f>J88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116</v>
      </c>
      <c r="E61" s="182"/>
      <c r="F61" s="182"/>
      <c r="G61" s="182"/>
      <c r="H61" s="182"/>
      <c r="I61" s="182"/>
      <c r="J61" s="183">
        <f>J89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117</v>
      </c>
      <c r="E62" s="182"/>
      <c r="F62" s="182"/>
      <c r="G62" s="182"/>
      <c r="H62" s="182"/>
      <c r="I62" s="182"/>
      <c r="J62" s="183">
        <f>J112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118</v>
      </c>
      <c r="E63" s="182"/>
      <c r="F63" s="182"/>
      <c r="G63" s="182"/>
      <c r="H63" s="182"/>
      <c r="I63" s="182"/>
      <c r="J63" s="183">
        <f>J119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119</v>
      </c>
      <c r="E64" s="182"/>
      <c r="F64" s="182"/>
      <c r="G64" s="182"/>
      <c r="H64" s="182"/>
      <c r="I64" s="182"/>
      <c r="J64" s="183">
        <f>J166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4"/>
      <c r="C65" s="175"/>
      <c r="D65" s="176" t="s">
        <v>120</v>
      </c>
      <c r="E65" s="177"/>
      <c r="F65" s="177"/>
      <c r="G65" s="177"/>
      <c r="H65" s="177"/>
      <c r="I65" s="177"/>
      <c r="J65" s="178">
        <f>J182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0"/>
      <c r="C66" s="125"/>
      <c r="D66" s="181" t="s">
        <v>121</v>
      </c>
      <c r="E66" s="182"/>
      <c r="F66" s="182"/>
      <c r="G66" s="182"/>
      <c r="H66" s="182"/>
      <c r="I66" s="182"/>
      <c r="J66" s="183">
        <f>J183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122</v>
      </c>
      <c r="E67" s="182"/>
      <c r="F67" s="182"/>
      <c r="G67" s="182"/>
      <c r="H67" s="182"/>
      <c r="I67" s="182"/>
      <c r="J67" s="183">
        <f>J193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123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Větrolamy VN2, VN3 - A, B a C v k.ú. Olbramovice u Moravského Krumlova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109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SO-2 - Větrolam VN2 - stavba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Olbramovice u Moravského Krumlova</v>
      </c>
      <c r="G81" s="40"/>
      <c r="H81" s="40"/>
      <c r="I81" s="32" t="s">
        <v>23</v>
      </c>
      <c r="J81" s="72" t="str">
        <f>IF(J12="","",J12)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ČŘ-Státní pozemkový úřad</v>
      </c>
      <c r="G83" s="40"/>
      <c r="H83" s="40"/>
      <c r="I83" s="32" t="s">
        <v>33</v>
      </c>
      <c r="J83" s="36" t="str">
        <f>E21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P88+P182</f>
        <v>0</v>
      </c>
      <c r="Q87" s="96"/>
      <c r="R87" s="193">
        <f>R88+R182</f>
        <v>43.379250999999996</v>
      </c>
      <c r="S87" s="96"/>
      <c r="T87" s="194">
        <f>T88+T182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BK88+BK182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P89+P112+P119+P166</f>
        <v>0</v>
      </c>
      <c r="Q88" s="204"/>
      <c r="R88" s="205">
        <f>R89+R112+R119+R166</f>
        <v>43.379250999999996</v>
      </c>
      <c r="S88" s="204"/>
      <c r="T88" s="206">
        <f>T89+T112+T119+T166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BK89+BK112+BK119+BK166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139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SUM(P90:P111)</f>
        <v>0</v>
      </c>
      <c r="Q89" s="204"/>
      <c r="R89" s="205">
        <f>SUM(R90:R111)</f>
        <v>0.090731000000000006</v>
      </c>
      <c r="S89" s="204"/>
      <c r="T89" s="206">
        <f>SUM(T90:T111)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SUM(BK90:BK111)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141</v>
      </c>
      <c r="F90" s="214" t="s">
        <v>142</v>
      </c>
      <c r="G90" s="215" t="s">
        <v>143</v>
      </c>
      <c r="H90" s="216">
        <v>21102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146</v>
      </c>
    </row>
    <row r="91" s="2" customFormat="1">
      <c r="A91" s="38"/>
      <c r="B91" s="39"/>
      <c r="C91" s="40"/>
      <c r="D91" s="225" t="s">
        <v>147</v>
      </c>
      <c r="E91" s="40"/>
      <c r="F91" s="226" t="s">
        <v>148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484</v>
      </c>
      <c r="G92" s="231"/>
      <c r="H92" s="235">
        <v>21102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151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16.5" customHeight="1">
      <c r="A94" s="38"/>
      <c r="B94" s="39"/>
      <c r="C94" s="252" t="s">
        <v>83</v>
      </c>
      <c r="D94" s="252" t="s">
        <v>152</v>
      </c>
      <c r="E94" s="253" t="s">
        <v>153</v>
      </c>
      <c r="F94" s="254" t="s">
        <v>154</v>
      </c>
      <c r="G94" s="255" t="s">
        <v>155</v>
      </c>
      <c r="H94" s="256">
        <v>6.3310000000000004</v>
      </c>
      <c r="I94" s="257"/>
      <c r="J94" s="258">
        <f>ROUND(I94*H94,2)</f>
        <v>0</v>
      </c>
      <c r="K94" s="254" t="s">
        <v>144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0.001</v>
      </c>
      <c r="R94" s="221">
        <f>Q94*H94</f>
        <v>0.0063310000000000007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157</v>
      </c>
    </row>
    <row r="95" s="13" customFormat="1">
      <c r="A95" s="13"/>
      <c r="B95" s="230"/>
      <c r="C95" s="231"/>
      <c r="D95" s="232" t="s">
        <v>149</v>
      </c>
      <c r="E95" s="233" t="s">
        <v>19</v>
      </c>
      <c r="F95" s="234" t="s">
        <v>485</v>
      </c>
      <c r="G95" s="231"/>
      <c r="H95" s="235">
        <v>6.3310000000000004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149</v>
      </c>
      <c r="AU95" s="241" t="s">
        <v>83</v>
      </c>
      <c r="AV95" s="13" t="s">
        <v>83</v>
      </c>
      <c r="AW95" s="13" t="s">
        <v>35</v>
      </c>
      <c r="AX95" s="13" t="s">
        <v>81</v>
      </c>
      <c r="AY95" s="241" t="s">
        <v>138</v>
      </c>
    </row>
    <row r="96" s="2" customFormat="1" ht="21.75" customHeight="1">
      <c r="A96" s="38"/>
      <c r="B96" s="39"/>
      <c r="C96" s="212" t="s">
        <v>159</v>
      </c>
      <c r="D96" s="212" t="s">
        <v>140</v>
      </c>
      <c r="E96" s="213" t="s">
        <v>160</v>
      </c>
      <c r="F96" s="214" t="s">
        <v>161</v>
      </c>
      <c r="G96" s="215" t="s">
        <v>162</v>
      </c>
      <c r="H96" s="216">
        <v>10.551</v>
      </c>
      <c r="I96" s="217"/>
      <c r="J96" s="218">
        <f>ROUND(I96*H96,2)</f>
        <v>0</v>
      </c>
      <c r="K96" s="214" t="s">
        <v>144</v>
      </c>
      <c r="L96" s="44"/>
      <c r="M96" s="219" t="s">
        <v>19</v>
      </c>
      <c r="N96" s="220" t="s">
        <v>45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145</v>
      </c>
      <c r="AT96" s="223" t="s">
        <v>140</v>
      </c>
      <c r="AU96" s="223" t="s">
        <v>83</v>
      </c>
      <c r="AY96" s="17" t="s">
        <v>138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81</v>
      </c>
      <c r="BK96" s="224">
        <f>ROUND(I96*H96,2)</f>
        <v>0</v>
      </c>
      <c r="BL96" s="17" t="s">
        <v>145</v>
      </c>
      <c r="BM96" s="223" t="s">
        <v>163</v>
      </c>
    </row>
    <row r="97" s="2" customFormat="1">
      <c r="A97" s="38"/>
      <c r="B97" s="39"/>
      <c r="C97" s="40"/>
      <c r="D97" s="225" t="s">
        <v>147</v>
      </c>
      <c r="E97" s="40"/>
      <c r="F97" s="226" t="s">
        <v>164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147</v>
      </c>
      <c r="AU97" s="17" t="s">
        <v>83</v>
      </c>
    </row>
    <row r="98" s="13" customFormat="1">
      <c r="A98" s="13"/>
      <c r="B98" s="230"/>
      <c r="C98" s="231"/>
      <c r="D98" s="232" t="s">
        <v>149</v>
      </c>
      <c r="E98" s="233" t="s">
        <v>19</v>
      </c>
      <c r="F98" s="234" t="s">
        <v>486</v>
      </c>
      <c r="G98" s="231"/>
      <c r="H98" s="235">
        <v>10.551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149</v>
      </c>
      <c r="AU98" s="241" t="s">
        <v>83</v>
      </c>
      <c r="AV98" s="13" t="s">
        <v>83</v>
      </c>
      <c r="AW98" s="13" t="s">
        <v>35</v>
      </c>
      <c r="AX98" s="13" t="s">
        <v>81</v>
      </c>
      <c r="AY98" s="241" t="s">
        <v>138</v>
      </c>
    </row>
    <row r="99" s="14" customFormat="1">
      <c r="A99" s="14"/>
      <c r="B99" s="242"/>
      <c r="C99" s="243"/>
      <c r="D99" s="232" t="s">
        <v>149</v>
      </c>
      <c r="E99" s="244" t="s">
        <v>19</v>
      </c>
      <c r="F99" s="245" t="s">
        <v>166</v>
      </c>
      <c r="G99" s="243"/>
      <c r="H99" s="244" t="s">
        <v>19</v>
      </c>
      <c r="I99" s="246"/>
      <c r="J99" s="243"/>
      <c r="K99" s="243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149</v>
      </c>
      <c r="AU99" s="251" t="s">
        <v>83</v>
      </c>
      <c r="AV99" s="14" t="s">
        <v>81</v>
      </c>
      <c r="AW99" s="14" t="s">
        <v>35</v>
      </c>
      <c r="AX99" s="14" t="s">
        <v>74</v>
      </c>
      <c r="AY99" s="251" t="s">
        <v>138</v>
      </c>
    </row>
    <row r="100" s="2" customFormat="1" ht="16.5" customHeight="1">
      <c r="A100" s="38"/>
      <c r="B100" s="39"/>
      <c r="C100" s="212" t="s">
        <v>145</v>
      </c>
      <c r="D100" s="212" t="s">
        <v>140</v>
      </c>
      <c r="E100" s="213" t="s">
        <v>167</v>
      </c>
      <c r="F100" s="214" t="s">
        <v>168</v>
      </c>
      <c r="G100" s="215" t="s">
        <v>143</v>
      </c>
      <c r="H100" s="216">
        <v>10551</v>
      </c>
      <c r="I100" s="217"/>
      <c r="J100" s="218">
        <f>ROUND(I100*H100,2)</f>
        <v>0</v>
      </c>
      <c r="K100" s="214" t="s">
        <v>144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145</v>
      </c>
      <c r="AT100" s="223" t="s">
        <v>140</v>
      </c>
      <c r="AU100" s="223" t="s">
        <v>83</v>
      </c>
      <c r="AY100" s="17" t="s">
        <v>138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81</v>
      </c>
      <c r="BK100" s="224">
        <f>ROUND(I100*H100,2)</f>
        <v>0</v>
      </c>
      <c r="BL100" s="17" t="s">
        <v>145</v>
      </c>
      <c r="BM100" s="223" t="s">
        <v>169</v>
      </c>
    </row>
    <row r="101" s="2" customFormat="1">
      <c r="A101" s="38"/>
      <c r="B101" s="39"/>
      <c r="C101" s="40"/>
      <c r="D101" s="225" t="s">
        <v>147</v>
      </c>
      <c r="E101" s="40"/>
      <c r="F101" s="226" t="s">
        <v>170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147</v>
      </c>
      <c r="AU101" s="17" t="s">
        <v>83</v>
      </c>
    </row>
    <row r="102" s="2" customFormat="1" ht="16.5" customHeight="1">
      <c r="A102" s="38"/>
      <c r="B102" s="39"/>
      <c r="C102" s="212" t="s">
        <v>171</v>
      </c>
      <c r="D102" s="212" t="s">
        <v>140</v>
      </c>
      <c r="E102" s="213" t="s">
        <v>172</v>
      </c>
      <c r="F102" s="214" t="s">
        <v>173</v>
      </c>
      <c r="G102" s="215" t="s">
        <v>143</v>
      </c>
      <c r="H102" s="216">
        <v>10551</v>
      </c>
      <c r="I102" s="217"/>
      <c r="J102" s="218">
        <f>ROUND(I102*H102,2)</f>
        <v>0</v>
      </c>
      <c r="K102" s="214" t="s">
        <v>144</v>
      </c>
      <c r="L102" s="44"/>
      <c r="M102" s="219" t="s">
        <v>19</v>
      </c>
      <c r="N102" s="220" t="s">
        <v>45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145</v>
      </c>
      <c r="AT102" s="223" t="s">
        <v>140</v>
      </c>
      <c r="AU102" s="223" t="s">
        <v>83</v>
      </c>
      <c r="AY102" s="17" t="s">
        <v>138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81</v>
      </c>
      <c r="BK102" s="224">
        <f>ROUND(I102*H102,2)</f>
        <v>0</v>
      </c>
      <c r="BL102" s="17" t="s">
        <v>145</v>
      </c>
      <c r="BM102" s="223" t="s">
        <v>174</v>
      </c>
    </row>
    <row r="103" s="2" customFormat="1">
      <c r="A103" s="38"/>
      <c r="B103" s="39"/>
      <c r="C103" s="40"/>
      <c r="D103" s="225" t="s">
        <v>147</v>
      </c>
      <c r="E103" s="40"/>
      <c r="F103" s="226" t="s">
        <v>175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83</v>
      </c>
    </row>
    <row r="104" s="2" customFormat="1" ht="16.5" customHeight="1">
      <c r="A104" s="38"/>
      <c r="B104" s="39"/>
      <c r="C104" s="212" t="s">
        <v>176</v>
      </c>
      <c r="D104" s="212" t="s">
        <v>140</v>
      </c>
      <c r="E104" s="213" t="s">
        <v>177</v>
      </c>
      <c r="F104" s="214" t="s">
        <v>178</v>
      </c>
      <c r="G104" s="215" t="s">
        <v>143</v>
      </c>
      <c r="H104" s="216">
        <v>10551</v>
      </c>
      <c r="I104" s="217"/>
      <c r="J104" s="218">
        <f>ROUND(I104*H104,2)</f>
        <v>0</v>
      </c>
      <c r="K104" s="214" t="s">
        <v>144</v>
      </c>
      <c r="L104" s="44"/>
      <c r="M104" s="219" t="s">
        <v>19</v>
      </c>
      <c r="N104" s="220" t="s">
        <v>45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145</v>
      </c>
      <c r="AT104" s="223" t="s">
        <v>140</v>
      </c>
      <c r="AU104" s="223" t="s">
        <v>83</v>
      </c>
      <c r="AY104" s="17" t="s">
        <v>138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81</v>
      </c>
      <c r="BK104" s="224">
        <f>ROUND(I104*H104,2)</f>
        <v>0</v>
      </c>
      <c r="BL104" s="17" t="s">
        <v>145</v>
      </c>
      <c r="BM104" s="223" t="s">
        <v>179</v>
      </c>
    </row>
    <row r="105" s="2" customFormat="1">
      <c r="A105" s="38"/>
      <c r="B105" s="39"/>
      <c r="C105" s="40"/>
      <c r="D105" s="225" t="s">
        <v>147</v>
      </c>
      <c r="E105" s="40"/>
      <c r="F105" s="226" t="s">
        <v>180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147</v>
      </c>
      <c r="AU105" s="17" t="s">
        <v>83</v>
      </c>
    </row>
    <row r="106" s="2" customFormat="1" ht="16.5" customHeight="1">
      <c r="A106" s="38"/>
      <c r="B106" s="39"/>
      <c r="C106" s="212" t="s">
        <v>181</v>
      </c>
      <c r="D106" s="212" t="s">
        <v>140</v>
      </c>
      <c r="E106" s="213" t="s">
        <v>182</v>
      </c>
      <c r="F106" s="214" t="s">
        <v>183</v>
      </c>
      <c r="G106" s="215" t="s">
        <v>162</v>
      </c>
      <c r="H106" s="216">
        <v>1.0549999999999999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184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185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1"/>
      <c r="F108" s="234" t="s">
        <v>487</v>
      </c>
      <c r="G108" s="231"/>
      <c r="H108" s="235">
        <v>1.0549999999999999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4</v>
      </c>
      <c r="AX108" s="13" t="s">
        <v>81</v>
      </c>
      <c r="AY108" s="241" t="s">
        <v>138</v>
      </c>
    </row>
    <row r="109" s="2" customFormat="1" ht="16.5" customHeight="1">
      <c r="A109" s="38"/>
      <c r="B109" s="39"/>
      <c r="C109" s="252" t="s">
        <v>156</v>
      </c>
      <c r="D109" s="252" t="s">
        <v>152</v>
      </c>
      <c r="E109" s="253" t="s">
        <v>187</v>
      </c>
      <c r="F109" s="254" t="s">
        <v>188</v>
      </c>
      <c r="G109" s="255" t="s">
        <v>189</v>
      </c>
      <c r="H109" s="256">
        <v>84.400000000000006</v>
      </c>
      <c r="I109" s="257"/>
      <c r="J109" s="258">
        <f>ROUND(I109*H109,2)</f>
        <v>0</v>
      </c>
      <c r="K109" s="254" t="s">
        <v>144</v>
      </c>
      <c r="L109" s="259"/>
      <c r="M109" s="260" t="s">
        <v>19</v>
      </c>
      <c r="N109" s="261" t="s">
        <v>45</v>
      </c>
      <c r="O109" s="84"/>
      <c r="P109" s="221">
        <f>O109*H109</f>
        <v>0</v>
      </c>
      <c r="Q109" s="221">
        <v>0.001</v>
      </c>
      <c r="R109" s="221">
        <f>Q109*H109</f>
        <v>0.084400000000000003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156</v>
      </c>
      <c r="AT109" s="223" t="s">
        <v>152</v>
      </c>
      <c r="AU109" s="223" t="s">
        <v>83</v>
      </c>
      <c r="AY109" s="17" t="s">
        <v>138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81</v>
      </c>
      <c r="BK109" s="224">
        <f>ROUND(I109*H109,2)</f>
        <v>0</v>
      </c>
      <c r="BL109" s="17" t="s">
        <v>145</v>
      </c>
      <c r="BM109" s="223" t="s">
        <v>190</v>
      </c>
    </row>
    <row r="110" s="13" customFormat="1">
      <c r="A110" s="13"/>
      <c r="B110" s="230"/>
      <c r="C110" s="231"/>
      <c r="D110" s="232" t="s">
        <v>149</v>
      </c>
      <c r="E110" s="233" t="s">
        <v>19</v>
      </c>
      <c r="F110" s="234" t="s">
        <v>488</v>
      </c>
      <c r="G110" s="231"/>
      <c r="H110" s="235">
        <v>84.400000000000006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149</v>
      </c>
      <c r="AU110" s="241" t="s">
        <v>83</v>
      </c>
      <c r="AV110" s="13" t="s">
        <v>83</v>
      </c>
      <c r="AW110" s="13" t="s">
        <v>35</v>
      </c>
      <c r="AX110" s="13" t="s">
        <v>81</v>
      </c>
      <c r="AY110" s="241" t="s">
        <v>138</v>
      </c>
    </row>
    <row r="111" s="14" customFormat="1">
      <c r="A111" s="14"/>
      <c r="B111" s="242"/>
      <c r="C111" s="243"/>
      <c r="D111" s="232" t="s">
        <v>149</v>
      </c>
      <c r="E111" s="244" t="s">
        <v>19</v>
      </c>
      <c r="F111" s="245" t="s">
        <v>192</v>
      </c>
      <c r="G111" s="243"/>
      <c r="H111" s="244" t="s">
        <v>19</v>
      </c>
      <c r="I111" s="246"/>
      <c r="J111" s="243"/>
      <c r="K111" s="243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149</v>
      </c>
      <c r="AU111" s="251" t="s">
        <v>83</v>
      </c>
      <c r="AV111" s="14" t="s">
        <v>81</v>
      </c>
      <c r="AW111" s="14" t="s">
        <v>35</v>
      </c>
      <c r="AX111" s="14" t="s">
        <v>74</v>
      </c>
      <c r="AY111" s="251" t="s">
        <v>138</v>
      </c>
    </row>
    <row r="112" s="12" customFormat="1" ht="22.8" customHeight="1">
      <c r="A112" s="12"/>
      <c r="B112" s="196"/>
      <c r="C112" s="197"/>
      <c r="D112" s="198" t="s">
        <v>73</v>
      </c>
      <c r="E112" s="210" t="s">
        <v>83</v>
      </c>
      <c r="F112" s="210" t="s">
        <v>193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SUM(P113:P118)</f>
        <v>0</v>
      </c>
      <c r="Q112" s="204"/>
      <c r="R112" s="205">
        <f>SUM(R113:R118)</f>
        <v>0</v>
      </c>
      <c r="S112" s="204"/>
      <c r="T112" s="206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81</v>
      </c>
      <c r="AT112" s="208" t="s">
        <v>73</v>
      </c>
      <c r="AU112" s="208" t="s">
        <v>81</v>
      </c>
      <c r="AY112" s="207" t="s">
        <v>138</v>
      </c>
      <c r="BK112" s="209">
        <f>SUM(BK113:BK118)</f>
        <v>0</v>
      </c>
    </row>
    <row r="113" s="2" customFormat="1" ht="24.15" customHeight="1">
      <c r="A113" s="38"/>
      <c r="B113" s="39"/>
      <c r="C113" s="212" t="s">
        <v>194</v>
      </c>
      <c r="D113" s="212" t="s">
        <v>140</v>
      </c>
      <c r="E113" s="213" t="s">
        <v>195</v>
      </c>
      <c r="F113" s="214" t="s">
        <v>196</v>
      </c>
      <c r="G113" s="215" t="s">
        <v>197</v>
      </c>
      <c r="H113" s="216">
        <v>1186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198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199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13" customFormat="1">
      <c r="A115" s="13"/>
      <c r="B115" s="230"/>
      <c r="C115" s="231"/>
      <c r="D115" s="232" t="s">
        <v>149</v>
      </c>
      <c r="E115" s="233" t="s">
        <v>19</v>
      </c>
      <c r="F115" s="234" t="s">
        <v>489</v>
      </c>
      <c r="G115" s="231"/>
      <c r="H115" s="235">
        <v>1186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149</v>
      </c>
      <c r="AU115" s="241" t="s">
        <v>83</v>
      </c>
      <c r="AV115" s="13" t="s">
        <v>83</v>
      </c>
      <c r="AW115" s="13" t="s">
        <v>35</v>
      </c>
      <c r="AX115" s="13" t="s">
        <v>81</v>
      </c>
      <c r="AY115" s="241" t="s">
        <v>138</v>
      </c>
    </row>
    <row r="116" s="14" customFormat="1">
      <c r="A116" s="14"/>
      <c r="B116" s="242"/>
      <c r="C116" s="243"/>
      <c r="D116" s="232" t="s">
        <v>149</v>
      </c>
      <c r="E116" s="244" t="s">
        <v>19</v>
      </c>
      <c r="F116" s="245" t="s">
        <v>201</v>
      </c>
      <c r="G116" s="243"/>
      <c r="H116" s="244" t="s">
        <v>19</v>
      </c>
      <c r="I116" s="246"/>
      <c r="J116" s="243"/>
      <c r="K116" s="243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149</v>
      </c>
      <c r="AU116" s="251" t="s">
        <v>83</v>
      </c>
      <c r="AV116" s="14" t="s">
        <v>81</v>
      </c>
      <c r="AW116" s="14" t="s">
        <v>35</v>
      </c>
      <c r="AX116" s="14" t="s">
        <v>74</v>
      </c>
      <c r="AY116" s="251" t="s">
        <v>138</v>
      </c>
    </row>
    <row r="117" s="2" customFormat="1" ht="21.75" customHeight="1">
      <c r="A117" s="38"/>
      <c r="B117" s="39"/>
      <c r="C117" s="212" t="s">
        <v>202</v>
      </c>
      <c r="D117" s="212" t="s">
        <v>140</v>
      </c>
      <c r="E117" s="213" t="s">
        <v>203</v>
      </c>
      <c r="F117" s="214" t="s">
        <v>490</v>
      </c>
      <c r="G117" s="215" t="s">
        <v>205</v>
      </c>
      <c r="H117" s="216">
        <v>6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206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491</v>
      </c>
      <c r="G118" s="231"/>
      <c r="H118" s="235">
        <v>6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12" customFormat="1" ht="22.8" customHeight="1">
      <c r="A119" s="12"/>
      <c r="B119" s="196"/>
      <c r="C119" s="197"/>
      <c r="D119" s="198" t="s">
        <v>73</v>
      </c>
      <c r="E119" s="210" t="s">
        <v>159</v>
      </c>
      <c r="F119" s="210" t="s">
        <v>208</v>
      </c>
      <c r="G119" s="197"/>
      <c r="H119" s="197"/>
      <c r="I119" s="200"/>
      <c r="J119" s="211">
        <f>BK119</f>
        <v>0</v>
      </c>
      <c r="K119" s="197"/>
      <c r="L119" s="202"/>
      <c r="M119" s="203"/>
      <c r="N119" s="204"/>
      <c r="O119" s="204"/>
      <c r="P119" s="205">
        <f>SUM(P120:P165)</f>
        <v>0</v>
      </c>
      <c r="Q119" s="204"/>
      <c r="R119" s="205">
        <f>SUM(R120:R165)</f>
        <v>43.288519999999998</v>
      </c>
      <c r="S119" s="204"/>
      <c r="T119" s="206">
        <f>SUM(T120:T165)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81</v>
      </c>
      <c r="AT119" s="208" t="s">
        <v>73</v>
      </c>
      <c r="AU119" s="208" t="s">
        <v>81</v>
      </c>
      <c r="AY119" s="207" t="s">
        <v>138</v>
      </c>
      <c r="BK119" s="209">
        <f>SUM(BK120:BK165)</f>
        <v>0</v>
      </c>
    </row>
    <row r="120" s="2" customFormat="1" ht="24.15" customHeight="1">
      <c r="A120" s="38"/>
      <c r="B120" s="39"/>
      <c r="C120" s="212" t="s">
        <v>209</v>
      </c>
      <c r="D120" s="212" t="s">
        <v>140</v>
      </c>
      <c r="E120" s="213" t="s">
        <v>210</v>
      </c>
      <c r="F120" s="214" t="s">
        <v>211</v>
      </c>
      <c r="G120" s="215" t="s">
        <v>212</v>
      </c>
      <c r="H120" s="216">
        <v>3120</v>
      </c>
      <c r="I120" s="217"/>
      <c r="J120" s="218">
        <f>ROUND(I120*H120,2)</f>
        <v>0</v>
      </c>
      <c r="K120" s="214" t="s">
        <v>144</v>
      </c>
      <c r="L120" s="44"/>
      <c r="M120" s="219" t="s">
        <v>19</v>
      </c>
      <c r="N120" s="220" t="s">
        <v>45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145</v>
      </c>
      <c r="AT120" s="223" t="s">
        <v>140</v>
      </c>
      <c r="AU120" s="223" t="s">
        <v>83</v>
      </c>
      <c r="AY120" s="17" t="s">
        <v>138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81</v>
      </c>
      <c r="BK120" s="224">
        <f>ROUND(I120*H120,2)</f>
        <v>0</v>
      </c>
      <c r="BL120" s="17" t="s">
        <v>145</v>
      </c>
      <c r="BM120" s="223" t="s">
        <v>213</v>
      </c>
    </row>
    <row r="121" s="2" customFormat="1">
      <c r="A121" s="38"/>
      <c r="B121" s="39"/>
      <c r="C121" s="40"/>
      <c r="D121" s="225" t="s">
        <v>147</v>
      </c>
      <c r="E121" s="40"/>
      <c r="F121" s="226" t="s">
        <v>214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2" customFormat="1" ht="16.5" customHeight="1">
      <c r="A122" s="38"/>
      <c r="B122" s="39"/>
      <c r="C122" s="212" t="s">
        <v>215</v>
      </c>
      <c r="D122" s="212" t="s">
        <v>140</v>
      </c>
      <c r="E122" s="213" t="s">
        <v>216</v>
      </c>
      <c r="F122" s="214" t="s">
        <v>217</v>
      </c>
      <c r="G122" s="215" t="s">
        <v>212</v>
      </c>
      <c r="H122" s="216">
        <v>1200</v>
      </c>
      <c r="I122" s="217"/>
      <c r="J122" s="218">
        <f>ROUND(I122*H122,2)</f>
        <v>0</v>
      </c>
      <c r="K122" s="214" t="s">
        <v>144</v>
      </c>
      <c r="L122" s="44"/>
      <c r="M122" s="219" t="s">
        <v>19</v>
      </c>
      <c r="N122" s="220" t="s">
        <v>45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145</v>
      </c>
      <c r="AT122" s="223" t="s">
        <v>140</v>
      </c>
      <c r="AU122" s="223" t="s">
        <v>83</v>
      </c>
      <c r="AY122" s="17" t="s">
        <v>138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81</v>
      </c>
      <c r="BK122" s="224">
        <f>ROUND(I122*H122,2)</f>
        <v>0</v>
      </c>
      <c r="BL122" s="17" t="s">
        <v>145</v>
      </c>
      <c r="BM122" s="223" t="s">
        <v>218</v>
      </c>
    </row>
    <row r="123" s="2" customFormat="1">
      <c r="A123" s="38"/>
      <c r="B123" s="39"/>
      <c r="C123" s="40"/>
      <c r="D123" s="225" t="s">
        <v>147</v>
      </c>
      <c r="E123" s="40"/>
      <c r="F123" s="226" t="s">
        <v>219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147</v>
      </c>
      <c r="AU123" s="17" t="s">
        <v>83</v>
      </c>
    </row>
    <row r="124" s="2" customFormat="1" ht="16.5" customHeight="1">
      <c r="A124" s="38"/>
      <c r="B124" s="39"/>
      <c r="C124" s="252" t="s">
        <v>220</v>
      </c>
      <c r="D124" s="252" t="s">
        <v>152</v>
      </c>
      <c r="E124" s="253" t="s">
        <v>221</v>
      </c>
      <c r="F124" s="254" t="s">
        <v>222</v>
      </c>
      <c r="G124" s="255" t="s">
        <v>19</v>
      </c>
      <c r="H124" s="256">
        <v>1200</v>
      </c>
      <c r="I124" s="257"/>
      <c r="J124" s="258">
        <f>ROUND(I124*H124,2)</f>
        <v>0</v>
      </c>
      <c r="K124" s="254" t="s">
        <v>19</v>
      </c>
      <c r="L124" s="259"/>
      <c r="M124" s="260" t="s">
        <v>19</v>
      </c>
      <c r="N124" s="261" t="s">
        <v>45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156</v>
      </c>
      <c r="AT124" s="223" t="s">
        <v>152</v>
      </c>
      <c r="AU124" s="223" t="s">
        <v>83</v>
      </c>
      <c r="AY124" s="17" t="s">
        <v>138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81</v>
      </c>
      <c r="BK124" s="224">
        <f>ROUND(I124*H124,2)</f>
        <v>0</v>
      </c>
      <c r="BL124" s="17" t="s">
        <v>145</v>
      </c>
      <c r="BM124" s="223" t="s">
        <v>223</v>
      </c>
    </row>
    <row r="125" s="2" customFormat="1" ht="16.5" customHeight="1">
      <c r="A125" s="38"/>
      <c r="B125" s="39"/>
      <c r="C125" s="212" t="s">
        <v>8</v>
      </c>
      <c r="D125" s="212" t="s">
        <v>140</v>
      </c>
      <c r="E125" s="213" t="s">
        <v>224</v>
      </c>
      <c r="F125" s="214" t="s">
        <v>225</v>
      </c>
      <c r="G125" s="215" t="s">
        <v>212</v>
      </c>
      <c r="H125" s="216">
        <v>1200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226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227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>
      <c r="A127" s="38"/>
      <c r="B127" s="39"/>
      <c r="C127" s="40"/>
      <c r="D127" s="232" t="s">
        <v>228</v>
      </c>
      <c r="E127" s="40"/>
      <c r="F127" s="262" t="s">
        <v>229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228</v>
      </c>
      <c r="AU127" s="17" t="s">
        <v>83</v>
      </c>
    </row>
    <row r="128" s="2" customFormat="1" ht="33" customHeight="1">
      <c r="A128" s="38"/>
      <c r="B128" s="39"/>
      <c r="C128" s="252" t="s">
        <v>230</v>
      </c>
      <c r="D128" s="252" t="s">
        <v>152</v>
      </c>
      <c r="E128" s="253" t="s">
        <v>231</v>
      </c>
      <c r="F128" s="254" t="s">
        <v>232</v>
      </c>
      <c r="G128" s="255" t="s">
        <v>233</v>
      </c>
      <c r="H128" s="256">
        <v>1200</v>
      </c>
      <c r="I128" s="257"/>
      <c r="J128" s="258">
        <f>ROUND(I128*H128,2)</f>
        <v>0</v>
      </c>
      <c r="K128" s="254" t="s">
        <v>19</v>
      </c>
      <c r="L128" s="259"/>
      <c r="M128" s="260" t="s">
        <v>19</v>
      </c>
      <c r="N128" s="261" t="s">
        <v>45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156</v>
      </c>
      <c r="AT128" s="223" t="s">
        <v>152</v>
      </c>
      <c r="AU128" s="223" t="s">
        <v>83</v>
      </c>
      <c r="AY128" s="17" t="s">
        <v>138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81</v>
      </c>
      <c r="BK128" s="224">
        <f>ROUND(I128*H128,2)</f>
        <v>0</v>
      </c>
      <c r="BL128" s="17" t="s">
        <v>145</v>
      </c>
      <c r="BM128" s="223" t="s">
        <v>234</v>
      </c>
    </row>
    <row r="129" s="2" customFormat="1" ht="24.15" customHeight="1">
      <c r="A129" s="38"/>
      <c r="B129" s="39"/>
      <c r="C129" s="212" t="s">
        <v>235</v>
      </c>
      <c r="D129" s="212" t="s">
        <v>140</v>
      </c>
      <c r="E129" s="213" t="s">
        <v>236</v>
      </c>
      <c r="F129" s="214" t="s">
        <v>237</v>
      </c>
      <c r="G129" s="215" t="s">
        <v>212</v>
      </c>
      <c r="H129" s="216">
        <v>4</v>
      </c>
      <c r="I129" s="217"/>
      <c r="J129" s="218">
        <f>ROUND(I129*H129,2)</f>
        <v>0</v>
      </c>
      <c r="K129" s="214" t="s">
        <v>144</v>
      </c>
      <c r="L129" s="44"/>
      <c r="M129" s="219" t="s">
        <v>19</v>
      </c>
      <c r="N129" s="220" t="s">
        <v>45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145</v>
      </c>
      <c r="AT129" s="223" t="s">
        <v>140</v>
      </c>
      <c r="AU129" s="223" t="s">
        <v>83</v>
      </c>
      <c r="AY129" s="17" t="s">
        <v>138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81</v>
      </c>
      <c r="BK129" s="224">
        <f>ROUND(I129*H129,2)</f>
        <v>0</v>
      </c>
      <c r="BL129" s="17" t="s">
        <v>145</v>
      </c>
      <c r="BM129" s="223" t="s">
        <v>238</v>
      </c>
    </row>
    <row r="130" s="2" customFormat="1">
      <c r="A130" s="38"/>
      <c r="B130" s="39"/>
      <c r="C130" s="40"/>
      <c r="D130" s="225" t="s">
        <v>147</v>
      </c>
      <c r="E130" s="40"/>
      <c r="F130" s="226" t="s">
        <v>239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83</v>
      </c>
    </row>
    <row r="131" s="2" customFormat="1">
      <c r="A131" s="38"/>
      <c r="B131" s="39"/>
      <c r="C131" s="40"/>
      <c r="D131" s="232" t="s">
        <v>228</v>
      </c>
      <c r="E131" s="40"/>
      <c r="F131" s="262" t="s">
        <v>240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228</v>
      </c>
      <c r="AU131" s="17" t="s">
        <v>83</v>
      </c>
    </row>
    <row r="132" s="2" customFormat="1" ht="24.15" customHeight="1">
      <c r="A132" s="38"/>
      <c r="B132" s="39"/>
      <c r="C132" s="212" t="s">
        <v>241</v>
      </c>
      <c r="D132" s="212" t="s">
        <v>140</v>
      </c>
      <c r="E132" s="213" t="s">
        <v>242</v>
      </c>
      <c r="F132" s="214" t="s">
        <v>243</v>
      </c>
      <c r="G132" s="215" t="s">
        <v>212</v>
      </c>
      <c r="H132" s="216">
        <v>4</v>
      </c>
      <c r="I132" s="217"/>
      <c r="J132" s="218">
        <f>ROUND(I132*H132,2)</f>
        <v>0</v>
      </c>
      <c r="K132" s="214" t="s">
        <v>144</v>
      </c>
      <c r="L132" s="44"/>
      <c r="M132" s="219" t="s">
        <v>19</v>
      </c>
      <c r="N132" s="220" t="s">
        <v>45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145</v>
      </c>
      <c r="AT132" s="223" t="s">
        <v>140</v>
      </c>
      <c r="AU132" s="223" t="s">
        <v>83</v>
      </c>
      <c r="AY132" s="17" t="s">
        <v>138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81</v>
      </c>
      <c r="BK132" s="224">
        <f>ROUND(I132*H132,2)</f>
        <v>0</v>
      </c>
      <c r="BL132" s="17" t="s">
        <v>145</v>
      </c>
      <c r="BM132" s="223" t="s">
        <v>244</v>
      </c>
    </row>
    <row r="133" s="2" customFormat="1">
      <c r="A133" s="38"/>
      <c r="B133" s="39"/>
      <c r="C133" s="40"/>
      <c r="D133" s="225" t="s">
        <v>147</v>
      </c>
      <c r="E133" s="40"/>
      <c r="F133" s="226" t="s">
        <v>245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83</v>
      </c>
    </row>
    <row r="134" s="2" customFormat="1" ht="16.5" customHeight="1">
      <c r="A134" s="38"/>
      <c r="B134" s="39"/>
      <c r="C134" s="212" t="s">
        <v>246</v>
      </c>
      <c r="D134" s="212" t="s">
        <v>140</v>
      </c>
      <c r="E134" s="213" t="s">
        <v>247</v>
      </c>
      <c r="F134" s="214" t="s">
        <v>248</v>
      </c>
      <c r="G134" s="215" t="s">
        <v>212</v>
      </c>
      <c r="H134" s="216">
        <v>4</v>
      </c>
      <c r="I134" s="217"/>
      <c r="J134" s="218">
        <f>ROUND(I134*H134,2)</f>
        <v>0</v>
      </c>
      <c r="K134" s="214" t="s">
        <v>144</v>
      </c>
      <c r="L134" s="44"/>
      <c r="M134" s="219" t="s">
        <v>19</v>
      </c>
      <c r="N134" s="220" t="s">
        <v>45</v>
      </c>
      <c r="O134" s="84"/>
      <c r="P134" s="221">
        <f>O134*H134</f>
        <v>0</v>
      </c>
      <c r="Q134" s="221">
        <v>5.0000000000000002E-05</v>
      </c>
      <c r="R134" s="221">
        <f>Q134*H134</f>
        <v>0.00020000000000000001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145</v>
      </c>
      <c r="AT134" s="223" t="s">
        <v>140</v>
      </c>
      <c r="AU134" s="223" t="s">
        <v>83</v>
      </c>
      <c r="AY134" s="17" t="s">
        <v>138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81</v>
      </c>
      <c r="BK134" s="224">
        <f>ROUND(I134*H134,2)</f>
        <v>0</v>
      </c>
      <c r="BL134" s="17" t="s">
        <v>145</v>
      </c>
      <c r="BM134" s="223" t="s">
        <v>249</v>
      </c>
    </row>
    <row r="135" s="2" customFormat="1">
      <c r="A135" s="38"/>
      <c r="B135" s="39"/>
      <c r="C135" s="40"/>
      <c r="D135" s="225" t="s">
        <v>147</v>
      </c>
      <c r="E135" s="40"/>
      <c r="F135" s="226" t="s">
        <v>250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83</v>
      </c>
    </row>
    <row r="136" s="2" customFormat="1" ht="16.5" customHeight="1">
      <c r="A136" s="38"/>
      <c r="B136" s="39"/>
      <c r="C136" s="252" t="s">
        <v>251</v>
      </c>
      <c r="D136" s="252" t="s">
        <v>152</v>
      </c>
      <c r="E136" s="253" t="s">
        <v>252</v>
      </c>
      <c r="F136" s="254" t="s">
        <v>253</v>
      </c>
      <c r="G136" s="255" t="s">
        <v>254</v>
      </c>
      <c r="H136" s="256">
        <v>4</v>
      </c>
      <c r="I136" s="257"/>
      <c r="J136" s="258">
        <f>ROUND(I136*H136,2)</f>
        <v>0</v>
      </c>
      <c r="K136" s="254" t="s">
        <v>19</v>
      </c>
      <c r="L136" s="259"/>
      <c r="M136" s="260" t="s">
        <v>19</v>
      </c>
      <c r="N136" s="261" t="s">
        <v>45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156</v>
      </c>
      <c r="AT136" s="223" t="s">
        <v>152</v>
      </c>
      <c r="AU136" s="223" t="s">
        <v>83</v>
      </c>
      <c r="AY136" s="17" t="s">
        <v>138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81</v>
      </c>
      <c r="BK136" s="224">
        <f>ROUND(I136*H136,2)</f>
        <v>0</v>
      </c>
      <c r="BL136" s="17" t="s">
        <v>145</v>
      </c>
      <c r="BM136" s="223" t="s">
        <v>255</v>
      </c>
    </row>
    <row r="137" s="2" customFormat="1" ht="24.15" customHeight="1">
      <c r="A137" s="38"/>
      <c r="B137" s="39"/>
      <c r="C137" s="212" t="s">
        <v>7</v>
      </c>
      <c r="D137" s="212" t="s">
        <v>140</v>
      </c>
      <c r="E137" s="213" t="s">
        <v>256</v>
      </c>
      <c r="F137" s="214" t="s">
        <v>257</v>
      </c>
      <c r="G137" s="215" t="s">
        <v>212</v>
      </c>
      <c r="H137" s="216">
        <v>4</v>
      </c>
      <c r="I137" s="217"/>
      <c r="J137" s="218">
        <f>ROUND(I137*H137,2)</f>
        <v>0</v>
      </c>
      <c r="K137" s="214" t="s">
        <v>144</v>
      </c>
      <c r="L137" s="44"/>
      <c r="M137" s="219" t="s">
        <v>19</v>
      </c>
      <c r="N137" s="220" t="s">
        <v>45</v>
      </c>
      <c r="O137" s="84"/>
      <c r="P137" s="221">
        <f>O137*H137</f>
        <v>0</v>
      </c>
      <c r="Q137" s="221">
        <v>0.0020799999999999998</v>
      </c>
      <c r="R137" s="221">
        <f>Q137*H137</f>
        <v>0.0083199999999999993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145</v>
      </c>
      <c r="AT137" s="223" t="s">
        <v>140</v>
      </c>
      <c r="AU137" s="223" t="s">
        <v>83</v>
      </c>
      <c r="AY137" s="17" t="s">
        <v>138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81</v>
      </c>
      <c r="BK137" s="224">
        <f>ROUND(I137*H137,2)</f>
        <v>0</v>
      </c>
      <c r="BL137" s="17" t="s">
        <v>145</v>
      </c>
      <c r="BM137" s="223" t="s">
        <v>258</v>
      </c>
    </row>
    <row r="138" s="2" customFormat="1">
      <c r="A138" s="38"/>
      <c r="B138" s="39"/>
      <c r="C138" s="40"/>
      <c r="D138" s="225" t="s">
        <v>147</v>
      </c>
      <c r="E138" s="40"/>
      <c r="F138" s="226" t="s">
        <v>259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83</v>
      </c>
    </row>
    <row r="139" s="2" customFormat="1" ht="16.5" customHeight="1">
      <c r="A139" s="38"/>
      <c r="B139" s="39"/>
      <c r="C139" s="252" t="s">
        <v>260</v>
      </c>
      <c r="D139" s="252" t="s">
        <v>152</v>
      </c>
      <c r="E139" s="253" t="s">
        <v>261</v>
      </c>
      <c r="F139" s="254" t="s">
        <v>262</v>
      </c>
      <c r="G139" s="255" t="s">
        <v>233</v>
      </c>
      <c r="H139" s="256">
        <v>6248</v>
      </c>
      <c r="I139" s="257"/>
      <c r="J139" s="258">
        <f>ROUND(I139*H139,2)</f>
        <v>0</v>
      </c>
      <c r="K139" s="254" t="s">
        <v>19</v>
      </c>
      <c r="L139" s="259"/>
      <c r="M139" s="260" t="s">
        <v>19</v>
      </c>
      <c r="N139" s="261" t="s">
        <v>45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156</v>
      </c>
      <c r="AT139" s="223" t="s">
        <v>152</v>
      </c>
      <c r="AU139" s="223" t="s">
        <v>83</v>
      </c>
      <c r="AY139" s="17" t="s">
        <v>138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81</v>
      </c>
      <c r="BK139" s="224">
        <f>ROUND(I139*H139,2)</f>
        <v>0</v>
      </c>
      <c r="BL139" s="17" t="s">
        <v>145</v>
      </c>
      <c r="BM139" s="223" t="s">
        <v>263</v>
      </c>
    </row>
    <row r="140" s="13" customFormat="1">
      <c r="A140" s="13"/>
      <c r="B140" s="230"/>
      <c r="C140" s="231"/>
      <c r="D140" s="232" t="s">
        <v>149</v>
      </c>
      <c r="E140" s="233" t="s">
        <v>19</v>
      </c>
      <c r="F140" s="234" t="s">
        <v>492</v>
      </c>
      <c r="G140" s="231"/>
      <c r="H140" s="235">
        <v>6248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149</v>
      </c>
      <c r="AU140" s="241" t="s">
        <v>83</v>
      </c>
      <c r="AV140" s="13" t="s">
        <v>83</v>
      </c>
      <c r="AW140" s="13" t="s">
        <v>35</v>
      </c>
      <c r="AX140" s="13" t="s">
        <v>81</v>
      </c>
      <c r="AY140" s="241" t="s">
        <v>138</v>
      </c>
    </row>
    <row r="141" s="2" customFormat="1" ht="16.5" customHeight="1">
      <c r="A141" s="38"/>
      <c r="B141" s="39"/>
      <c r="C141" s="212" t="s">
        <v>265</v>
      </c>
      <c r="D141" s="212" t="s">
        <v>140</v>
      </c>
      <c r="E141" s="213" t="s">
        <v>266</v>
      </c>
      <c r="F141" s="214" t="s">
        <v>267</v>
      </c>
      <c r="G141" s="215" t="s">
        <v>143</v>
      </c>
      <c r="H141" s="216">
        <v>2164</v>
      </c>
      <c r="I141" s="217"/>
      <c r="J141" s="218">
        <f>ROUND(I141*H141,2)</f>
        <v>0</v>
      </c>
      <c r="K141" s="214" t="s">
        <v>144</v>
      </c>
      <c r="L141" s="44"/>
      <c r="M141" s="219" t="s">
        <v>19</v>
      </c>
      <c r="N141" s="220" t="s">
        <v>45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145</v>
      </c>
      <c r="AT141" s="223" t="s">
        <v>140</v>
      </c>
      <c r="AU141" s="223" t="s">
        <v>83</v>
      </c>
      <c r="AY141" s="17" t="s">
        <v>138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81</v>
      </c>
      <c r="BK141" s="224">
        <f>ROUND(I141*H141,2)</f>
        <v>0</v>
      </c>
      <c r="BL141" s="17" t="s">
        <v>145</v>
      </c>
      <c r="BM141" s="223" t="s">
        <v>268</v>
      </c>
    </row>
    <row r="142" s="2" customFormat="1">
      <c r="A142" s="38"/>
      <c r="B142" s="39"/>
      <c r="C142" s="40"/>
      <c r="D142" s="225" t="s">
        <v>147</v>
      </c>
      <c r="E142" s="40"/>
      <c r="F142" s="226" t="s">
        <v>269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83</v>
      </c>
    </row>
    <row r="143" s="13" customFormat="1">
      <c r="A143" s="13"/>
      <c r="B143" s="230"/>
      <c r="C143" s="231"/>
      <c r="D143" s="232" t="s">
        <v>149</v>
      </c>
      <c r="E143" s="233" t="s">
        <v>19</v>
      </c>
      <c r="F143" s="234" t="s">
        <v>493</v>
      </c>
      <c r="G143" s="231"/>
      <c r="H143" s="235">
        <v>2164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149</v>
      </c>
      <c r="AU143" s="241" t="s">
        <v>83</v>
      </c>
      <c r="AV143" s="13" t="s">
        <v>83</v>
      </c>
      <c r="AW143" s="13" t="s">
        <v>35</v>
      </c>
      <c r="AX143" s="13" t="s">
        <v>81</v>
      </c>
      <c r="AY143" s="241" t="s">
        <v>138</v>
      </c>
    </row>
    <row r="144" s="2" customFormat="1" ht="16.5" customHeight="1">
      <c r="A144" s="38"/>
      <c r="B144" s="39"/>
      <c r="C144" s="252" t="s">
        <v>271</v>
      </c>
      <c r="D144" s="252" t="s">
        <v>152</v>
      </c>
      <c r="E144" s="253" t="s">
        <v>272</v>
      </c>
      <c r="F144" s="254" t="s">
        <v>273</v>
      </c>
      <c r="G144" s="255" t="s">
        <v>274</v>
      </c>
      <c r="H144" s="256">
        <v>216.40000000000001</v>
      </c>
      <c r="I144" s="257"/>
      <c r="J144" s="258">
        <f>ROUND(I144*H144,2)</f>
        <v>0</v>
      </c>
      <c r="K144" s="254" t="s">
        <v>144</v>
      </c>
      <c r="L144" s="259"/>
      <c r="M144" s="260" t="s">
        <v>19</v>
      </c>
      <c r="N144" s="261" t="s">
        <v>45</v>
      </c>
      <c r="O144" s="84"/>
      <c r="P144" s="221">
        <f>O144*H144</f>
        <v>0</v>
      </c>
      <c r="Q144" s="221">
        <v>0.20000000000000001</v>
      </c>
      <c r="R144" s="221">
        <f>Q144*H144</f>
        <v>43.280000000000001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156</v>
      </c>
      <c r="AT144" s="223" t="s">
        <v>152</v>
      </c>
      <c r="AU144" s="223" t="s">
        <v>83</v>
      </c>
      <c r="AY144" s="17" t="s">
        <v>138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81</v>
      </c>
      <c r="BK144" s="224">
        <f>ROUND(I144*H144,2)</f>
        <v>0</v>
      </c>
      <c r="BL144" s="17" t="s">
        <v>145</v>
      </c>
      <c r="BM144" s="223" t="s">
        <v>275</v>
      </c>
    </row>
    <row r="145" s="13" customFormat="1">
      <c r="A145" s="13"/>
      <c r="B145" s="230"/>
      <c r="C145" s="231"/>
      <c r="D145" s="232" t="s">
        <v>149</v>
      </c>
      <c r="E145" s="233" t="s">
        <v>19</v>
      </c>
      <c r="F145" s="234" t="s">
        <v>494</v>
      </c>
      <c r="G145" s="231"/>
      <c r="H145" s="235">
        <v>216.40000000000001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149</v>
      </c>
      <c r="AU145" s="241" t="s">
        <v>83</v>
      </c>
      <c r="AV145" s="13" t="s">
        <v>83</v>
      </c>
      <c r="AW145" s="13" t="s">
        <v>35</v>
      </c>
      <c r="AX145" s="13" t="s">
        <v>81</v>
      </c>
      <c r="AY145" s="241" t="s">
        <v>138</v>
      </c>
    </row>
    <row r="146" s="2" customFormat="1" ht="16.5" customHeight="1">
      <c r="A146" s="38"/>
      <c r="B146" s="39"/>
      <c r="C146" s="212" t="s">
        <v>277</v>
      </c>
      <c r="D146" s="212" t="s">
        <v>140</v>
      </c>
      <c r="E146" s="213" t="s">
        <v>278</v>
      </c>
      <c r="F146" s="214" t="s">
        <v>279</v>
      </c>
      <c r="G146" s="215" t="s">
        <v>212</v>
      </c>
      <c r="H146" s="216">
        <v>1920</v>
      </c>
      <c r="I146" s="217"/>
      <c r="J146" s="218">
        <f>ROUND(I146*H146,2)</f>
        <v>0</v>
      </c>
      <c r="K146" s="214" t="s">
        <v>144</v>
      </c>
      <c r="L146" s="44"/>
      <c r="M146" s="219" t="s">
        <v>19</v>
      </c>
      <c r="N146" s="220" t="s">
        <v>45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145</v>
      </c>
      <c r="AT146" s="223" t="s">
        <v>140</v>
      </c>
      <c r="AU146" s="223" t="s">
        <v>83</v>
      </c>
      <c r="AY146" s="17" t="s">
        <v>138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81</v>
      </c>
      <c r="BK146" s="224">
        <f>ROUND(I146*H146,2)</f>
        <v>0</v>
      </c>
      <c r="BL146" s="17" t="s">
        <v>145</v>
      </c>
      <c r="BM146" s="223" t="s">
        <v>280</v>
      </c>
    </row>
    <row r="147" s="2" customFormat="1">
      <c r="A147" s="38"/>
      <c r="B147" s="39"/>
      <c r="C147" s="40"/>
      <c r="D147" s="225" t="s">
        <v>147</v>
      </c>
      <c r="E147" s="40"/>
      <c r="F147" s="226" t="s">
        <v>281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83</v>
      </c>
    </row>
    <row r="148" s="2" customFormat="1">
      <c r="A148" s="38"/>
      <c r="B148" s="39"/>
      <c r="C148" s="40"/>
      <c r="D148" s="232" t="s">
        <v>228</v>
      </c>
      <c r="E148" s="40"/>
      <c r="F148" s="262" t="s">
        <v>282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228</v>
      </c>
      <c r="AU148" s="17" t="s">
        <v>83</v>
      </c>
    </row>
    <row r="149" s="2" customFormat="1" ht="16.5" customHeight="1">
      <c r="A149" s="38"/>
      <c r="B149" s="39"/>
      <c r="C149" s="252" t="s">
        <v>283</v>
      </c>
      <c r="D149" s="252" t="s">
        <v>152</v>
      </c>
      <c r="E149" s="253" t="s">
        <v>284</v>
      </c>
      <c r="F149" s="254" t="s">
        <v>285</v>
      </c>
      <c r="G149" s="255" t="s">
        <v>189</v>
      </c>
      <c r="H149" s="256">
        <v>7.6799999999999997</v>
      </c>
      <c r="I149" s="257"/>
      <c r="J149" s="258">
        <f>ROUND(I149*H149,2)</f>
        <v>0</v>
      </c>
      <c r="K149" s="254" t="s">
        <v>19</v>
      </c>
      <c r="L149" s="259"/>
      <c r="M149" s="260" t="s">
        <v>19</v>
      </c>
      <c r="N149" s="261" t="s">
        <v>45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156</v>
      </c>
      <c r="AT149" s="223" t="s">
        <v>152</v>
      </c>
      <c r="AU149" s="223" t="s">
        <v>83</v>
      </c>
      <c r="AY149" s="17" t="s">
        <v>138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81</v>
      </c>
      <c r="BK149" s="224">
        <f>ROUND(I149*H149,2)</f>
        <v>0</v>
      </c>
      <c r="BL149" s="17" t="s">
        <v>145</v>
      </c>
      <c r="BM149" s="223" t="s">
        <v>286</v>
      </c>
    </row>
    <row r="150" s="13" customFormat="1">
      <c r="A150" s="13"/>
      <c r="B150" s="230"/>
      <c r="C150" s="231"/>
      <c r="D150" s="232" t="s">
        <v>149</v>
      </c>
      <c r="E150" s="233" t="s">
        <v>19</v>
      </c>
      <c r="F150" s="234" t="s">
        <v>495</v>
      </c>
      <c r="G150" s="231"/>
      <c r="H150" s="235">
        <v>7.6799999999999997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149</v>
      </c>
      <c r="AU150" s="241" t="s">
        <v>83</v>
      </c>
      <c r="AV150" s="13" t="s">
        <v>83</v>
      </c>
      <c r="AW150" s="13" t="s">
        <v>35</v>
      </c>
      <c r="AX150" s="13" t="s">
        <v>81</v>
      </c>
      <c r="AY150" s="241" t="s">
        <v>138</v>
      </c>
    </row>
    <row r="151" s="2" customFormat="1" ht="16.5" customHeight="1">
      <c r="A151" s="38"/>
      <c r="B151" s="39"/>
      <c r="C151" s="212" t="s">
        <v>288</v>
      </c>
      <c r="D151" s="212" t="s">
        <v>140</v>
      </c>
      <c r="E151" s="213" t="s">
        <v>289</v>
      </c>
      <c r="F151" s="214" t="s">
        <v>290</v>
      </c>
      <c r="G151" s="215" t="s">
        <v>274</v>
      </c>
      <c r="H151" s="216">
        <v>9.8599999999999994</v>
      </c>
      <c r="I151" s="217"/>
      <c r="J151" s="218">
        <f>ROUND(I151*H151,2)</f>
        <v>0</v>
      </c>
      <c r="K151" s="214" t="s">
        <v>144</v>
      </c>
      <c r="L151" s="44"/>
      <c r="M151" s="219" t="s">
        <v>19</v>
      </c>
      <c r="N151" s="220" t="s">
        <v>45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145</v>
      </c>
      <c r="AT151" s="223" t="s">
        <v>140</v>
      </c>
      <c r="AU151" s="223" t="s">
        <v>83</v>
      </c>
      <c r="AY151" s="17" t="s">
        <v>138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81</v>
      </c>
      <c r="BK151" s="224">
        <f>ROUND(I151*H151,2)</f>
        <v>0</v>
      </c>
      <c r="BL151" s="17" t="s">
        <v>145</v>
      </c>
      <c r="BM151" s="223" t="s">
        <v>291</v>
      </c>
    </row>
    <row r="152" s="2" customFormat="1">
      <c r="A152" s="38"/>
      <c r="B152" s="39"/>
      <c r="C152" s="40"/>
      <c r="D152" s="225" t="s">
        <v>147</v>
      </c>
      <c r="E152" s="40"/>
      <c r="F152" s="226" t="s">
        <v>292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83</v>
      </c>
    </row>
    <row r="153" s="13" customFormat="1">
      <c r="A153" s="13"/>
      <c r="B153" s="230"/>
      <c r="C153" s="231"/>
      <c r="D153" s="232" t="s">
        <v>149</v>
      </c>
      <c r="E153" s="233" t="s">
        <v>19</v>
      </c>
      <c r="F153" s="234" t="s">
        <v>496</v>
      </c>
      <c r="G153" s="231"/>
      <c r="H153" s="235">
        <v>9.8599999999999994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149</v>
      </c>
      <c r="AU153" s="241" t="s">
        <v>83</v>
      </c>
      <c r="AV153" s="13" t="s">
        <v>83</v>
      </c>
      <c r="AW153" s="13" t="s">
        <v>35</v>
      </c>
      <c r="AX153" s="13" t="s">
        <v>81</v>
      </c>
      <c r="AY153" s="241" t="s">
        <v>138</v>
      </c>
    </row>
    <row r="154" s="14" customFormat="1">
      <c r="A154" s="14"/>
      <c r="B154" s="242"/>
      <c r="C154" s="243"/>
      <c r="D154" s="232" t="s">
        <v>149</v>
      </c>
      <c r="E154" s="244" t="s">
        <v>19</v>
      </c>
      <c r="F154" s="245" t="s">
        <v>294</v>
      </c>
      <c r="G154" s="243"/>
      <c r="H154" s="244" t="s">
        <v>19</v>
      </c>
      <c r="I154" s="246"/>
      <c r="J154" s="243"/>
      <c r="K154" s="243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149</v>
      </c>
      <c r="AU154" s="251" t="s">
        <v>83</v>
      </c>
      <c r="AV154" s="14" t="s">
        <v>81</v>
      </c>
      <c r="AW154" s="14" t="s">
        <v>35</v>
      </c>
      <c r="AX154" s="14" t="s">
        <v>74</v>
      </c>
      <c r="AY154" s="251" t="s">
        <v>138</v>
      </c>
    </row>
    <row r="155" s="14" customFormat="1">
      <c r="A155" s="14"/>
      <c r="B155" s="242"/>
      <c r="C155" s="243"/>
      <c r="D155" s="232" t="s">
        <v>149</v>
      </c>
      <c r="E155" s="244" t="s">
        <v>19</v>
      </c>
      <c r="F155" s="245" t="s">
        <v>497</v>
      </c>
      <c r="G155" s="243"/>
      <c r="H155" s="244" t="s">
        <v>19</v>
      </c>
      <c r="I155" s="246"/>
      <c r="J155" s="243"/>
      <c r="K155" s="243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149</v>
      </c>
      <c r="AU155" s="251" t="s">
        <v>83</v>
      </c>
      <c r="AV155" s="14" t="s">
        <v>81</v>
      </c>
      <c r="AW155" s="14" t="s">
        <v>35</v>
      </c>
      <c r="AX155" s="14" t="s">
        <v>74</v>
      </c>
      <c r="AY155" s="251" t="s">
        <v>138</v>
      </c>
    </row>
    <row r="156" s="14" customFormat="1">
      <c r="A156" s="14"/>
      <c r="B156" s="242"/>
      <c r="C156" s="243"/>
      <c r="D156" s="232" t="s">
        <v>149</v>
      </c>
      <c r="E156" s="244" t="s">
        <v>19</v>
      </c>
      <c r="F156" s="245" t="s">
        <v>498</v>
      </c>
      <c r="G156" s="243"/>
      <c r="H156" s="244" t="s">
        <v>19</v>
      </c>
      <c r="I156" s="246"/>
      <c r="J156" s="243"/>
      <c r="K156" s="243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149</v>
      </c>
      <c r="AU156" s="251" t="s">
        <v>83</v>
      </c>
      <c r="AV156" s="14" t="s">
        <v>81</v>
      </c>
      <c r="AW156" s="14" t="s">
        <v>35</v>
      </c>
      <c r="AX156" s="14" t="s">
        <v>74</v>
      </c>
      <c r="AY156" s="251" t="s">
        <v>138</v>
      </c>
    </row>
    <row r="157" s="14" customFormat="1">
      <c r="A157" s="14"/>
      <c r="B157" s="242"/>
      <c r="C157" s="243"/>
      <c r="D157" s="232" t="s">
        <v>149</v>
      </c>
      <c r="E157" s="244" t="s">
        <v>19</v>
      </c>
      <c r="F157" s="245" t="s">
        <v>499</v>
      </c>
      <c r="G157" s="243"/>
      <c r="H157" s="244" t="s">
        <v>19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149</v>
      </c>
      <c r="AU157" s="251" t="s">
        <v>83</v>
      </c>
      <c r="AV157" s="14" t="s">
        <v>81</v>
      </c>
      <c r="AW157" s="14" t="s">
        <v>35</v>
      </c>
      <c r="AX157" s="14" t="s">
        <v>74</v>
      </c>
      <c r="AY157" s="251" t="s">
        <v>138</v>
      </c>
    </row>
    <row r="158" s="14" customFormat="1">
      <c r="A158" s="14"/>
      <c r="B158" s="242"/>
      <c r="C158" s="243"/>
      <c r="D158" s="232" t="s">
        <v>149</v>
      </c>
      <c r="E158" s="244" t="s">
        <v>19</v>
      </c>
      <c r="F158" s="245" t="s">
        <v>500</v>
      </c>
      <c r="G158" s="243"/>
      <c r="H158" s="244" t="s">
        <v>19</v>
      </c>
      <c r="I158" s="246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149</v>
      </c>
      <c r="AU158" s="251" t="s">
        <v>83</v>
      </c>
      <c r="AV158" s="14" t="s">
        <v>81</v>
      </c>
      <c r="AW158" s="14" t="s">
        <v>35</v>
      </c>
      <c r="AX158" s="14" t="s">
        <v>74</v>
      </c>
      <c r="AY158" s="251" t="s">
        <v>138</v>
      </c>
    </row>
    <row r="159" s="2" customFormat="1" ht="16.5" customHeight="1">
      <c r="A159" s="38"/>
      <c r="B159" s="39"/>
      <c r="C159" s="212" t="s">
        <v>299</v>
      </c>
      <c r="D159" s="212" t="s">
        <v>140</v>
      </c>
      <c r="E159" s="213" t="s">
        <v>300</v>
      </c>
      <c r="F159" s="214" t="s">
        <v>301</v>
      </c>
      <c r="G159" s="215" t="s">
        <v>274</v>
      </c>
      <c r="H159" s="216">
        <v>9.8599999999999994</v>
      </c>
      <c r="I159" s="217"/>
      <c r="J159" s="218">
        <f>ROUND(I159*H159,2)</f>
        <v>0</v>
      </c>
      <c r="K159" s="214" t="s">
        <v>144</v>
      </c>
      <c r="L159" s="44"/>
      <c r="M159" s="219" t="s">
        <v>19</v>
      </c>
      <c r="N159" s="220" t="s">
        <v>45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145</v>
      </c>
      <c r="AT159" s="223" t="s">
        <v>140</v>
      </c>
      <c r="AU159" s="223" t="s">
        <v>83</v>
      </c>
      <c r="AY159" s="17" t="s">
        <v>138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81</v>
      </c>
      <c r="BK159" s="224">
        <f>ROUND(I159*H159,2)</f>
        <v>0</v>
      </c>
      <c r="BL159" s="17" t="s">
        <v>145</v>
      </c>
      <c r="BM159" s="223" t="s">
        <v>302</v>
      </c>
    </row>
    <row r="160" s="2" customFormat="1">
      <c r="A160" s="38"/>
      <c r="B160" s="39"/>
      <c r="C160" s="40"/>
      <c r="D160" s="225" t="s">
        <v>147</v>
      </c>
      <c r="E160" s="40"/>
      <c r="F160" s="226" t="s">
        <v>303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83</v>
      </c>
    </row>
    <row r="161" s="2" customFormat="1" ht="16.5" customHeight="1">
      <c r="A161" s="38"/>
      <c r="B161" s="39"/>
      <c r="C161" s="212" t="s">
        <v>304</v>
      </c>
      <c r="D161" s="212" t="s">
        <v>140</v>
      </c>
      <c r="E161" s="213" t="s">
        <v>305</v>
      </c>
      <c r="F161" s="214" t="s">
        <v>306</v>
      </c>
      <c r="G161" s="215" t="s">
        <v>274</v>
      </c>
      <c r="H161" s="216">
        <v>59.159999999999997</v>
      </c>
      <c r="I161" s="217"/>
      <c r="J161" s="218">
        <f>ROUND(I161*H161,2)</f>
        <v>0</v>
      </c>
      <c r="K161" s="214" t="s">
        <v>144</v>
      </c>
      <c r="L161" s="44"/>
      <c r="M161" s="219" t="s">
        <v>19</v>
      </c>
      <c r="N161" s="220" t="s">
        <v>45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145</v>
      </c>
      <c r="AT161" s="223" t="s">
        <v>140</v>
      </c>
      <c r="AU161" s="223" t="s">
        <v>83</v>
      </c>
      <c r="AY161" s="17" t="s">
        <v>138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81</v>
      </c>
      <c r="BK161" s="224">
        <f>ROUND(I161*H161,2)</f>
        <v>0</v>
      </c>
      <c r="BL161" s="17" t="s">
        <v>145</v>
      </c>
      <c r="BM161" s="223" t="s">
        <v>307</v>
      </c>
    </row>
    <row r="162" s="2" customFormat="1">
      <c r="A162" s="38"/>
      <c r="B162" s="39"/>
      <c r="C162" s="40"/>
      <c r="D162" s="225" t="s">
        <v>147</v>
      </c>
      <c r="E162" s="40"/>
      <c r="F162" s="226" t="s">
        <v>308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83</v>
      </c>
    </row>
    <row r="163" s="13" customFormat="1">
      <c r="A163" s="13"/>
      <c r="B163" s="230"/>
      <c r="C163" s="231"/>
      <c r="D163" s="232" t="s">
        <v>149</v>
      </c>
      <c r="E163" s="233" t="s">
        <v>19</v>
      </c>
      <c r="F163" s="234" t="s">
        <v>501</v>
      </c>
      <c r="G163" s="231"/>
      <c r="H163" s="235">
        <v>59.159999999999997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149</v>
      </c>
      <c r="AU163" s="241" t="s">
        <v>83</v>
      </c>
      <c r="AV163" s="13" t="s">
        <v>83</v>
      </c>
      <c r="AW163" s="13" t="s">
        <v>35</v>
      </c>
      <c r="AX163" s="13" t="s">
        <v>81</v>
      </c>
      <c r="AY163" s="241" t="s">
        <v>138</v>
      </c>
    </row>
    <row r="164" s="2" customFormat="1" ht="16.5" customHeight="1">
      <c r="A164" s="38"/>
      <c r="B164" s="39"/>
      <c r="C164" s="212" t="s">
        <v>310</v>
      </c>
      <c r="D164" s="212" t="s">
        <v>140</v>
      </c>
      <c r="E164" s="213" t="s">
        <v>311</v>
      </c>
      <c r="F164" s="214" t="s">
        <v>312</v>
      </c>
      <c r="G164" s="215" t="s">
        <v>313</v>
      </c>
      <c r="H164" s="216">
        <v>43.378999999999998</v>
      </c>
      <c r="I164" s="217"/>
      <c r="J164" s="218">
        <f>ROUND(I164*H164,2)</f>
        <v>0</v>
      </c>
      <c r="K164" s="214" t="s">
        <v>144</v>
      </c>
      <c r="L164" s="44"/>
      <c r="M164" s="219" t="s">
        <v>19</v>
      </c>
      <c r="N164" s="220" t="s">
        <v>45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145</v>
      </c>
      <c r="AT164" s="223" t="s">
        <v>140</v>
      </c>
      <c r="AU164" s="223" t="s">
        <v>83</v>
      </c>
      <c r="AY164" s="17" t="s">
        <v>138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81</v>
      </c>
      <c r="BK164" s="224">
        <f>ROUND(I164*H164,2)</f>
        <v>0</v>
      </c>
      <c r="BL164" s="17" t="s">
        <v>145</v>
      </c>
      <c r="BM164" s="223" t="s">
        <v>314</v>
      </c>
    </row>
    <row r="165" s="2" customFormat="1">
      <c r="A165" s="38"/>
      <c r="B165" s="39"/>
      <c r="C165" s="40"/>
      <c r="D165" s="225" t="s">
        <v>147</v>
      </c>
      <c r="E165" s="40"/>
      <c r="F165" s="226" t="s">
        <v>315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83</v>
      </c>
    </row>
    <row r="166" s="12" customFormat="1" ht="22.8" customHeight="1">
      <c r="A166" s="12"/>
      <c r="B166" s="196"/>
      <c r="C166" s="197"/>
      <c r="D166" s="198" t="s">
        <v>73</v>
      </c>
      <c r="E166" s="210" t="s">
        <v>145</v>
      </c>
      <c r="F166" s="210" t="s">
        <v>316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SUM(P167:P181)</f>
        <v>0</v>
      </c>
      <c r="Q166" s="204"/>
      <c r="R166" s="205">
        <f>SUM(R167:R181)</f>
        <v>0</v>
      </c>
      <c r="S166" s="204"/>
      <c r="T166" s="206">
        <f>SUM(T167:T181)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81</v>
      </c>
      <c r="AT166" s="208" t="s">
        <v>73</v>
      </c>
      <c r="AU166" s="208" t="s">
        <v>81</v>
      </c>
      <c r="AY166" s="207" t="s">
        <v>138</v>
      </c>
      <c r="BK166" s="209">
        <f>SUM(BK167:BK181)</f>
        <v>0</v>
      </c>
    </row>
    <row r="167" s="2" customFormat="1" ht="16.5" customHeight="1">
      <c r="A167" s="38"/>
      <c r="B167" s="39"/>
      <c r="C167" s="252" t="s">
        <v>317</v>
      </c>
      <c r="D167" s="252" t="s">
        <v>152</v>
      </c>
      <c r="E167" s="253" t="s">
        <v>318</v>
      </c>
      <c r="F167" s="254" t="s">
        <v>319</v>
      </c>
      <c r="G167" s="255" t="s">
        <v>233</v>
      </c>
      <c r="H167" s="256">
        <v>4</v>
      </c>
      <c r="I167" s="257"/>
      <c r="J167" s="258">
        <f>ROUND(I167*H167,2)</f>
        <v>0</v>
      </c>
      <c r="K167" s="254" t="s">
        <v>19</v>
      </c>
      <c r="L167" s="259"/>
      <c r="M167" s="260" t="s">
        <v>19</v>
      </c>
      <c r="N167" s="261" t="s">
        <v>45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156</v>
      </c>
      <c r="AT167" s="223" t="s">
        <v>152</v>
      </c>
      <c r="AU167" s="223" t="s">
        <v>83</v>
      </c>
      <c r="AY167" s="17" t="s">
        <v>138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81</v>
      </c>
      <c r="BK167" s="224">
        <f>ROUND(I167*H167,2)</f>
        <v>0</v>
      </c>
      <c r="BL167" s="17" t="s">
        <v>145</v>
      </c>
      <c r="BM167" s="223" t="s">
        <v>320</v>
      </c>
    </row>
    <row r="168" s="2" customFormat="1" ht="16.5" customHeight="1">
      <c r="A168" s="38"/>
      <c r="B168" s="39"/>
      <c r="C168" s="252" t="s">
        <v>321</v>
      </c>
      <c r="D168" s="252" t="s">
        <v>152</v>
      </c>
      <c r="E168" s="253" t="s">
        <v>322</v>
      </c>
      <c r="F168" s="254" t="s">
        <v>323</v>
      </c>
      <c r="G168" s="255" t="s">
        <v>233</v>
      </c>
      <c r="H168" s="256">
        <v>160</v>
      </c>
      <c r="I168" s="257"/>
      <c r="J168" s="258">
        <f>ROUND(I168*H168,2)</f>
        <v>0</v>
      </c>
      <c r="K168" s="254" t="s">
        <v>19</v>
      </c>
      <c r="L168" s="259"/>
      <c r="M168" s="260" t="s">
        <v>19</v>
      </c>
      <c r="N168" s="261" t="s">
        <v>45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156</v>
      </c>
      <c r="AT168" s="223" t="s">
        <v>152</v>
      </c>
      <c r="AU168" s="223" t="s">
        <v>83</v>
      </c>
      <c r="AY168" s="17" t="s">
        <v>138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81</v>
      </c>
      <c r="BK168" s="224">
        <f>ROUND(I168*H168,2)</f>
        <v>0</v>
      </c>
      <c r="BL168" s="17" t="s">
        <v>145</v>
      </c>
      <c r="BM168" s="223" t="s">
        <v>324</v>
      </c>
    </row>
    <row r="169" s="2" customFormat="1" ht="16.5" customHeight="1">
      <c r="A169" s="38"/>
      <c r="B169" s="39"/>
      <c r="C169" s="252" t="s">
        <v>325</v>
      </c>
      <c r="D169" s="252" t="s">
        <v>152</v>
      </c>
      <c r="E169" s="253" t="s">
        <v>326</v>
      </c>
      <c r="F169" s="254" t="s">
        <v>327</v>
      </c>
      <c r="G169" s="255" t="s">
        <v>233</v>
      </c>
      <c r="H169" s="256">
        <v>160</v>
      </c>
      <c r="I169" s="257"/>
      <c r="J169" s="258">
        <f>ROUND(I169*H169,2)</f>
        <v>0</v>
      </c>
      <c r="K169" s="254" t="s">
        <v>19</v>
      </c>
      <c r="L169" s="259"/>
      <c r="M169" s="260" t="s">
        <v>19</v>
      </c>
      <c r="N169" s="261" t="s">
        <v>45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156</v>
      </c>
      <c r="AT169" s="223" t="s">
        <v>152</v>
      </c>
      <c r="AU169" s="223" t="s">
        <v>83</v>
      </c>
      <c r="AY169" s="17" t="s">
        <v>138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81</v>
      </c>
      <c r="BK169" s="224">
        <f>ROUND(I169*H169,2)</f>
        <v>0</v>
      </c>
      <c r="BL169" s="17" t="s">
        <v>145</v>
      </c>
      <c r="BM169" s="223" t="s">
        <v>328</v>
      </c>
    </row>
    <row r="170" s="2" customFormat="1" ht="16.5" customHeight="1">
      <c r="A170" s="38"/>
      <c r="B170" s="39"/>
      <c r="C170" s="252" t="s">
        <v>329</v>
      </c>
      <c r="D170" s="252" t="s">
        <v>152</v>
      </c>
      <c r="E170" s="253" t="s">
        <v>330</v>
      </c>
      <c r="F170" s="254" t="s">
        <v>331</v>
      </c>
      <c r="G170" s="255" t="s">
        <v>233</v>
      </c>
      <c r="H170" s="256">
        <v>400</v>
      </c>
      <c r="I170" s="257"/>
      <c r="J170" s="258">
        <f>ROUND(I170*H170,2)</f>
        <v>0</v>
      </c>
      <c r="K170" s="254" t="s">
        <v>19</v>
      </c>
      <c r="L170" s="259"/>
      <c r="M170" s="260" t="s">
        <v>19</v>
      </c>
      <c r="N170" s="261" t="s">
        <v>45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156</v>
      </c>
      <c r="AT170" s="223" t="s">
        <v>152</v>
      </c>
      <c r="AU170" s="223" t="s">
        <v>83</v>
      </c>
      <c r="AY170" s="17" t="s">
        <v>138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81</v>
      </c>
      <c r="BK170" s="224">
        <f>ROUND(I170*H170,2)</f>
        <v>0</v>
      </c>
      <c r="BL170" s="17" t="s">
        <v>145</v>
      </c>
      <c r="BM170" s="223" t="s">
        <v>332</v>
      </c>
    </row>
    <row r="171" s="2" customFormat="1" ht="16.5" customHeight="1">
      <c r="A171" s="38"/>
      <c r="B171" s="39"/>
      <c r="C171" s="252" t="s">
        <v>333</v>
      </c>
      <c r="D171" s="252" t="s">
        <v>152</v>
      </c>
      <c r="E171" s="253" t="s">
        <v>338</v>
      </c>
      <c r="F171" s="254" t="s">
        <v>339</v>
      </c>
      <c r="G171" s="255" t="s">
        <v>233</v>
      </c>
      <c r="H171" s="256">
        <v>40</v>
      </c>
      <c r="I171" s="257"/>
      <c r="J171" s="258">
        <f>ROUND(I171*H171,2)</f>
        <v>0</v>
      </c>
      <c r="K171" s="254" t="s">
        <v>19</v>
      </c>
      <c r="L171" s="259"/>
      <c r="M171" s="260" t="s">
        <v>19</v>
      </c>
      <c r="N171" s="261" t="s">
        <v>45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156</v>
      </c>
      <c r="AT171" s="223" t="s">
        <v>152</v>
      </c>
      <c r="AU171" s="223" t="s">
        <v>83</v>
      </c>
      <c r="AY171" s="17" t="s">
        <v>138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81</v>
      </c>
      <c r="BK171" s="224">
        <f>ROUND(I171*H171,2)</f>
        <v>0</v>
      </c>
      <c r="BL171" s="17" t="s">
        <v>145</v>
      </c>
      <c r="BM171" s="223" t="s">
        <v>340</v>
      </c>
    </row>
    <row r="172" s="2" customFormat="1" ht="16.5" customHeight="1">
      <c r="A172" s="38"/>
      <c r="B172" s="39"/>
      <c r="C172" s="252" t="s">
        <v>337</v>
      </c>
      <c r="D172" s="252" t="s">
        <v>152</v>
      </c>
      <c r="E172" s="253" t="s">
        <v>342</v>
      </c>
      <c r="F172" s="254" t="s">
        <v>343</v>
      </c>
      <c r="G172" s="255" t="s">
        <v>233</v>
      </c>
      <c r="H172" s="256">
        <v>80</v>
      </c>
      <c r="I172" s="257"/>
      <c r="J172" s="258">
        <f>ROUND(I172*H172,2)</f>
        <v>0</v>
      </c>
      <c r="K172" s="254" t="s">
        <v>19</v>
      </c>
      <c r="L172" s="259"/>
      <c r="M172" s="260" t="s">
        <v>19</v>
      </c>
      <c r="N172" s="261" t="s">
        <v>45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156</v>
      </c>
      <c r="AT172" s="223" t="s">
        <v>152</v>
      </c>
      <c r="AU172" s="223" t="s">
        <v>83</v>
      </c>
      <c r="AY172" s="17" t="s">
        <v>138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81</v>
      </c>
      <c r="BK172" s="224">
        <f>ROUND(I172*H172,2)</f>
        <v>0</v>
      </c>
      <c r="BL172" s="17" t="s">
        <v>145</v>
      </c>
      <c r="BM172" s="223" t="s">
        <v>344</v>
      </c>
    </row>
    <row r="173" s="2" customFormat="1" ht="16.5" customHeight="1">
      <c r="A173" s="38"/>
      <c r="B173" s="39"/>
      <c r="C173" s="252" t="s">
        <v>341</v>
      </c>
      <c r="D173" s="252" t="s">
        <v>152</v>
      </c>
      <c r="E173" s="253" t="s">
        <v>346</v>
      </c>
      <c r="F173" s="254" t="s">
        <v>347</v>
      </c>
      <c r="G173" s="255" t="s">
        <v>233</v>
      </c>
      <c r="H173" s="256">
        <v>40</v>
      </c>
      <c r="I173" s="257"/>
      <c r="J173" s="258">
        <f>ROUND(I173*H173,2)</f>
        <v>0</v>
      </c>
      <c r="K173" s="254" t="s">
        <v>19</v>
      </c>
      <c r="L173" s="259"/>
      <c r="M173" s="260" t="s">
        <v>19</v>
      </c>
      <c r="N173" s="261" t="s">
        <v>45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156</v>
      </c>
      <c r="AT173" s="223" t="s">
        <v>152</v>
      </c>
      <c r="AU173" s="223" t="s">
        <v>83</v>
      </c>
      <c r="AY173" s="17" t="s">
        <v>138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81</v>
      </c>
      <c r="BK173" s="224">
        <f>ROUND(I173*H173,2)</f>
        <v>0</v>
      </c>
      <c r="BL173" s="17" t="s">
        <v>145</v>
      </c>
      <c r="BM173" s="223" t="s">
        <v>348</v>
      </c>
    </row>
    <row r="174" s="2" customFormat="1" ht="16.5" customHeight="1">
      <c r="A174" s="38"/>
      <c r="B174" s="39"/>
      <c r="C174" s="252" t="s">
        <v>349</v>
      </c>
      <c r="D174" s="252" t="s">
        <v>152</v>
      </c>
      <c r="E174" s="253" t="s">
        <v>354</v>
      </c>
      <c r="F174" s="254" t="s">
        <v>355</v>
      </c>
      <c r="G174" s="255" t="s">
        <v>233</v>
      </c>
      <c r="H174" s="256">
        <v>320</v>
      </c>
      <c r="I174" s="257"/>
      <c r="J174" s="258">
        <f>ROUND(I174*H174,2)</f>
        <v>0</v>
      </c>
      <c r="K174" s="254" t="s">
        <v>19</v>
      </c>
      <c r="L174" s="259"/>
      <c r="M174" s="260" t="s">
        <v>19</v>
      </c>
      <c r="N174" s="261" t="s">
        <v>45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156</v>
      </c>
      <c r="AT174" s="223" t="s">
        <v>152</v>
      </c>
      <c r="AU174" s="223" t="s">
        <v>83</v>
      </c>
      <c r="AY174" s="17" t="s">
        <v>138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81</v>
      </c>
      <c r="BK174" s="224">
        <f>ROUND(I174*H174,2)</f>
        <v>0</v>
      </c>
      <c r="BL174" s="17" t="s">
        <v>145</v>
      </c>
      <c r="BM174" s="223" t="s">
        <v>356</v>
      </c>
    </row>
    <row r="175" s="2" customFormat="1" ht="16.5" customHeight="1">
      <c r="A175" s="38"/>
      <c r="B175" s="39"/>
      <c r="C175" s="252" t="s">
        <v>353</v>
      </c>
      <c r="D175" s="252" t="s">
        <v>152</v>
      </c>
      <c r="E175" s="253" t="s">
        <v>502</v>
      </c>
      <c r="F175" s="254" t="s">
        <v>503</v>
      </c>
      <c r="G175" s="255" t="s">
        <v>233</v>
      </c>
      <c r="H175" s="256">
        <v>320</v>
      </c>
      <c r="I175" s="257"/>
      <c r="J175" s="258">
        <f>ROUND(I175*H175,2)</f>
        <v>0</v>
      </c>
      <c r="K175" s="254" t="s">
        <v>19</v>
      </c>
      <c r="L175" s="259"/>
      <c r="M175" s="260" t="s">
        <v>19</v>
      </c>
      <c r="N175" s="261" t="s">
        <v>45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156</v>
      </c>
      <c r="AT175" s="223" t="s">
        <v>152</v>
      </c>
      <c r="AU175" s="223" t="s">
        <v>83</v>
      </c>
      <c r="AY175" s="17" t="s">
        <v>138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81</v>
      </c>
      <c r="BK175" s="224">
        <f>ROUND(I175*H175,2)</f>
        <v>0</v>
      </c>
      <c r="BL175" s="17" t="s">
        <v>145</v>
      </c>
      <c r="BM175" s="223" t="s">
        <v>504</v>
      </c>
    </row>
    <row r="176" s="2" customFormat="1" ht="16.5" customHeight="1">
      <c r="A176" s="38"/>
      <c r="B176" s="39"/>
      <c r="C176" s="252" t="s">
        <v>357</v>
      </c>
      <c r="D176" s="252" t="s">
        <v>152</v>
      </c>
      <c r="E176" s="253" t="s">
        <v>362</v>
      </c>
      <c r="F176" s="254" t="s">
        <v>363</v>
      </c>
      <c r="G176" s="255" t="s">
        <v>233</v>
      </c>
      <c r="H176" s="256">
        <v>320</v>
      </c>
      <c r="I176" s="257"/>
      <c r="J176" s="258">
        <f>ROUND(I176*H176,2)</f>
        <v>0</v>
      </c>
      <c r="K176" s="254" t="s">
        <v>19</v>
      </c>
      <c r="L176" s="259"/>
      <c r="M176" s="260" t="s">
        <v>19</v>
      </c>
      <c r="N176" s="261" t="s">
        <v>45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156</v>
      </c>
      <c r="AT176" s="223" t="s">
        <v>152</v>
      </c>
      <c r="AU176" s="223" t="s">
        <v>83</v>
      </c>
      <c r="AY176" s="17" t="s">
        <v>138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81</v>
      </c>
      <c r="BK176" s="224">
        <f>ROUND(I176*H176,2)</f>
        <v>0</v>
      </c>
      <c r="BL176" s="17" t="s">
        <v>145</v>
      </c>
      <c r="BM176" s="223" t="s">
        <v>364</v>
      </c>
    </row>
    <row r="177" s="2" customFormat="1" ht="16.5" customHeight="1">
      <c r="A177" s="38"/>
      <c r="B177" s="39"/>
      <c r="C177" s="252" t="s">
        <v>361</v>
      </c>
      <c r="D177" s="252" t="s">
        <v>152</v>
      </c>
      <c r="E177" s="253" t="s">
        <v>505</v>
      </c>
      <c r="F177" s="254" t="s">
        <v>506</v>
      </c>
      <c r="G177" s="255" t="s">
        <v>233</v>
      </c>
      <c r="H177" s="256">
        <v>320</v>
      </c>
      <c r="I177" s="257"/>
      <c r="J177" s="258">
        <f>ROUND(I177*H177,2)</f>
        <v>0</v>
      </c>
      <c r="K177" s="254" t="s">
        <v>19</v>
      </c>
      <c r="L177" s="259"/>
      <c r="M177" s="260" t="s">
        <v>19</v>
      </c>
      <c r="N177" s="261" t="s">
        <v>45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156</v>
      </c>
      <c r="AT177" s="223" t="s">
        <v>152</v>
      </c>
      <c r="AU177" s="223" t="s">
        <v>83</v>
      </c>
      <c r="AY177" s="17" t="s">
        <v>138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81</v>
      </c>
      <c r="BK177" s="224">
        <f>ROUND(I177*H177,2)</f>
        <v>0</v>
      </c>
      <c r="BL177" s="17" t="s">
        <v>145</v>
      </c>
      <c r="BM177" s="223" t="s">
        <v>507</v>
      </c>
    </row>
    <row r="178" s="2" customFormat="1" ht="16.5" customHeight="1">
      <c r="A178" s="38"/>
      <c r="B178" s="39"/>
      <c r="C178" s="252" t="s">
        <v>365</v>
      </c>
      <c r="D178" s="252" t="s">
        <v>152</v>
      </c>
      <c r="E178" s="253" t="s">
        <v>370</v>
      </c>
      <c r="F178" s="254" t="s">
        <v>371</v>
      </c>
      <c r="G178" s="255" t="s">
        <v>233</v>
      </c>
      <c r="H178" s="256">
        <v>320</v>
      </c>
      <c r="I178" s="257"/>
      <c r="J178" s="258">
        <f>ROUND(I178*H178,2)</f>
        <v>0</v>
      </c>
      <c r="K178" s="254" t="s">
        <v>19</v>
      </c>
      <c r="L178" s="259"/>
      <c r="M178" s="260" t="s">
        <v>19</v>
      </c>
      <c r="N178" s="261" t="s">
        <v>45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156</v>
      </c>
      <c r="AT178" s="223" t="s">
        <v>152</v>
      </c>
      <c r="AU178" s="223" t="s">
        <v>83</v>
      </c>
      <c r="AY178" s="17" t="s">
        <v>138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81</v>
      </c>
      <c r="BK178" s="224">
        <f>ROUND(I178*H178,2)</f>
        <v>0</v>
      </c>
      <c r="BL178" s="17" t="s">
        <v>145</v>
      </c>
      <c r="BM178" s="223" t="s">
        <v>372</v>
      </c>
    </row>
    <row r="179" s="2" customFormat="1" ht="16.5" customHeight="1">
      <c r="A179" s="38"/>
      <c r="B179" s="39"/>
      <c r="C179" s="252" t="s">
        <v>369</v>
      </c>
      <c r="D179" s="252" t="s">
        <v>152</v>
      </c>
      <c r="E179" s="253" t="s">
        <v>508</v>
      </c>
      <c r="F179" s="254" t="s">
        <v>509</v>
      </c>
      <c r="G179" s="255" t="s">
        <v>233</v>
      </c>
      <c r="H179" s="256">
        <v>320</v>
      </c>
      <c r="I179" s="257"/>
      <c r="J179" s="258">
        <f>ROUND(I179*H179,2)</f>
        <v>0</v>
      </c>
      <c r="K179" s="254" t="s">
        <v>19</v>
      </c>
      <c r="L179" s="259"/>
      <c r="M179" s="260" t="s">
        <v>19</v>
      </c>
      <c r="N179" s="261" t="s">
        <v>45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156</v>
      </c>
      <c r="AT179" s="223" t="s">
        <v>152</v>
      </c>
      <c r="AU179" s="223" t="s">
        <v>83</v>
      </c>
      <c r="AY179" s="17" t="s">
        <v>138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81</v>
      </c>
      <c r="BK179" s="224">
        <f>ROUND(I179*H179,2)</f>
        <v>0</v>
      </c>
      <c r="BL179" s="17" t="s">
        <v>145</v>
      </c>
      <c r="BM179" s="223" t="s">
        <v>510</v>
      </c>
    </row>
    <row r="180" s="2" customFormat="1" ht="16.5" customHeight="1">
      <c r="A180" s="38"/>
      <c r="B180" s="39"/>
      <c r="C180" s="252" t="s">
        <v>373</v>
      </c>
      <c r="D180" s="252" t="s">
        <v>152</v>
      </c>
      <c r="E180" s="253" t="s">
        <v>378</v>
      </c>
      <c r="F180" s="254" t="s">
        <v>379</v>
      </c>
      <c r="G180" s="255" t="s">
        <v>233</v>
      </c>
      <c r="H180" s="256">
        <v>240</v>
      </c>
      <c r="I180" s="257"/>
      <c r="J180" s="258">
        <f>ROUND(I180*H180,2)</f>
        <v>0</v>
      </c>
      <c r="K180" s="254" t="s">
        <v>19</v>
      </c>
      <c r="L180" s="259"/>
      <c r="M180" s="260" t="s">
        <v>19</v>
      </c>
      <c r="N180" s="261" t="s">
        <v>45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156</v>
      </c>
      <c r="AT180" s="223" t="s">
        <v>152</v>
      </c>
      <c r="AU180" s="223" t="s">
        <v>83</v>
      </c>
      <c r="AY180" s="17" t="s">
        <v>138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81</v>
      </c>
      <c r="BK180" s="224">
        <f>ROUND(I180*H180,2)</f>
        <v>0</v>
      </c>
      <c r="BL180" s="17" t="s">
        <v>145</v>
      </c>
      <c r="BM180" s="223" t="s">
        <v>380</v>
      </c>
    </row>
    <row r="181" s="2" customFormat="1" ht="16.5" customHeight="1">
      <c r="A181" s="38"/>
      <c r="B181" s="39"/>
      <c r="C181" s="252" t="s">
        <v>377</v>
      </c>
      <c r="D181" s="252" t="s">
        <v>152</v>
      </c>
      <c r="E181" s="253" t="s">
        <v>382</v>
      </c>
      <c r="F181" s="254" t="s">
        <v>383</v>
      </c>
      <c r="G181" s="255" t="s">
        <v>233</v>
      </c>
      <c r="H181" s="256">
        <v>80</v>
      </c>
      <c r="I181" s="257"/>
      <c r="J181" s="258">
        <f>ROUND(I181*H181,2)</f>
        <v>0</v>
      </c>
      <c r="K181" s="254" t="s">
        <v>19</v>
      </c>
      <c r="L181" s="259"/>
      <c r="M181" s="260" t="s">
        <v>19</v>
      </c>
      <c r="N181" s="261" t="s">
        <v>45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156</v>
      </c>
      <c r="AT181" s="223" t="s">
        <v>152</v>
      </c>
      <c r="AU181" s="223" t="s">
        <v>83</v>
      </c>
      <c r="AY181" s="17" t="s">
        <v>138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81</v>
      </c>
      <c r="BK181" s="224">
        <f>ROUND(I181*H181,2)</f>
        <v>0</v>
      </c>
      <c r="BL181" s="17" t="s">
        <v>145</v>
      </c>
      <c r="BM181" s="223" t="s">
        <v>384</v>
      </c>
    </row>
    <row r="182" s="12" customFormat="1" ht="25.92" customHeight="1">
      <c r="A182" s="12"/>
      <c r="B182" s="196"/>
      <c r="C182" s="197"/>
      <c r="D182" s="198" t="s">
        <v>73</v>
      </c>
      <c r="E182" s="199" t="s">
        <v>389</v>
      </c>
      <c r="F182" s="199" t="s">
        <v>390</v>
      </c>
      <c r="G182" s="197"/>
      <c r="H182" s="197"/>
      <c r="I182" s="200"/>
      <c r="J182" s="201">
        <f>BK182</f>
        <v>0</v>
      </c>
      <c r="K182" s="197"/>
      <c r="L182" s="202"/>
      <c r="M182" s="203"/>
      <c r="N182" s="204"/>
      <c r="O182" s="204"/>
      <c r="P182" s="205">
        <f>P183+P193</f>
        <v>0</v>
      </c>
      <c r="Q182" s="204"/>
      <c r="R182" s="205">
        <f>R183+R193</f>
        <v>0</v>
      </c>
      <c r="S182" s="204"/>
      <c r="T182" s="206">
        <f>T183+T193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171</v>
      </c>
      <c r="AT182" s="208" t="s">
        <v>73</v>
      </c>
      <c r="AU182" s="208" t="s">
        <v>74</v>
      </c>
      <c r="AY182" s="207" t="s">
        <v>138</v>
      </c>
      <c r="BK182" s="209">
        <f>BK183+BK193</f>
        <v>0</v>
      </c>
    </row>
    <row r="183" s="12" customFormat="1" ht="22.8" customHeight="1">
      <c r="A183" s="12"/>
      <c r="B183" s="196"/>
      <c r="C183" s="197"/>
      <c r="D183" s="198" t="s">
        <v>73</v>
      </c>
      <c r="E183" s="210" t="s">
        <v>391</v>
      </c>
      <c r="F183" s="210" t="s">
        <v>392</v>
      </c>
      <c r="G183" s="197"/>
      <c r="H183" s="197"/>
      <c r="I183" s="200"/>
      <c r="J183" s="211">
        <f>BK183</f>
        <v>0</v>
      </c>
      <c r="K183" s="197"/>
      <c r="L183" s="202"/>
      <c r="M183" s="203"/>
      <c r="N183" s="204"/>
      <c r="O183" s="204"/>
      <c r="P183" s="205">
        <f>SUM(P184:P192)</f>
        <v>0</v>
      </c>
      <c r="Q183" s="204"/>
      <c r="R183" s="205">
        <f>SUM(R184:R192)</f>
        <v>0</v>
      </c>
      <c r="S183" s="204"/>
      <c r="T183" s="206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7" t="s">
        <v>171</v>
      </c>
      <c r="AT183" s="208" t="s">
        <v>73</v>
      </c>
      <c r="AU183" s="208" t="s">
        <v>81</v>
      </c>
      <c r="AY183" s="207" t="s">
        <v>138</v>
      </c>
      <c r="BK183" s="209">
        <f>SUM(BK184:BK192)</f>
        <v>0</v>
      </c>
    </row>
    <row r="184" s="2" customFormat="1" ht="16.5" customHeight="1">
      <c r="A184" s="38"/>
      <c r="B184" s="39"/>
      <c r="C184" s="212" t="s">
        <v>381</v>
      </c>
      <c r="D184" s="212" t="s">
        <v>140</v>
      </c>
      <c r="E184" s="213" t="s">
        <v>394</v>
      </c>
      <c r="F184" s="214" t="s">
        <v>395</v>
      </c>
      <c r="G184" s="215" t="s">
        <v>205</v>
      </c>
      <c r="H184" s="216">
        <v>1186</v>
      </c>
      <c r="I184" s="217"/>
      <c r="J184" s="218">
        <f>ROUND(I184*H184,2)</f>
        <v>0</v>
      </c>
      <c r="K184" s="214" t="s">
        <v>144</v>
      </c>
      <c r="L184" s="44"/>
      <c r="M184" s="219" t="s">
        <v>19</v>
      </c>
      <c r="N184" s="220" t="s">
        <v>45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396</v>
      </c>
      <c r="AT184" s="223" t="s">
        <v>140</v>
      </c>
      <c r="AU184" s="223" t="s">
        <v>83</v>
      </c>
      <c r="AY184" s="17" t="s">
        <v>138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81</v>
      </c>
      <c r="BK184" s="224">
        <f>ROUND(I184*H184,2)</f>
        <v>0</v>
      </c>
      <c r="BL184" s="17" t="s">
        <v>396</v>
      </c>
      <c r="BM184" s="223" t="s">
        <v>397</v>
      </c>
    </row>
    <row r="185" s="2" customFormat="1">
      <c r="A185" s="38"/>
      <c r="B185" s="39"/>
      <c r="C185" s="40"/>
      <c r="D185" s="225" t="s">
        <v>147</v>
      </c>
      <c r="E185" s="40"/>
      <c r="F185" s="226" t="s">
        <v>398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83</v>
      </c>
    </row>
    <row r="186" s="2" customFormat="1" ht="16.5" customHeight="1">
      <c r="A186" s="38"/>
      <c r="B186" s="39"/>
      <c r="C186" s="212" t="s">
        <v>385</v>
      </c>
      <c r="D186" s="212" t="s">
        <v>140</v>
      </c>
      <c r="E186" s="213" t="s">
        <v>401</v>
      </c>
      <c r="F186" s="214" t="s">
        <v>402</v>
      </c>
      <c r="G186" s="215" t="s">
        <v>254</v>
      </c>
      <c r="H186" s="216">
        <v>1</v>
      </c>
      <c r="I186" s="217"/>
      <c r="J186" s="218">
        <f>ROUND(I186*H186,2)</f>
        <v>0</v>
      </c>
      <c r="K186" s="214" t="s">
        <v>144</v>
      </c>
      <c r="L186" s="44"/>
      <c r="M186" s="219" t="s">
        <v>19</v>
      </c>
      <c r="N186" s="220" t="s">
        <v>45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396</v>
      </c>
      <c r="AT186" s="223" t="s">
        <v>140</v>
      </c>
      <c r="AU186" s="223" t="s">
        <v>83</v>
      </c>
      <c r="AY186" s="17" t="s">
        <v>138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81</v>
      </c>
      <c r="BK186" s="224">
        <f>ROUND(I186*H186,2)</f>
        <v>0</v>
      </c>
      <c r="BL186" s="17" t="s">
        <v>396</v>
      </c>
      <c r="BM186" s="223" t="s">
        <v>511</v>
      </c>
    </row>
    <row r="187" s="2" customFormat="1">
      <c r="A187" s="38"/>
      <c r="B187" s="39"/>
      <c r="C187" s="40"/>
      <c r="D187" s="225" t="s">
        <v>147</v>
      </c>
      <c r="E187" s="40"/>
      <c r="F187" s="226" t="s">
        <v>404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147</v>
      </c>
      <c r="AU187" s="17" t="s">
        <v>83</v>
      </c>
    </row>
    <row r="188" s="2" customFormat="1">
      <c r="A188" s="38"/>
      <c r="B188" s="39"/>
      <c r="C188" s="40"/>
      <c r="D188" s="232" t="s">
        <v>228</v>
      </c>
      <c r="E188" s="40"/>
      <c r="F188" s="262" t="s">
        <v>405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228</v>
      </c>
      <c r="AU188" s="17" t="s">
        <v>83</v>
      </c>
    </row>
    <row r="189" s="2" customFormat="1" ht="16.5" customHeight="1">
      <c r="A189" s="38"/>
      <c r="B189" s="39"/>
      <c r="C189" s="212" t="s">
        <v>393</v>
      </c>
      <c r="D189" s="212" t="s">
        <v>140</v>
      </c>
      <c r="E189" s="213" t="s">
        <v>407</v>
      </c>
      <c r="F189" s="214" t="s">
        <v>408</v>
      </c>
      <c r="G189" s="215" t="s">
        <v>254</v>
      </c>
      <c r="H189" s="216">
        <v>1</v>
      </c>
      <c r="I189" s="217"/>
      <c r="J189" s="218">
        <f>ROUND(I189*H189,2)</f>
        <v>0</v>
      </c>
      <c r="K189" s="214" t="s">
        <v>144</v>
      </c>
      <c r="L189" s="44"/>
      <c r="M189" s="219" t="s">
        <v>19</v>
      </c>
      <c r="N189" s="220" t="s">
        <v>45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396</v>
      </c>
      <c r="AT189" s="223" t="s">
        <v>140</v>
      </c>
      <c r="AU189" s="223" t="s">
        <v>83</v>
      </c>
      <c r="AY189" s="17" t="s">
        <v>138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81</v>
      </c>
      <c r="BK189" s="224">
        <f>ROUND(I189*H189,2)</f>
        <v>0</v>
      </c>
      <c r="BL189" s="17" t="s">
        <v>396</v>
      </c>
      <c r="BM189" s="223" t="s">
        <v>512</v>
      </c>
    </row>
    <row r="190" s="2" customFormat="1">
      <c r="A190" s="38"/>
      <c r="B190" s="39"/>
      <c r="C190" s="40"/>
      <c r="D190" s="225" t="s">
        <v>147</v>
      </c>
      <c r="E190" s="40"/>
      <c r="F190" s="226" t="s">
        <v>410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147</v>
      </c>
      <c r="AU190" s="17" t="s">
        <v>83</v>
      </c>
    </row>
    <row r="191" s="2" customFormat="1">
      <c r="A191" s="38"/>
      <c r="B191" s="39"/>
      <c r="C191" s="40"/>
      <c r="D191" s="232" t="s">
        <v>228</v>
      </c>
      <c r="E191" s="40"/>
      <c r="F191" s="262" t="s">
        <v>411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228</v>
      </c>
      <c r="AU191" s="17" t="s">
        <v>83</v>
      </c>
    </row>
    <row r="192" s="2" customFormat="1" ht="16.5" customHeight="1">
      <c r="A192" s="38"/>
      <c r="B192" s="39"/>
      <c r="C192" s="212" t="s">
        <v>400</v>
      </c>
      <c r="D192" s="212" t="s">
        <v>140</v>
      </c>
      <c r="E192" s="213" t="s">
        <v>413</v>
      </c>
      <c r="F192" s="214" t="s">
        <v>414</v>
      </c>
      <c r="G192" s="215" t="s">
        <v>254</v>
      </c>
      <c r="H192" s="216">
        <v>1</v>
      </c>
      <c r="I192" s="217"/>
      <c r="J192" s="218">
        <f>ROUND(I192*H192,2)</f>
        <v>0</v>
      </c>
      <c r="K192" s="214" t="s">
        <v>19</v>
      </c>
      <c r="L192" s="44"/>
      <c r="M192" s="219" t="s">
        <v>19</v>
      </c>
      <c r="N192" s="220" t="s">
        <v>45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396</v>
      </c>
      <c r="AT192" s="223" t="s">
        <v>140</v>
      </c>
      <c r="AU192" s="223" t="s">
        <v>83</v>
      </c>
      <c r="AY192" s="17" t="s">
        <v>138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81</v>
      </c>
      <c r="BK192" s="224">
        <f>ROUND(I192*H192,2)</f>
        <v>0</v>
      </c>
      <c r="BL192" s="17" t="s">
        <v>396</v>
      </c>
      <c r="BM192" s="223" t="s">
        <v>513</v>
      </c>
    </row>
    <row r="193" s="12" customFormat="1" ht="22.8" customHeight="1">
      <c r="A193" s="12"/>
      <c r="B193" s="196"/>
      <c r="C193" s="197"/>
      <c r="D193" s="198" t="s">
        <v>73</v>
      </c>
      <c r="E193" s="210" t="s">
        <v>416</v>
      </c>
      <c r="F193" s="210" t="s">
        <v>417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SUM(P194:P196)</f>
        <v>0</v>
      </c>
      <c r="Q193" s="204"/>
      <c r="R193" s="205">
        <f>SUM(R194:R196)</f>
        <v>0</v>
      </c>
      <c r="S193" s="204"/>
      <c r="T193" s="206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171</v>
      </c>
      <c r="AT193" s="208" t="s">
        <v>73</v>
      </c>
      <c r="AU193" s="208" t="s">
        <v>81</v>
      </c>
      <c r="AY193" s="207" t="s">
        <v>138</v>
      </c>
      <c r="BK193" s="209">
        <f>SUM(BK194:BK196)</f>
        <v>0</v>
      </c>
    </row>
    <row r="194" s="2" customFormat="1" ht="16.5" customHeight="1">
      <c r="A194" s="38"/>
      <c r="B194" s="39"/>
      <c r="C194" s="212" t="s">
        <v>406</v>
      </c>
      <c r="D194" s="212" t="s">
        <v>140</v>
      </c>
      <c r="E194" s="213" t="s">
        <v>419</v>
      </c>
      <c r="F194" s="214" t="s">
        <v>420</v>
      </c>
      <c r="G194" s="215" t="s">
        <v>421</v>
      </c>
      <c r="H194" s="216">
        <v>1</v>
      </c>
      <c r="I194" s="217"/>
      <c r="J194" s="218">
        <f>ROUND(I194*H194,2)</f>
        <v>0</v>
      </c>
      <c r="K194" s="214" t="s">
        <v>144</v>
      </c>
      <c r="L194" s="44"/>
      <c r="M194" s="219" t="s">
        <v>19</v>
      </c>
      <c r="N194" s="220" t="s">
        <v>45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396</v>
      </c>
      <c r="AT194" s="223" t="s">
        <v>140</v>
      </c>
      <c r="AU194" s="223" t="s">
        <v>83</v>
      </c>
      <c r="AY194" s="17" t="s">
        <v>138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81</v>
      </c>
      <c r="BK194" s="224">
        <f>ROUND(I194*H194,2)</f>
        <v>0</v>
      </c>
      <c r="BL194" s="17" t="s">
        <v>396</v>
      </c>
      <c r="BM194" s="223" t="s">
        <v>514</v>
      </c>
    </row>
    <row r="195" s="2" customFormat="1">
      <c r="A195" s="38"/>
      <c r="B195" s="39"/>
      <c r="C195" s="40"/>
      <c r="D195" s="225" t="s">
        <v>147</v>
      </c>
      <c r="E195" s="40"/>
      <c r="F195" s="226" t="s">
        <v>423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83</v>
      </c>
    </row>
    <row r="196" s="2" customFormat="1">
      <c r="A196" s="38"/>
      <c r="B196" s="39"/>
      <c r="C196" s="40"/>
      <c r="D196" s="232" t="s">
        <v>228</v>
      </c>
      <c r="E196" s="40"/>
      <c r="F196" s="262" t="s">
        <v>424</v>
      </c>
      <c r="G196" s="40"/>
      <c r="H196" s="40"/>
      <c r="I196" s="227"/>
      <c r="J196" s="40"/>
      <c r="K196" s="40"/>
      <c r="L196" s="44"/>
      <c r="M196" s="263"/>
      <c r="N196" s="264"/>
      <c r="O196" s="265"/>
      <c r="P196" s="265"/>
      <c r="Q196" s="265"/>
      <c r="R196" s="265"/>
      <c r="S196" s="265"/>
      <c r="T196" s="266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228</v>
      </c>
      <c r="AU196" s="17" t="s">
        <v>83</v>
      </c>
    </row>
    <row r="197" s="2" customFormat="1" ht="6.96" customHeight="1">
      <c r="A197" s="38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LNCfxsY6YiD4851o2RvqqcN1WNBwG4cOZ/mOnWAfohITEMYEaIx3Ax59Lgflc+A5ewKoWfsgTH2NmHCGwYbRyA==" hashValue="oJt9Gm0+edEqJn9tvkXBKbxx5OYgWr8BiTBZROaWOgVXpas+Bb69epPDoJUwveBQjgUAuoYFTBK13IcBhLYpRw==" algorithmName="SHA-512" password="C766"/>
  <autoFilter ref="C86:K1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184802111"/>
    <hyperlink ref="F97" r:id="rId2" display="https://podminky.urs.cz/item/CS_URS_2022_01/183551113"/>
    <hyperlink ref="F101" r:id="rId3" display="https://podminky.urs.cz/item/CS_URS_2022_01/183403151"/>
    <hyperlink ref="F103" r:id="rId4" display="https://podminky.urs.cz/item/CS_URS_2022_01/183403152"/>
    <hyperlink ref="F105" r:id="rId5" display="https://podminky.urs.cz/item/CS_URS_2022_01/183403161"/>
    <hyperlink ref="F107" r:id="rId6" display="https://podminky.urs.cz/item/CS_URS_2022_01/180451111"/>
    <hyperlink ref="F114" r:id="rId7" display="https://podminky.urs.cz/item/CS_URS_2022_01/348951251"/>
    <hyperlink ref="F121" r:id="rId8" display="https://podminky.urs.cz/item/CS_URS_2022_01/184211311"/>
    <hyperlink ref="F123" r:id="rId9" display="https://podminky.urs.cz/item/CS_URS_2022_01/184215112"/>
    <hyperlink ref="F126" r:id="rId10" display="https://podminky.urs.cz/item/CS_URS_2022_01/184813113"/>
    <hyperlink ref="F130" r:id="rId11" display="https://podminky.urs.cz/item/CS_URS_2022_01/183101114"/>
    <hyperlink ref="F133" r:id="rId12" display="https://podminky.urs.cz/item/CS_URS_2022_01/184102111"/>
    <hyperlink ref="F135" r:id="rId13" display="https://podminky.urs.cz/item/CS_URS_2022_01/184215132"/>
    <hyperlink ref="F138" r:id="rId14" display="https://podminky.urs.cz/item/CS_URS_2022_01/184813121"/>
    <hyperlink ref="F142" r:id="rId15" display="https://podminky.urs.cz/item/CS_URS_2022_01/184911421"/>
    <hyperlink ref="F147" r:id="rId16" display="https://podminky.urs.cz/item/CS_URS_2022_01/184813111"/>
    <hyperlink ref="F152" r:id="rId17" display="https://podminky.urs.cz/item/CS_URS_2022_01/185804312"/>
    <hyperlink ref="F160" r:id="rId18" display="https://podminky.urs.cz/item/CS_URS_2022_01/185851121"/>
    <hyperlink ref="F162" r:id="rId19" display="https://podminky.urs.cz/item/CS_URS_2022_01/185851129"/>
    <hyperlink ref="F165" r:id="rId20" display="https://podminky.urs.cz/item/CS_URS_2022_01/998231311"/>
    <hyperlink ref="F185" r:id="rId21" display="https://podminky.urs.cz/item/CS_URS_2022_01/012002000"/>
    <hyperlink ref="F187" r:id="rId22" display="https://podminky.urs.cz/item/CS_URS_2022_01/011303000"/>
    <hyperlink ref="F190" r:id="rId23" display="https://podminky.urs.cz/item/CS_URS_2022_01/031002000"/>
    <hyperlink ref="F195" r:id="rId24" display="https://podminky.urs.cz/item/CS_URS_2022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483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515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SO-2-1 - Větrolam VN2 1.rok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516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483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SO-2-1 - Větrolam VN2 1.rok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4.2920799999999995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4.2920799999999995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517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4.2920799999999995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312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518</v>
      </c>
      <c r="G92" s="231"/>
      <c r="H92" s="235">
        <v>312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312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16774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519</v>
      </c>
      <c r="G97" s="231"/>
      <c r="H97" s="235">
        <v>16774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216.40000000000001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520</v>
      </c>
      <c r="G101" s="231"/>
      <c r="H101" s="235">
        <v>216.40000000000001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521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21.34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4.2679999999999998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522</v>
      </c>
      <c r="G104" s="231"/>
      <c r="H104" s="235">
        <v>21.34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43.280000000000001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523</v>
      </c>
      <c r="G108" s="231"/>
      <c r="H108" s="235">
        <v>43.280000000000001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524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1204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0.024080000000000001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525</v>
      </c>
      <c r="G112" s="231"/>
      <c r="H112" s="235">
        <v>1204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1920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7.6799999999999997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495</v>
      </c>
      <c r="G116" s="231"/>
      <c r="H116" s="235">
        <v>7.6799999999999997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118.59999999999999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526</v>
      </c>
      <c r="G118" s="231"/>
      <c r="H118" s="235">
        <v>118.59999999999999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4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157.75999999999999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527</v>
      </c>
      <c r="G123" s="231"/>
      <c r="H123" s="235">
        <v>157.75999999999999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157.75999999999999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946.55999999999995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528</v>
      </c>
      <c r="G129" s="231"/>
      <c r="H129" s="235">
        <v>946.55999999999995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rNbRRU3iUSAViMauq7SNHwYtuBqioSZ70o+BhC6idJU84G/vo3A8FS6RDuppwoTwelLfiqTYtfTcegtajwaMGw==" hashValue="i7wtoWGnxzIE49HJOa+TF8zETjro8QAZzFRhTZNNdSXncrzke3mN9Pux7v5bshScU9X/Vi0WOGrHF74Y6tAoCw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483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529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SO-2-2 - Větrolam VN2 2.rok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516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483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SO-2-2 - Větrolam VN2 2.rok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4.2920799999999995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4.2920799999999995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517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4.2920799999999995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312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518</v>
      </c>
      <c r="G92" s="231"/>
      <c r="H92" s="235">
        <v>312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312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16774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519</v>
      </c>
      <c r="G97" s="231"/>
      <c r="H97" s="235">
        <v>16774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216.40000000000001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520</v>
      </c>
      <c r="G101" s="231"/>
      <c r="H101" s="235">
        <v>216.40000000000001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521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21.34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4.2679999999999998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522</v>
      </c>
      <c r="G104" s="231"/>
      <c r="H104" s="235">
        <v>21.34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43.280000000000001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523</v>
      </c>
      <c r="G108" s="231"/>
      <c r="H108" s="235">
        <v>43.280000000000001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524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1204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0.024080000000000001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525</v>
      </c>
      <c r="G112" s="231"/>
      <c r="H112" s="235">
        <v>1204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1920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7.6799999999999997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495</v>
      </c>
      <c r="G116" s="231"/>
      <c r="H116" s="235">
        <v>7.6799999999999997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118.59999999999999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526</v>
      </c>
      <c r="G118" s="231"/>
      <c r="H118" s="235">
        <v>118.59999999999999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4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157.75999999999999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527</v>
      </c>
      <c r="G123" s="231"/>
      <c r="H123" s="235">
        <v>157.75999999999999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157.75999999999999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946.55999999999995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528</v>
      </c>
      <c r="G129" s="231"/>
      <c r="H129" s="235">
        <v>946.55999999999995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P2aBU7VdN2HJ8AgS4l0z8FXd2kLRuEdpQtD7BpGN+H4PtMJKKBDlYos2Wu7oiJaGa9ebTEkBa1cfZAlX00UIUQ==" hashValue="313EJDsdd1EGGSbzdHHRb91GwGfInfxCbHW124t2u2jd7FEHvBDFN49RHbzENt27DRW5f5eMU1NQ51F3SsLLDg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108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VN2, VN3 - A, B a C v k.ú. Olbramovice u Moravského Krumlova</v>
      </c>
      <c r="F7" s="142"/>
      <c r="G7" s="142"/>
      <c r="H7" s="142"/>
      <c r="L7" s="20"/>
    </row>
    <row r="8" s="1" customFormat="1" ht="12" customHeight="1">
      <c r="B8" s="20"/>
      <c r="D8" s="142" t="s">
        <v>109</v>
      </c>
      <c r="L8" s="20"/>
    </row>
    <row r="9" s="2" customFormat="1" ht="16.5" customHeight="1">
      <c r="A9" s="38"/>
      <c r="B9" s="44"/>
      <c r="C9" s="38"/>
      <c r="D9" s="38"/>
      <c r="E9" s="143" t="s">
        <v>483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425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530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7. 4. 2022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ROUND((SUM(BE87:BE129)),  2)</f>
        <v>0</v>
      </c>
      <c r="G35" s="38"/>
      <c r="H35" s="38"/>
      <c r="I35" s="157">
        <v>0.20999999999999999</v>
      </c>
      <c r="J35" s="156">
        <f>ROUND(((SUM(BE87:BE129))*I35),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ROUND((SUM(BF87:BF129)),  2)</f>
        <v>0</v>
      </c>
      <c r="G36" s="38"/>
      <c r="H36" s="38"/>
      <c r="I36" s="157">
        <v>0.14999999999999999</v>
      </c>
      <c r="J36" s="156">
        <f>ROUND(((SUM(BF87:BF129))*I36),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VN2, VN3 - A, B a C v k.ú. Olbramovice u Moravského Krumlova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483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425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SO-2-3 - Větrolam VN2 3.rok následná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Olbramovice u Moravského Krumlova</v>
      </c>
      <c r="G56" s="40"/>
      <c r="H56" s="40"/>
      <c r="I56" s="32" t="s">
        <v>23</v>
      </c>
      <c r="J56" s="72" t="str">
        <f>IF(J14="","",J14)</f>
        <v>7. 4. 2022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ČŘ-Státní pozemkový úřad</v>
      </c>
      <c r="G58" s="40"/>
      <c r="H58" s="40"/>
      <c r="I58" s="32" t="s">
        <v>33</v>
      </c>
      <c r="J58" s="36" t="str">
        <f>E23</f>
        <v>Ing. Jaroslav Krejčí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112</v>
      </c>
      <c r="D61" s="171"/>
      <c r="E61" s="171"/>
      <c r="F61" s="171"/>
      <c r="G61" s="171"/>
      <c r="H61" s="171"/>
      <c r="I61" s="171"/>
      <c r="J61" s="172" t="s">
        <v>113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516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Větrolamy VN2, VN3 - A, B a C v k.ú. Olbramovice u Moravského Krumlova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483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425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SO-2-3 - Větrolam VN2 3.rok následná péče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Olbramovice u Moravského Krumlova</v>
      </c>
      <c r="G81" s="40"/>
      <c r="H81" s="40"/>
      <c r="I81" s="32" t="s">
        <v>23</v>
      </c>
      <c r="J81" s="72" t="str">
        <f>IF(J14="","",J14)</f>
        <v>7. 4. 2022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ČŘ-Státní pozemkový úřad</v>
      </c>
      <c r="G83" s="40"/>
      <c r="H83" s="40"/>
      <c r="I83" s="32" t="s">
        <v>33</v>
      </c>
      <c r="J83" s="36" t="str">
        <f>E23</f>
        <v>Ing. Jaroslav Krejčí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124</v>
      </c>
      <c r="D86" s="188" t="s">
        <v>59</v>
      </c>
      <c r="E86" s="188" t="s">
        <v>55</v>
      </c>
      <c r="F86" s="188" t="s">
        <v>56</v>
      </c>
      <c r="G86" s="188" t="s">
        <v>125</v>
      </c>
      <c r="H86" s="188" t="s">
        <v>126</v>
      </c>
      <c r="I86" s="188" t="s">
        <v>127</v>
      </c>
      <c r="J86" s="188" t="s">
        <v>113</v>
      </c>
      <c r="K86" s="189" t="s">
        <v>128</v>
      </c>
      <c r="L86" s="190"/>
      <c r="M86" s="92" t="s">
        <v>19</v>
      </c>
      <c r="N86" s="93" t="s">
        <v>44</v>
      </c>
      <c r="O86" s="93" t="s">
        <v>129</v>
      </c>
      <c r="P86" s="93" t="s">
        <v>130</v>
      </c>
      <c r="Q86" s="93" t="s">
        <v>131</v>
      </c>
      <c r="R86" s="93" t="s">
        <v>132</v>
      </c>
      <c r="S86" s="93" t="s">
        <v>133</v>
      </c>
      <c r="T86" s="94" t="s">
        <v>134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4.2920799999999995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114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136</v>
      </c>
      <c r="F88" s="199" t="s">
        <v>137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4.2920799999999995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81</v>
      </c>
      <c r="AT88" s="208" t="s">
        <v>73</v>
      </c>
      <c r="AU88" s="208" t="s">
        <v>74</v>
      </c>
      <c r="AY88" s="207" t="s">
        <v>138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81</v>
      </c>
      <c r="F89" s="210" t="s">
        <v>517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SUM(P90:P129)</f>
        <v>0</v>
      </c>
      <c r="Q89" s="204"/>
      <c r="R89" s="205">
        <f>SUM(R90:R129)</f>
        <v>4.2920799999999995</v>
      </c>
      <c r="S89" s="204"/>
      <c r="T89" s="206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73</v>
      </c>
      <c r="AU89" s="208" t="s">
        <v>81</v>
      </c>
      <c r="AY89" s="207" t="s">
        <v>138</v>
      </c>
      <c r="BK89" s="209">
        <f>SUM(BK90:BK129)</f>
        <v>0</v>
      </c>
    </row>
    <row r="90" s="2" customFormat="1" ht="24.15" customHeight="1">
      <c r="A90" s="38"/>
      <c r="B90" s="39"/>
      <c r="C90" s="212" t="s">
        <v>81</v>
      </c>
      <c r="D90" s="212" t="s">
        <v>140</v>
      </c>
      <c r="E90" s="213" t="s">
        <v>429</v>
      </c>
      <c r="F90" s="214" t="s">
        <v>430</v>
      </c>
      <c r="G90" s="215" t="s">
        <v>212</v>
      </c>
      <c r="H90" s="216">
        <v>312</v>
      </c>
      <c r="I90" s="217"/>
      <c r="J90" s="218">
        <f>ROUND(I90*H90,2)</f>
        <v>0</v>
      </c>
      <c r="K90" s="214" t="s">
        <v>144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145</v>
      </c>
      <c r="AT90" s="223" t="s">
        <v>140</v>
      </c>
      <c r="AU90" s="223" t="s">
        <v>83</v>
      </c>
      <c r="AY90" s="17" t="s">
        <v>138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81</v>
      </c>
      <c r="BK90" s="224">
        <f>ROUND(I90*H90,2)</f>
        <v>0</v>
      </c>
      <c r="BL90" s="17" t="s">
        <v>145</v>
      </c>
      <c r="BM90" s="223" t="s">
        <v>431</v>
      </c>
    </row>
    <row r="91" s="2" customFormat="1">
      <c r="A91" s="38"/>
      <c r="B91" s="39"/>
      <c r="C91" s="40"/>
      <c r="D91" s="225" t="s">
        <v>147</v>
      </c>
      <c r="E91" s="40"/>
      <c r="F91" s="226" t="s">
        <v>432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147</v>
      </c>
      <c r="AU91" s="17" t="s">
        <v>83</v>
      </c>
    </row>
    <row r="92" s="13" customFormat="1">
      <c r="A92" s="13"/>
      <c r="B92" s="230"/>
      <c r="C92" s="231"/>
      <c r="D92" s="232" t="s">
        <v>149</v>
      </c>
      <c r="E92" s="233" t="s">
        <v>19</v>
      </c>
      <c r="F92" s="234" t="s">
        <v>518</v>
      </c>
      <c r="G92" s="231"/>
      <c r="H92" s="235">
        <v>312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149</v>
      </c>
      <c r="AU92" s="241" t="s">
        <v>83</v>
      </c>
      <c r="AV92" s="13" t="s">
        <v>83</v>
      </c>
      <c r="AW92" s="13" t="s">
        <v>35</v>
      </c>
      <c r="AX92" s="13" t="s">
        <v>81</v>
      </c>
      <c r="AY92" s="241" t="s">
        <v>138</v>
      </c>
    </row>
    <row r="93" s="14" customFormat="1">
      <c r="A93" s="14"/>
      <c r="B93" s="242"/>
      <c r="C93" s="243"/>
      <c r="D93" s="232" t="s">
        <v>149</v>
      </c>
      <c r="E93" s="244" t="s">
        <v>19</v>
      </c>
      <c r="F93" s="245" t="s">
        <v>434</v>
      </c>
      <c r="G93" s="243"/>
      <c r="H93" s="244" t="s">
        <v>19</v>
      </c>
      <c r="I93" s="246"/>
      <c r="J93" s="243"/>
      <c r="K93" s="243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149</v>
      </c>
      <c r="AU93" s="251" t="s">
        <v>83</v>
      </c>
      <c r="AV93" s="14" t="s">
        <v>81</v>
      </c>
      <c r="AW93" s="14" t="s">
        <v>35</v>
      </c>
      <c r="AX93" s="14" t="s">
        <v>74</v>
      </c>
      <c r="AY93" s="251" t="s">
        <v>138</v>
      </c>
    </row>
    <row r="94" s="2" customFormat="1" ht="21.75" customHeight="1">
      <c r="A94" s="38"/>
      <c r="B94" s="39"/>
      <c r="C94" s="252" t="s">
        <v>83</v>
      </c>
      <c r="D94" s="252" t="s">
        <v>152</v>
      </c>
      <c r="E94" s="253" t="s">
        <v>435</v>
      </c>
      <c r="F94" s="254" t="s">
        <v>436</v>
      </c>
      <c r="G94" s="255" t="s">
        <v>233</v>
      </c>
      <c r="H94" s="256">
        <v>312</v>
      </c>
      <c r="I94" s="257"/>
      <c r="J94" s="258">
        <f>ROUND(I94*H94,2)</f>
        <v>0</v>
      </c>
      <c r="K94" s="254" t="s">
        <v>19</v>
      </c>
      <c r="L94" s="259"/>
      <c r="M94" s="260" t="s">
        <v>19</v>
      </c>
      <c r="N94" s="261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156</v>
      </c>
      <c r="AT94" s="223" t="s">
        <v>152</v>
      </c>
      <c r="AU94" s="223" t="s">
        <v>83</v>
      </c>
      <c r="AY94" s="17" t="s">
        <v>138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81</v>
      </c>
      <c r="BK94" s="224">
        <f>ROUND(I94*H94,2)</f>
        <v>0</v>
      </c>
      <c r="BL94" s="17" t="s">
        <v>145</v>
      </c>
      <c r="BM94" s="223" t="s">
        <v>437</v>
      </c>
    </row>
    <row r="95" s="2" customFormat="1" ht="21.75" customHeight="1">
      <c r="A95" s="38"/>
      <c r="B95" s="39"/>
      <c r="C95" s="212" t="s">
        <v>159</v>
      </c>
      <c r="D95" s="212" t="s">
        <v>140</v>
      </c>
      <c r="E95" s="213" t="s">
        <v>438</v>
      </c>
      <c r="F95" s="214" t="s">
        <v>439</v>
      </c>
      <c r="G95" s="215" t="s">
        <v>143</v>
      </c>
      <c r="H95" s="216">
        <v>16774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145</v>
      </c>
      <c r="AT95" s="223" t="s">
        <v>140</v>
      </c>
      <c r="AU95" s="223" t="s">
        <v>83</v>
      </c>
      <c r="AY95" s="17" t="s">
        <v>138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81</v>
      </c>
      <c r="BK95" s="224">
        <f>ROUND(I95*H95,2)</f>
        <v>0</v>
      </c>
      <c r="BL95" s="17" t="s">
        <v>145</v>
      </c>
      <c r="BM95" s="223" t="s">
        <v>440</v>
      </c>
    </row>
    <row r="96" s="2" customFormat="1">
      <c r="A96" s="38"/>
      <c r="B96" s="39"/>
      <c r="C96" s="40"/>
      <c r="D96" s="225" t="s">
        <v>147</v>
      </c>
      <c r="E96" s="40"/>
      <c r="F96" s="226" t="s">
        <v>441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83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519</v>
      </c>
      <c r="G97" s="231"/>
      <c r="H97" s="235">
        <v>16774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149</v>
      </c>
      <c r="AU97" s="241" t="s">
        <v>83</v>
      </c>
      <c r="AV97" s="13" t="s">
        <v>83</v>
      </c>
      <c r="AW97" s="13" t="s">
        <v>35</v>
      </c>
      <c r="AX97" s="13" t="s">
        <v>81</v>
      </c>
      <c r="AY97" s="241" t="s">
        <v>138</v>
      </c>
    </row>
    <row r="98" s="14" customFormat="1">
      <c r="A98" s="14"/>
      <c r="B98" s="242"/>
      <c r="C98" s="243"/>
      <c r="D98" s="232" t="s">
        <v>149</v>
      </c>
      <c r="E98" s="244" t="s">
        <v>19</v>
      </c>
      <c r="F98" s="245" t="s">
        <v>443</v>
      </c>
      <c r="G98" s="243"/>
      <c r="H98" s="244" t="s">
        <v>19</v>
      </c>
      <c r="I98" s="246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83</v>
      </c>
      <c r="AV98" s="14" t="s">
        <v>81</v>
      </c>
      <c r="AW98" s="14" t="s">
        <v>35</v>
      </c>
      <c r="AX98" s="14" t="s">
        <v>74</v>
      </c>
      <c r="AY98" s="251" t="s">
        <v>138</v>
      </c>
    </row>
    <row r="99" s="2" customFormat="1" ht="16.5" customHeight="1">
      <c r="A99" s="38"/>
      <c r="B99" s="39"/>
      <c r="C99" s="212" t="s">
        <v>145</v>
      </c>
      <c r="D99" s="212" t="s">
        <v>140</v>
      </c>
      <c r="E99" s="213" t="s">
        <v>266</v>
      </c>
      <c r="F99" s="214" t="s">
        <v>267</v>
      </c>
      <c r="G99" s="215" t="s">
        <v>143</v>
      </c>
      <c r="H99" s="216">
        <v>216.40000000000001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145</v>
      </c>
      <c r="AT99" s="223" t="s">
        <v>140</v>
      </c>
      <c r="AU99" s="223" t="s">
        <v>83</v>
      </c>
      <c r="AY99" s="17" t="s">
        <v>138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81</v>
      </c>
      <c r="BK99" s="224">
        <f>ROUND(I99*H99,2)</f>
        <v>0</v>
      </c>
      <c r="BL99" s="17" t="s">
        <v>145</v>
      </c>
      <c r="BM99" s="223" t="s">
        <v>444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269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83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520</v>
      </c>
      <c r="G101" s="231"/>
      <c r="H101" s="235">
        <v>216.40000000000001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149</v>
      </c>
      <c r="AU101" s="241" t="s">
        <v>83</v>
      </c>
      <c r="AV101" s="13" t="s">
        <v>83</v>
      </c>
      <c r="AW101" s="13" t="s">
        <v>35</v>
      </c>
      <c r="AX101" s="13" t="s">
        <v>81</v>
      </c>
      <c r="AY101" s="241" t="s">
        <v>138</v>
      </c>
    </row>
    <row r="102" s="14" customFormat="1">
      <c r="A102" s="14"/>
      <c r="B102" s="242"/>
      <c r="C102" s="243"/>
      <c r="D102" s="232" t="s">
        <v>149</v>
      </c>
      <c r="E102" s="244" t="s">
        <v>19</v>
      </c>
      <c r="F102" s="245" t="s">
        <v>521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83</v>
      </c>
      <c r="AV102" s="14" t="s">
        <v>81</v>
      </c>
      <c r="AW102" s="14" t="s">
        <v>35</v>
      </c>
      <c r="AX102" s="14" t="s">
        <v>74</v>
      </c>
      <c r="AY102" s="251" t="s">
        <v>138</v>
      </c>
    </row>
    <row r="103" s="2" customFormat="1" ht="16.5" customHeight="1">
      <c r="A103" s="38"/>
      <c r="B103" s="39"/>
      <c r="C103" s="252" t="s">
        <v>171</v>
      </c>
      <c r="D103" s="252" t="s">
        <v>152</v>
      </c>
      <c r="E103" s="253" t="s">
        <v>272</v>
      </c>
      <c r="F103" s="254" t="s">
        <v>273</v>
      </c>
      <c r="G103" s="255" t="s">
        <v>274</v>
      </c>
      <c r="H103" s="256">
        <v>21.34</v>
      </c>
      <c r="I103" s="257"/>
      <c r="J103" s="258">
        <f>ROUND(I103*H103,2)</f>
        <v>0</v>
      </c>
      <c r="K103" s="254" t="s">
        <v>144</v>
      </c>
      <c r="L103" s="259"/>
      <c r="M103" s="260" t="s">
        <v>19</v>
      </c>
      <c r="N103" s="261" t="s">
        <v>45</v>
      </c>
      <c r="O103" s="84"/>
      <c r="P103" s="221">
        <f>O103*H103</f>
        <v>0</v>
      </c>
      <c r="Q103" s="221">
        <v>0.20000000000000001</v>
      </c>
      <c r="R103" s="221">
        <f>Q103*H103</f>
        <v>4.2679999999999998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156</v>
      </c>
      <c r="AT103" s="223" t="s">
        <v>152</v>
      </c>
      <c r="AU103" s="223" t="s">
        <v>83</v>
      </c>
      <c r="AY103" s="17" t="s">
        <v>138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81</v>
      </c>
      <c r="BK103" s="224">
        <f>ROUND(I103*H103,2)</f>
        <v>0</v>
      </c>
      <c r="BL103" s="17" t="s">
        <v>145</v>
      </c>
      <c r="BM103" s="223" t="s">
        <v>447</v>
      </c>
    </row>
    <row r="104" s="13" customFormat="1">
      <c r="A104" s="13"/>
      <c r="B104" s="230"/>
      <c r="C104" s="231"/>
      <c r="D104" s="232" t="s">
        <v>149</v>
      </c>
      <c r="E104" s="233" t="s">
        <v>19</v>
      </c>
      <c r="F104" s="234" t="s">
        <v>522</v>
      </c>
      <c r="G104" s="231"/>
      <c r="H104" s="235">
        <v>21.34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149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138</v>
      </c>
    </row>
    <row r="105" s="14" customFormat="1">
      <c r="A105" s="14"/>
      <c r="B105" s="242"/>
      <c r="C105" s="243"/>
      <c r="D105" s="232" t="s">
        <v>149</v>
      </c>
      <c r="E105" s="244" t="s">
        <v>19</v>
      </c>
      <c r="F105" s="245" t="s">
        <v>449</v>
      </c>
      <c r="G105" s="243"/>
      <c r="H105" s="244" t="s">
        <v>19</v>
      </c>
      <c r="I105" s="246"/>
      <c r="J105" s="243"/>
      <c r="K105" s="243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149</v>
      </c>
      <c r="AU105" s="251" t="s">
        <v>83</v>
      </c>
      <c r="AV105" s="14" t="s">
        <v>81</v>
      </c>
      <c r="AW105" s="14" t="s">
        <v>35</v>
      </c>
      <c r="AX105" s="14" t="s">
        <v>74</v>
      </c>
      <c r="AY105" s="251" t="s">
        <v>138</v>
      </c>
    </row>
    <row r="106" s="2" customFormat="1" ht="21.75" customHeight="1">
      <c r="A106" s="38"/>
      <c r="B106" s="39"/>
      <c r="C106" s="212" t="s">
        <v>176</v>
      </c>
      <c r="D106" s="212" t="s">
        <v>140</v>
      </c>
      <c r="E106" s="213" t="s">
        <v>450</v>
      </c>
      <c r="F106" s="214" t="s">
        <v>451</v>
      </c>
      <c r="G106" s="215" t="s">
        <v>452</v>
      </c>
      <c r="H106" s="216">
        <v>43.280000000000001</v>
      </c>
      <c r="I106" s="217"/>
      <c r="J106" s="218">
        <f>ROUND(I106*H106,2)</f>
        <v>0</v>
      </c>
      <c r="K106" s="214" t="s">
        <v>144</v>
      </c>
      <c r="L106" s="44"/>
      <c r="M106" s="219" t="s">
        <v>19</v>
      </c>
      <c r="N106" s="220" t="s">
        <v>45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145</v>
      </c>
      <c r="AT106" s="223" t="s">
        <v>140</v>
      </c>
      <c r="AU106" s="223" t="s">
        <v>83</v>
      </c>
      <c r="AY106" s="17" t="s">
        <v>138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81</v>
      </c>
      <c r="BK106" s="224">
        <f>ROUND(I106*H106,2)</f>
        <v>0</v>
      </c>
      <c r="BL106" s="17" t="s">
        <v>145</v>
      </c>
      <c r="BM106" s="223" t="s">
        <v>453</v>
      </c>
    </row>
    <row r="107" s="2" customFormat="1">
      <c r="A107" s="38"/>
      <c r="B107" s="39"/>
      <c r="C107" s="40"/>
      <c r="D107" s="225" t="s">
        <v>147</v>
      </c>
      <c r="E107" s="40"/>
      <c r="F107" s="226" t="s">
        <v>454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147</v>
      </c>
      <c r="AU107" s="17" t="s">
        <v>83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523</v>
      </c>
      <c r="G108" s="231"/>
      <c r="H108" s="235">
        <v>43.280000000000001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149</v>
      </c>
      <c r="AU108" s="241" t="s">
        <v>83</v>
      </c>
      <c r="AV108" s="13" t="s">
        <v>83</v>
      </c>
      <c r="AW108" s="13" t="s">
        <v>35</v>
      </c>
      <c r="AX108" s="13" t="s">
        <v>81</v>
      </c>
      <c r="AY108" s="241" t="s">
        <v>138</v>
      </c>
    </row>
    <row r="109" s="14" customFormat="1">
      <c r="A109" s="14"/>
      <c r="B109" s="242"/>
      <c r="C109" s="243"/>
      <c r="D109" s="232" t="s">
        <v>149</v>
      </c>
      <c r="E109" s="244" t="s">
        <v>19</v>
      </c>
      <c r="F109" s="245" t="s">
        <v>524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83</v>
      </c>
      <c r="AV109" s="14" t="s">
        <v>81</v>
      </c>
      <c r="AW109" s="14" t="s">
        <v>35</v>
      </c>
      <c r="AX109" s="14" t="s">
        <v>74</v>
      </c>
      <c r="AY109" s="251" t="s">
        <v>138</v>
      </c>
    </row>
    <row r="110" s="2" customFormat="1" ht="16.5" customHeight="1">
      <c r="A110" s="38"/>
      <c r="B110" s="39"/>
      <c r="C110" s="212" t="s">
        <v>181</v>
      </c>
      <c r="D110" s="212" t="s">
        <v>140</v>
      </c>
      <c r="E110" s="213" t="s">
        <v>457</v>
      </c>
      <c r="F110" s="214" t="s">
        <v>458</v>
      </c>
      <c r="G110" s="215" t="s">
        <v>212</v>
      </c>
      <c r="H110" s="216">
        <v>1204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2.0000000000000002E-05</v>
      </c>
      <c r="R110" s="221">
        <f>Q110*H110</f>
        <v>0.024080000000000001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83</v>
      </c>
      <c r="AY110" s="17" t="s">
        <v>138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81</v>
      </c>
      <c r="BK110" s="224">
        <f>ROUND(I110*H110,2)</f>
        <v>0</v>
      </c>
      <c r="BL110" s="17" t="s">
        <v>145</v>
      </c>
      <c r="BM110" s="223" t="s">
        <v>459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460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83</v>
      </c>
    </row>
    <row r="112" s="13" customFormat="1">
      <c r="A112" s="13"/>
      <c r="B112" s="230"/>
      <c r="C112" s="231"/>
      <c r="D112" s="232" t="s">
        <v>149</v>
      </c>
      <c r="E112" s="233" t="s">
        <v>19</v>
      </c>
      <c r="F112" s="234" t="s">
        <v>525</v>
      </c>
      <c r="G112" s="231"/>
      <c r="H112" s="235">
        <v>1204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149</v>
      </c>
      <c r="AU112" s="241" t="s">
        <v>83</v>
      </c>
      <c r="AV112" s="13" t="s">
        <v>83</v>
      </c>
      <c r="AW112" s="13" t="s">
        <v>35</v>
      </c>
      <c r="AX112" s="13" t="s">
        <v>81</v>
      </c>
      <c r="AY112" s="241" t="s">
        <v>138</v>
      </c>
    </row>
    <row r="113" s="2" customFormat="1" ht="16.5" customHeight="1">
      <c r="A113" s="38"/>
      <c r="B113" s="39"/>
      <c r="C113" s="212" t="s">
        <v>156</v>
      </c>
      <c r="D113" s="212" t="s">
        <v>140</v>
      </c>
      <c r="E113" s="213" t="s">
        <v>278</v>
      </c>
      <c r="F113" s="214" t="s">
        <v>279</v>
      </c>
      <c r="G113" s="215" t="s">
        <v>212</v>
      </c>
      <c r="H113" s="216">
        <v>1920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83</v>
      </c>
      <c r="AY113" s="17" t="s">
        <v>138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81</v>
      </c>
      <c r="BK113" s="224">
        <f>ROUND(I113*H113,2)</f>
        <v>0</v>
      </c>
      <c r="BL113" s="17" t="s">
        <v>145</v>
      </c>
      <c r="BM113" s="223" t="s">
        <v>462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281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52" t="s">
        <v>463</v>
      </c>
      <c r="D115" s="252" t="s">
        <v>152</v>
      </c>
      <c r="E115" s="253" t="s">
        <v>464</v>
      </c>
      <c r="F115" s="254" t="s">
        <v>465</v>
      </c>
      <c r="G115" s="255" t="s">
        <v>189</v>
      </c>
      <c r="H115" s="256">
        <v>7.6799999999999997</v>
      </c>
      <c r="I115" s="257"/>
      <c r="J115" s="258">
        <f>ROUND(I115*H115,2)</f>
        <v>0</v>
      </c>
      <c r="K115" s="254" t="s">
        <v>19</v>
      </c>
      <c r="L115" s="259"/>
      <c r="M115" s="260" t="s">
        <v>19</v>
      </c>
      <c r="N115" s="261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156</v>
      </c>
      <c r="AT115" s="223" t="s">
        <v>152</v>
      </c>
      <c r="AU115" s="223" t="s">
        <v>83</v>
      </c>
      <c r="AY115" s="17" t="s">
        <v>138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81</v>
      </c>
      <c r="BK115" s="224">
        <f>ROUND(I115*H115,2)</f>
        <v>0</v>
      </c>
      <c r="BL115" s="17" t="s">
        <v>145</v>
      </c>
      <c r="BM115" s="223" t="s">
        <v>466</v>
      </c>
    </row>
    <row r="116" s="13" customFormat="1">
      <c r="A116" s="13"/>
      <c r="B116" s="230"/>
      <c r="C116" s="231"/>
      <c r="D116" s="232" t="s">
        <v>149</v>
      </c>
      <c r="E116" s="233" t="s">
        <v>19</v>
      </c>
      <c r="F116" s="234" t="s">
        <v>495</v>
      </c>
      <c r="G116" s="231"/>
      <c r="H116" s="235">
        <v>7.6799999999999997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149</v>
      </c>
      <c r="AU116" s="241" t="s">
        <v>83</v>
      </c>
      <c r="AV116" s="13" t="s">
        <v>83</v>
      </c>
      <c r="AW116" s="13" t="s">
        <v>35</v>
      </c>
      <c r="AX116" s="13" t="s">
        <v>81</v>
      </c>
      <c r="AY116" s="241" t="s">
        <v>138</v>
      </c>
    </row>
    <row r="117" s="2" customFormat="1" ht="16.5" customHeight="1">
      <c r="A117" s="38"/>
      <c r="B117" s="39"/>
      <c r="C117" s="212" t="s">
        <v>194</v>
      </c>
      <c r="D117" s="212" t="s">
        <v>140</v>
      </c>
      <c r="E117" s="213" t="s">
        <v>467</v>
      </c>
      <c r="F117" s="214" t="s">
        <v>468</v>
      </c>
      <c r="G117" s="215" t="s">
        <v>205</v>
      </c>
      <c r="H117" s="216">
        <v>118.59999999999999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145</v>
      </c>
      <c r="AT117" s="223" t="s">
        <v>140</v>
      </c>
      <c r="AU117" s="223" t="s">
        <v>83</v>
      </c>
      <c r="AY117" s="17" t="s">
        <v>138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81</v>
      </c>
      <c r="BK117" s="224">
        <f>ROUND(I117*H117,2)</f>
        <v>0</v>
      </c>
      <c r="BL117" s="17" t="s">
        <v>145</v>
      </c>
      <c r="BM117" s="223" t="s">
        <v>469</v>
      </c>
    </row>
    <row r="118" s="13" customFormat="1">
      <c r="A118" s="13"/>
      <c r="B118" s="230"/>
      <c r="C118" s="231"/>
      <c r="D118" s="232" t="s">
        <v>149</v>
      </c>
      <c r="E118" s="233" t="s">
        <v>19</v>
      </c>
      <c r="F118" s="234" t="s">
        <v>526</v>
      </c>
      <c r="G118" s="231"/>
      <c r="H118" s="235">
        <v>118.59999999999999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149</v>
      </c>
      <c r="AU118" s="241" t="s">
        <v>83</v>
      </c>
      <c r="AV118" s="13" t="s">
        <v>83</v>
      </c>
      <c r="AW118" s="13" t="s">
        <v>35</v>
      </c>
      <c r="AX118" s="13" t="s">
        <v>81</v>
      </c>
      <c r="AY118" s="241" t="s">
        <v>138</v>
      </c>
    </row>
    <row r="119" s="2" customFormat="1" ht="21.75" customHeight="1">
      <c r="A119" s="38"/>
      <c r="B119" s="39"/>
      <c r="C119" s="212" t="s">
        <v>202</v>
      </c>
      <c r="D119" s="212" t="s">
        <v>140</v>
      </c>
      <c r="E119" s="213" t="s">
        <v>471</v>
      </c>
      <c r="F119" s="214" t="s">
        <v>472</v>
      </c>
      <c r="G119" s="215" t="s">
        <v>212</v>
      </c>
      <c r="H119" s="216">
        <v>4</v>
      </c>
      <c r="I119" s="217"/>
      <c r="J119" s="218">
        <f>ROUND(I119*H119,2)</f>
        <v>0</v>
      </c>
      <c r="K119" s="214" t="s">
        <v>144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145</v>
      </c>
      <c r="AT119" s="223" t="s">
        <v>140</v>
      </c>
      <c r="AU119" s="223" t="s">
        <v>83</v>
      </c>
      <c r="AY119" s="17" t="s">
        <v>138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81</v>
      </c>
      <c r="BK119" s="224">
        <f>ROUND(I119*H119,2)</f>
        <v>0</v>
      </c>
      <c r="BL119" s="17" t="s">
        <v>145</v>
      </c>
      <c r="BM119" s="223" t="s">
        <v>473</v>
      </c>
    </row>
    <row r="120" s="2" customFormat="1">
      <c r="A120" s="38"/>
      <c r="B120" s="39"/>
      <c r="C120" s="40"/>
      <c r="D120" s="225" t="s">
        <v>147</v>
      </c>
      <c r="E120" s="40"/>
      <c r="F120" s="226" t="s">
        <v>474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83</v>
      </c>
    </row>
    <row r="121" s="2" customFormat="1" ht="16.5" customHeight="1">
      <c r="A121" s="38"/>
      <c r="B121" s="39"/>
      <c r="C121" s="212" t="s">
        <v>209</v>
      </c>
      <c r="D121" s="212" t="s">
        <v>140</v>
      </c>
      <c r="E121" s="213" t="s">
        <v>289</v>
      </c>
      <c r="F121" s="214" t="s">
        <v>290</v>
      </c>
      <c r="G121" s="215" t="s">
        <v>274</v>
      </c>
      <c r="H121" s="216">
        <v>157.75999999999999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83</v>
      </c>
      <c r="AY121" s="17" t="s">
        <v>138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81</v>
      </c>
      <c r="BK121" s="224">
        <f>ROUND(I121*H121,2)</f>
        <v>0</v>
      </c>
      <c r="BL121" s="17" t="s">
        <v>145</v>
      </c>
      <c r="BM121" s="223" t="s">
        <v>475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292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83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527</v>
      </c>
      <c r="G123" s="231"/>
      <c r="H123" s="235">
        <v>157.75999999999999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149</v>
      </c>
      <c r="AU123" s="241" t="s">
        <v>83</v>
      </c>
      <c r="AV123" s="13" t="s">
        <v>83</v>
      </c>
      <c r="AW123" s="13" t="s">
        <v>35</v>
      </c>
      <c r="AX123" s="13" t="s">
        <v>81</v>
      </c>
      <c r="AY123" s="241" t="s">
        <v>138</v>
      </c>
    </row>
    <row r="124" s="14" customFormat="1">
      <c r="A124" s="14"/>
      <c r="B124" s="242"/>
      <c r="C124" s="243"/>
      <c r="D124" s="232" t="s">
        <v>149</v>
      </c>
      <c r="E124" s="244" t="s">
        <v>19</v>
      </c>
      <c r="F124" s="245" t="s">
        <v>477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83</v>
      </c>
      <c r="AV124" s="14" t="s">
        <v>81</v>
      </c>
      <c r="AW124" s="14" t="s">
        <v>35</v>
      </c>
      <c r="AX124" s="14" t="s">
        <v>74</v>
      </c>
      <c r="AY124" s="251" t="s">
        <v>138</v>
      </c>
    </row>
    <row r="125" s="2" customFormat="1" ht="16.5" customHeight="1">
      <c r="A125" s="38"/>
      <c r="B125" s="39"/>
      <c r="C125" s="212" t="s">
        <v>215</v>
      </c>
      <c r="D125" s="212" t="s">
        <v>140</v>
      </c>
      <c r="E125" s="213" t="s">
        <v>300</v>
      </c>
      <c r="F125" s="214" t="s">
        <v>301</v>
      </c>
      <c r="G125" s="215" t="s">
        <v>274</v>
      </c>
      <c r="H125" s="216">
        <v>157.75999999999999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145</v>
      </c>
      <c r="AT125" s="223" t="s">
        <v>140</v>
      </c>
      <c r="AU125" s="223" t="s">
        <v>83</v>
      </c>
      <c r="AY125" s="17" t="s">
        <v>138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81</v>
      </c>
      <c r="BK125" s="224">
        <f>ROUND(I125*H125,2)</f>
        <v>0</v>
      </c>
      <c r="BL125" s="17" t="s">
        <v>145</v>
      </c>
      <c r="BM125" s="223" t="s">
        <v>478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303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83</v>
      </c>
    </row>
    <row r="127" s="2" customFormat="1" ht="16.5" customHeight="1">
      <c r="A127" s="38"/>
      <c r="B127" s="39"/>
      <c r="C127" s="212" t="s">
        <v>220</v>
      </c>
      <c r="D127" s="212" t="s">
        <v>140</v>
      </c>
      <c r="E127" s="213" t="s">
        <v>305</v>
      </c>
      <c r="F127" s="214" t="s">
        <v>306</v>
      </c>
      <c r="G127" s="215" t="s">
        <v>274</v>
      </c>
      <c r="H127" s="216">
        <v>946.55999999999995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145</v>
      </c>
      <c r="AT127" s="223" t="s">
        <v>140</v>
      </c>
      <c r="AU127" s="223" t="s">
        <v>83</v>
      </c>
      <c r="AY127" s="17" t="s">
        <v>138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81</v>
      </c>
      <c r="BK127" s="224">
        <f>ROUND(I127*H127,2)</f>
        <v>0</v>
      </c>
      <c r="BL127" s="17" t="s">
        <v>145</v>
      </c>
      <c r="BM127" s="223" t="s">
        <v>479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308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83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528</v>
      </c>
      <c r="G129" s="231"/>
      <c r="H129" s="235">
        <v>946.55999999999995</v>
      </c>
      <c r="I129" s="236"/>
      <c r="J129" s="231"/>
      <c r="K129" s="231"/>
      <c r="L129" s="237"/>
      <c r="M129" s="267"/>
      <c r="N129" s="268"/>
      <c r="O129" s="268"/>
      <c r="P129" s="268"/>
      <c r="Q129" s="268"/>
      <c r="R129" s="268"/>
      <c r="S129" s="268"/>
      <c r="T129" s="26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149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138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AziM0TmX+wl74BcNF8PYt5CiXz02dBVirU/nmgX9nE21zg804r3X2cvUk+dnRT1VRENj+9oPB1DPx5cpRkkGIA==" hashValue="wYrH3amqv2U5Au2XySMu+CsPMZMo1ICQGhJHkEmANldeNYuHbVskN7+UWKZXfqHMcjr3H42aI45vadYSzQJCWQ==" algorithmName="SHA-512" password="C766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184803211"/>
    <hyperlink ref="F96" r:id="rId2" display="https://podminky.urs.cz/item/CS_URS_2022_01/111151231"/>
    <hyperlink ref="F100" r:id="rId3" display="https://podminky.urs.cz/item/CS_URS_2022_01/184911421"/>
    <hyperlink ref="F107" r:id="rId4" display="https://podminky.urs.cz/item/CS_URS_2022_01/184815166"/>
    <hyperlink ref="F111" r:id="rId5" display="https://podminky.urs.cz/item/CS_URS_2022_01/184911111"/>
    <hyperlink ref="F114" r:id="rId6" display="https://podminky.urs.cz/item/CS_URS_2022_01/184813111"/>
    <hyperlink ref="F120" r:id="rId7" display="https://podminky.urs.cz/item/CS_URS_2022_01/184852321"/>
    <hyperlink ref="F122" r:id="rId8" display="https://podminky.urs.cz/item/CS_URS_2022_01/185804312"/>
    <hyperlink ref="F126" r:id="rId9" display="https://podminky.urs.cz/item/CS_URS_2022_01/185851121"/>
    <hyperlink ref="F128" r:id="rId10" display="https://podminky.urs.cz/item/CS_URS_2022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DanaX</dc:creator>
  <cp:lastModifiedBy>DanaX</cp:lastModifiedBy>
  <dcterms:created xsi:type="dcterms:W3CDTF">2022-04-25T09:05:48Z</dcterms:created>
  <dcterms:modified xsi:type="dcterms:W3CDTF">2022-04-25T09:06:04Z</dcterms:modified>
</cp:coreProperties>
</file>