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10 - SO3 Klokoty A1 ..." sheetId="2" r:id="rId2"/>
    <sheet name="2022-11 - SO4 Sezimovo Ús..." sheetId="3" r:id="rId3"/>
    <sheet name="2022-12 - SO5 Sezimovo Ús..." sheetId="4" r:id="rId4"/>
    <sheet name="2022-8 - SO1 Meziříčí G I..." sheetId="5" r:id="rId5"/>
    <sheet name="2022-9 - SO2 Klokoty A ID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'2022-10 - SO3 Klokoty A1 ...'!$C$80:$K$95</definedName>
    <definedName name="_xlnm.Print_Area" localSheetId="1">'2022-10 - SO3 Klokoty A1 ...'!$C$4:$J$39,'2022-10 - SO3 Klokoty A1 ...'!$C$45:$J$62,'2022-10 - SO3 Klokoty A1 ...'!$C$68:$K$95</definedName>
    <definedName name="_xlnm._FilterDatabase" localSheetId="2" hidden="1">'2022-11 - SO4 Sezimovo Ús...'!$C$80:$K$90</definedName>
    <definedName name="_xlnm.Print_Area" localSheetId="2">'2022-11 - SO4 Sezimovo Ús...'!$C$4:$J$39,'2022-11 - SO4 Sezimovo Ús...'!$C$45:$J$62,'2022-11 - SO4 Sezimovo Ús...'!$C$68:$K$90</definedName>
    <definedName name="_xlnm._FilterDatabase" localSheetId="3" hidden="1">'2022-12 - SO5 Sezimovo Ús...'!$C$80:$K$90</definedName>
    <definedName name="_xlnm.Print_Area" localSheetId="3">'2022-12 - SO5 Sezimovo Ús...'!$C$4:$J$39,'2022-12 - SO5 Sezimovo Ús...'!$C$45:$J$62,'2022-12 - SO5 Sezimovo Ús...'!$C$68:$K$90</definedName>
    <definedName name="_xlnm._FilterDatabase" localSheetId="4" hidden="1">'2022-8 - SO1 Meziříčí G I...'!$C$80:$K$90</definedName>
    <definedName name="_xlnm.Print_Area" localSheetId="4">'2022-8 - SO1 Meziříčí G I...'!$C$4:$J$39,'2022-8 - SO1 Meziříčí G I...'!$C$45:$J$62,'2022-8 - SO1 Meziříčí G I...'!$C$68:$K$90</definedName>
    <definedName name="_xlnm._FilterDatabase" localSheetId="5" hidden="1">'2022-9 - SO2 Klokoty A ID...'!$C$80:$K$90</definedName>
    <definedName name="_xlnm.Print_Area" localSheetId="5">'2022-9 - SO2 Klokoty A ID...'!$C$4:$J$39,'2022-9 - SO2 Klokoty A ID...'!$C$45:$J$62,'2022-9 - SO2 Klokoty A ID...'!$C$68:$K$90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'2022-10 - SO3 Klokoty A1 ...'!$80:$80</definedName>
    <definedName name="_xlnm.Print_Titles" localSheetId="2">'2022-11 - SO4 Sezimovo Ús...'!$80:$80</definedName>
    <definedName name="_xlnm.Print_Titles" localSheetId="3">'2022-12 - SO5 Sezimovo Ús...'!$80:$80</definedName>
    <definedName name="_xlnm.Print_Titles" localSheetId="4">'2022-8 - SO1 Meziříčí G I...'!$80:$80</definedName>
    <definedName name="_xlnm.Print_Titles" localSheetId="5">'2022-9 - SO2 Klokoty A ID...'!$80:$80</definedName>
  </definedNames>
  <calcPr fullCalcOnLoad="1"/>
</workbook>
</file>

<file path=xl/sharedStrings.xml><?xml version="1.0" encoding="utf-8"?>
<sst xmlns="http://schemas.openxmlformats.org/spreadsheetml/2006/main" count="1579" uniqueCount="347">
  <si>
    <t>Export Komplet</t>
  </si>
  <si>
    <t>VZ</t>
  </si>
  <si>
    <t>2.0</t>
  </si>
  <si>
    <t>ZAMOK</t>
  </si>
  <si>
    <t>False</t>
  </si>
  <si>
    <t>{370f9f30-edb4-4bac-9266-b05a32ad5fd2}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</si>
  <si>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</si>
  <si>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</si>
  <si>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</si>
  <si>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</si>
  <si>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</si>
  <si>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</si>
  <si>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</si>
  <si>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</si>
  <si>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</si>
  <si>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</si>
  <si>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</si>
  <si>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Táborsko</t>
  </si>
  <si>
    <t>KSO:</t>
  </si>
  <si>
    <t/>
  </si>
  <si>
    <t>CC-CZ:</t>
  </si>
  <si>
    <t>Místo:</t>
  </si>
  <si>
    <t>Táborsko</t>
  </si>
  <si>
    <t>Datum:</t>
  </si>
  <si>
    <t>31. 5. 2022</t>
  </si>
  <si>
    <t>Zadavatel:</t>
  </si>
  <si>
    <t>IČ:</t>
  </si>
  <si>
    <t>01312774</t>
  </si>
  <si>
    <t>SPÚ</t>
  </si>
  <si>
    <t>DIČ:</t>
  </si>
  <si>
    <t>Uchazeč:</t>
  </si>
  <si>
    <t>Vyplň údaj</t>
  </si>
  <si>
    <t>Projektant:</t>
  </si>
  <si>
    <t>Ing. Jan  Zeman, SPÚ, OVHS České Budějovice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</si>
  <si>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</si>
  <si>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</si>
  <si>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</si>
  <si>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</si>
  <si>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</si>
  <si>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</si>
  <si>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</si>
  <si>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</si>
  <si>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</si>
  <si>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</si>
  <si>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</si>
  <si>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</si>
  <si>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</si>
  <si>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</si>
  <si>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</si>
  <si>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</si>
  <si>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</si>
  <si>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</si>
  <si>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</si>
  <si>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</si>
  <si>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</si>
  <si>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</si>
  <si>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</si>
  <si>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</si>
  <si>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</si>
  <si>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</si>
  <si>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</si>
  <si>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</si>
  <si>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</si>
  <si>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</si>
  <si>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</si>
  <si>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</si>
  <si>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</si>
  <si>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</si>
  <si>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</si>
  <si>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</si>
  <si>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</si>
  <si>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</si>
  <si>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</si>
  <si>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</si>
  <si>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</si>
  <si>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</si>
  <si>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</si>
  <si>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2022-10</t>
  </si>
  <si>
    <t>SO3 Klokoty A1 ID 219-113</t>
  </si>
  <si>
    <t>STA</t>
  </si>
  <si>
    <t>1</t>
  </si>
  <si>
    <t>{fb1461d4-0fa7-4fae-9654-0bfa1b7cd25c}</t>
  </si>
  <si>
    <t>2</t>
  </si>
  <si>
    <t>2022-11</t>
  </si>
  <si>
    <t>SO4 Sezimovo Ústí D ID 219-229</t>
  </si>
  <si>
    <t>{4f8ba796-9f77-4fca-95f0-13560b104d2a}</t>
  </si>
  <si>
    <t>2022-12</t>
  </si>
  <si>
    <t>SO5 Sezimovo Ústí C ID 219-228</t>
  </si>
  <si>
    <t>{d513a4e7-c4a9-46a5-8ce8-4b982a6c3a8a}</t>
  </si>
  <si>
    <t>2022-8</t>
  </si>
  <si>
    <t>SO1 Meziříčí G ID 219-069</t>
  </si>
  <si>
    <t>{5e337029-b3eb-49d8-ba25-7a4d5a045c5d}</t>
  </si>
  <si>
    <t>2022-9</t>
  </si>
  <si>
    <t>SO2 Klokoty A ID 219-112</t>
  </si>
  <si>
    <t>{a97724b3-3e1f-4e71-bd2b-13046f9179d1}</t>
  </si>
  <si>
    <t>KRYCÍ LIST SOUPISU PRACÍ</t>
  </si>
  <si>
    <t>Objekt:</t>
  </si>
  <si>
    <t>2022-10 - SO3 Klokoty A1 ID 219-113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</si>
  <si>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</si>
  <si>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</si>
  <si>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</si>
  <si>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</si>
  <si>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</si>
  <si>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</si>
  <si>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</si>
  <si>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</si>
  <si>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</si>
  <si>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</si>
  <si>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</si>
  <si>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</si>
  <si>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</si>
  <si>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</si>
  <si>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</si>
  <si>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</si>
  <si>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</si>
  <si>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</si>
  <si>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</si>
  <si>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</si>
  <si>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</si>
  <si>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</si>
  <si>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</si>
  <si>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</si>
  <si>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</si>
  <si>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</si>
  <si>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</si>
  <si>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2022 01</t>
  </si>
  <si>
    <t>4</t>
  </si>
  <si>
    <t>-967590665</t>
  </si>
  <si>
    <t>Online PSC</t>
  </si>
  <si>
    <t>https://podminky.urs.cz/item/CS_URS_2022_01/111203201</t>
  </si>
  <si>
    <t>VV</t>
  </si>
  <si>
    <t>19*2</t>
  </si>
  <si>
    <t>Zemní práce</t>
  </si>
  <si>
    <t>111103213</t>
  </si>
  <si>
    <t>Kosení travin a vodních rostlin ve vegetačním období divokého porostu hustého</t>
  </si>
  <si>
    <t>ha</t>
  </si>
  <si>
    <t>117536466</t>
  </si>
  <si>
    <t>https://podminky.urs.cz/item/CS_URS_2022_01/111103213</t>
  </si>
  <si>
    <t>5,5*227*0,0001</t>
  </si>
  <si>
    <t>185803106</t>
  </si>
  <si>
    <t>Shrabání pokoseného porostu a organických naplavenin s odvozem do 20 km divokého porostu</t>
  </si>
  <si>
    <t>-679855452</t>
  </si>
  <si>
    <t>https://podminky.urs.cz/item/CS_URS_2022_01/185803106</t>
  </si>
  <si>
    <t>3</t>
  </si>
  <si>
    <t>SPÚ R-001</t>
  </si>
  <si>
    <t>Ekologická likvidace veškeré neupotřeb. dřev. hmoty - z křovina stromů D kmene do 100 mm - v souladu se zákonem o odpadech č. 541/2020 Sb.v platném znění</t>
  </si>
  <si>
    <t>-1404597628</t>
  </si>
  <si>
    <t>P</t>
  </si>
  <si>
    <t xml:space="preserve">Poznámka k položce:
likvidace dřevní hmoty, použije se v případě když nelze pálit (např. štěpkováním, drcením, pálením na místě k tomu určeném a pod)
</t>
  </si>
  <si>
    <t>SPÚ R-032</t>
  </si>
  <si>
    <t>Ekologická likvidace divokého porostu - v souladu se zákonem o odpadech č. 541/2020 Sb. vplatném znění</t>
  </si>
  <si>
    <t>1255473398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</si>
  <si>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</si>
  <si>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2022-11 - SO4 Sezimovo Ústí D ID 219-229</t>
  </si>
  <si>
    <t>5*465*0,0001</t>
  </si>
  <si>
    <t>2022-12 - SO5 Sezimovo Ústí C ID 219-228</t>
  </si>
  <si>
    <t>5*300*0,0001</t>
  </si>
  <si>
    <t>2022-8 - SO1 Meziříčí G ID 219-069</t>
  </si>
  <si>
    <t>5,5*266*0,0001</t>
  </si>
  <si>
    <t>2022-9 - SO2 Klokoty A ID 219-112</t>
  </si>
  <si>
    <t>5*390*0,0001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</si>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</sst>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3201" TargetMode="External" /><Relationship Id="rId2" Type="http://schemas.openxmlformats.org/officeDocument/2006/relationships/hyperlink" Target="https://podminky.urs.cz/item/CS_URS_2022_01/11110321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27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2022-7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Táborsko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Táborsko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31. 5. 2022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6.4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Ing. Jan  Zeman, SPÚ, OVHS České Budějovice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72" t="str">
        <f>IF(E20="","",E20)</f>
        <v>SPÚ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4.4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'2022-10 - SO3 Klokoty A1 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'2022-10 - SO3 Klokoty A1 ...'!P81</f>
        <v>0</v>
      </c>
      <c r="AV55" s="119">
        <f>'2022-10 - SO3 Klokoty A1 ...'!J33</f>
        <v>0</v>
      </c>
      <c r="AW55" s="119">
        <f>'2022-10 - SO3 Klokoty A1 ...'!J34</f>
        <v>0</v>
      </c>
      <c r="AX55" s="119">
        <f>'2022-10 - SO3 Klokoty A1 ...'!J35</f>
        <v>0</v>
      </c>
      <c r="AY55" s="119">
        <f>'2022-10 - SO3 Klokoty A1 ...'!J36</f>
        <v>0</v>
      </c>
      <c r="AZ55" s="119">
        <f>'2022-10 - SO3 Klokoty A1 ...'!F33</f>
        <v>0</v>
      </c>
      <c r="BA55" s="119">
        <f>'2022-10 - SO3 Klokoty A1 ...'!F34</f>
        <v>0</v>
      </c>
      <c r="BB55" s="119">
        <f>'2022-10 - SO3 Klokoty A1 ...'!F35</f>
        <v>0</v>
      </c>
      <c r="BC55" s="119">
        <f>'2022-10 - SO3 Klokoty A1 ...'!F36</f>
        <v>0</v>
      </c>
      <c r="BD55" s="121">
        <f>'2022-10 - SO3 Klokoty A1 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4.4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'2022-11 - SO4 Sezimovo Ús...'!J30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'2022-11 - SO4 Sezimovo Ús...'!P81</f>
        <v>0</v>
      </c>
      <c r="AV56" s="119">
        <f>'2022-11 - SO4 Sezimovo Ús...'!J33</f>
        <v>0</v>
      </c>
      <c r="AW56" s="119">
        <f>'2022-11 - SO4 Sezimovo Ús...'!J34</f>
        <v>0</v>
      </c>
      <c r="AX56" s="119">
        <f>'2022-11 - SO4 Sezimovo Ús...'!J35</f>
        <v>0</v>
      </c>
      <c r="AY56" s="119">
        <f>'2022-11 - SO4 Sezimovo Ús...'!J36</f>
        <v>0</v>
      </c>
      <c r="AZ56" s="119">
        <f>'2022-11 - SO4 Sezimovo Ús...'!F33</f>
        <v>0</v>
      </c>
      <c r="BA56" s="119">
        <f>'2022-11 - SO4 Sezimovo Ús...'!F34</f>
        <v>0</v>
      </c>
      <c r="BB56" s="119">
        <f>'2022-11 - SO4 Sezimovo Ús...'!F35</f>
        <v>0</v>
      </c>
      <c r="BC56" s="119">
        <f>'2022-11 - SO4 Sezimovo Ús...'!F36</f>
        <v>0</v>
      </c>
      <c r="BD56" s="121">
        <f>'2022-11 - SO4 Sezimovo Ús...'!F37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4.4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'2022-12 - SO5 Sezimovo Ús...'!J30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'2022-12 - SO5 Sezimovo Ús...'!P81</f>
        <v>0</v>
      </c>
      <c r="AV57" s="119">
        <f>'2022-12 - SO5 Sezimovo Ús...'!J33</f>
        <v>0</v>
      </c>
      <c r="AW57" s="119">
        <f>'2022-12 - SO5 Sezimovo Ús...'!J34</f>
        <v>0</v>
      </c>
      <c r="AX57" s="119">
        <f>'2022-12 - SO5 Sezimovo Ús...'!J35</f>
        <v>0</v>
      </c>
      <c r="AY57" s="119">
        <f>'2022-12 - SO5 Sezimovo Ús...'!J36</f>
        <v>0</v>
      </c>
      <c r="AZ57" s="119">
        <f>'2022-12 - SO5 Sezimovo Ús...'!F33</f>
        <v>0</v>
      </c>
      <c r="BA57" s="119">
        <f>'2022-12 - SO5 Sezimovo Ús...'!F34</f>
        <v>0</v>
      </c>
      <c r="BB57" s="119">
        <f>'2022-12 - SO5 Sezimovo Ús...'!F35</f>
        <v>0</v>
      </c>
      <c r="BC57" s="119">
        <f>'2022-12 - SO5 Sezimovo Ús...'!F36</f>
        <v>0</v>
      </c>
      <c r="BD57" s="121">
        <f>'2022-12 - SO5 Sezimovo Ús...'!F37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4.4" customHeight="1">
      <c r="A58" s="110" t="s">
        <v>76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'2022-8 - SO1 Meziříčí G I...'!J30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'2022-8 - SO1 Meziříčí G I...'!P81</f>
        <v>0</v>
      </c>
      <c r="AV58" s="119">
        <f>'2022-8 - SO1 Meziříčí G I...'!J33</f>
        <v>0</v>
      </c>
      <c r="AW58" s="119">
        <f>'2022-8 - SO1 Meziříčí G I...'!J34</f>
        <v>0</v>
      </c>
      <c r="AX58" s="119">
        <f>'2022-8 - SO1 Meziříčí G I...'!J35</f>
        <v>0</v>
      </c>
      <c r="AY58" s="119">
        <f>'2022-8 - SO1 Meziříčí G I...'!J36</f>
        <v>0</v>
      </c>
      <c r="AZ58" s="119">
        <f>'2022-8 - SO1 Meziříčí G I...'!F33</f>
        <v>0</v>
      </c>
      <c r="BA58" s="119">
        <f>'2022-8 - SO1 Meziříčí G I...'!F34</f>
        <v>0</v>
      </c>
      <c r="BB58" s="119">
        <f>'2022-8 - SO1 Meziříčí G I...'!F35</f>
        <v>0</v>
      </c>
      <c r="BC58" s="119">
        <f>'2022-8 - SO1 Meziříčí G I...'!F36</f>
        <v>0</v>
      </c>
      <c r="BD58" s="121">
        <f>'2022-8 - SO1 Meziříčí G I...'!F37</f>
        <v>0</v>
      </c>
      <c r="BE58" s="7"/>
      <c r="BT58" s="122" t="s">
        <v>80</v>
      </c>
      <c r="BV58" s="122" t="s">
        <v>74</v>
      </c>
      <c r="BW58" s="122" t="s">
        <v>91</v>
      </c>
      <c r="BX58" s="122" t="s">
        <v>5</v>
      </c>
      <c r="CL58" s="122" t="s">
        <v>19</v>
      </c>
      <c r="CM58" s="122" t="s">
        <v>82</v>
      </c>
    </row>
    <row r="59" spans="1:91" s="7" customFormat="1" ht="14.4" customHeight="1">
      <c r="A59" s="110" t="s">
        <v>76</v>
      </c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'2022-9 - SO2 Klokoty A ID...'!J30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23">
        <v>0</v>
      </c>
      <c r="AT59" s="124">
        <f>ROUND(SUM(AV59:AW59),2)</f>
        <v>0</v>
      </c>
      <c r="AU59" s="125">
        <f>'2022-9 - SO2 Klokoty A ID...'!P81</f>
        <v>0</v>
      </c>
      <c r="AV59" s="124">
        <f>'2022-9 - SO2 Klokoty A ID...'!J33</f>
        <v>0</v>
      </c>
      <c r="AW59" s="124">
        <f>'2022-9 - SO2 Klokoty A ID...'!J34</f>
        <v>0</v>
      </c>
      <c r="AX59" s="124">
        <f>'2022-9 - SO2 Klokoty A ID...'!J35</f>
        <v>0</v>
      </c>
      <c r="AY59" s="124">
        <f>'2022-9 - SO2 Klokoty A ID...'!J36</f>
        <v>0</v>
      </c>
      <c r="AZ59" s="124">
        <f>'2022-9 - SO2 Klokoty A ID...'!F33</f>
        <v>0</v>
      </c>
      <c r="BA59" s="124">
        <f>'2022-9 - SO2 Klokoty A ID...'!F34</f>
        <v>0</v>
      </c>
      <c r="BB59" s="124">
        <f>'2022-9 - SO2 Klokoty A ID...'!F35</f>
        <v>0</v>
      </c>
      <c r="BC59" s="124">
        <f>'2022-9 - SO2 Klokoty A ID...'!F36</f>
        <v>0</v>
      </c>
      <c r="BD59" s="126">
        <f>'2022-9 - SO2 Klokoty A ID...'!F37</f>
        <v>0</v>
      </c>
      <c r="BE59" s="7"/>
      <c r="BT59" s="122" t="s">
        <v>80</v>
      </c>
      <c r="BV59" s="122" t="s">
        <v>74</v>
      </c>
      <c r="BW59" s="122" t="s">
        <v>94</v>
      </c>
      <c r="BX59" s="122" t="s">
        <v>5</v>
      </c>
      <c r="CL59" s="122" t="s">
        <v>19</v>
      </c>
      <c r="CM59" s="122" t="s">
        <v>82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22-10 - SO3 Klokoty A1 ...'!C2" display="/"/>
    <hyperlink ref="A56" location="'2022-11 - SO4 Sezimovo Ús...'!C2" display="/"/>
    <hyperlink ref="A57" location="'2022-12 - SO5 Sezimovo Ús...'!C2" display="/"/>
    <hyperlink ref="A58" location="'2022-8 - SO1 Meziříčí G I...'!C2" display="/"/>
    <hyperlink ref="A59" location="'2022-9 - SO2 Klokoty A I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97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31. 5. 2022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ROUND((SUM(BE81:BE95)),2)</f>
        <v>0</v>
      </c>
      <c r="G33" s="37"/>
      <c r="H33" s="37"/>
      <c r="I33" s="147">
        <v>0.21</v>
      </c>
      <c r="J33" s="146">
        <f>ROUND(((SUM(BE81:BE95))*I33),2)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ROUND((SUM(BF81:BF95)),2)</f>
        <v>0</v>
      </c>
      <c r="G34" s="37"/>
      <c r="H34" s="37"/>
      <c r="I34" s="147">
        <v>0.15</v>
      </c>
      <c r="J34" s="146">
        <f>ROUND(((SUM(BF81:BF95))*I34),2)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2022-10 - SO3 Klokoty A1 ID 219-113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31. 5. 2022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99</v>
      </c>
      <c r="D57" s="161"/>
      <c r="E57" s="161"/>
      <c r="F57" s="161"/>
      <c r="G57" s="161"/>
      <c r="H57" s="161"/>
      <c r="I57" s="161"/>
      <c r="J57" s="162" t="s">
        <v>100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>
      <c r="A60" s="9"/>
      <c r="B60" s="164"/>
      <c r="C60" s="165"/>
      <c r="D60" s="166" t="s">
        <v>102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104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2022-10 - SO3 Klokoty A1 ID 219-113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31. 5. 2022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105</v>
      </c>
      <c r="D80" s="179" t="s">
        <v>57</v>
      </c>
      <c r="E80" s="179" t="s">
        <v>53</v>
      </c>
      <c r="F80" s="179" t="s">
        <v>54</v>
      </c>
      <c r="G80" s="179" t="s">
        <v>106</v>
      </c>
      <c r="H80" s="179" t="s">
        <v>107</v>
      </c>
      <c r="I80" s="179" t="s">
        <v>108</v>
      </c>
      <c r="J80" s="179" t="s">
        <v>100</v>
      </c>
      <c r="K80" s="180" t="s">
        <v>109</v>
      </c>
      <c r="L80" s="181"/>
      <c r="M80" s="91" t="s">
        <v>19</v>
      </c>
      <c r="N80" s="92" t="s">
        <v>42</v>
      </c>
      <c r="O80" s="92" t="s">
        <v>110</v>
      </c>
      <c r="P80" s="92" t="s">
        <v>111</v>
      </c>
      <c r="Q80" s="92" t="s">
        <v>112</v>
      </c>
      <c r="R80" s="92" t="s">
        <v>113</v>
      </c>
      <c r="S80" s="92" t="s">
        <v>114</v>
      </c>
      <c r="T80" s="93" t="s">
        <v>115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116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117</v>
      </c>
      <c r="F82" s="190" t="s">
        <v>118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P83+SUM(P84:P86)</f>
        <v>0</v>
      </c>
      <c r="Q82" s="195"/>
      <c r="R82" s="196">
        <f>R83+SUM(R84:R86)</f>
        <v>0</v>
      </c>
      <c r="S82" s="195"/>
      <c r="T82" s="197">
        <f>T83+SUM(T84:T86)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119</v>
      </c>
      <c r="BK82" s="200">
        <f>BK83+SUM(BK84:BK86)</f>
        <v>0</v>
      </c>
    </row>
    <row r="83" spans="1:65" s="2" customFormat="1" ht="22.2" customHeight="1">
      <c r="A83" s="37"/>
      <c r="B83" s="38"/>
      <c r="C83" s="201" t="s">
        <v>120</v>
      </c>
      <c r="D83" s="201" t="s">
        <v>121</v>
      </c>
      <c r="E83" s="202" t="s">
        <v>122</v>
      </c>
      <c r="F83" s="203" t="s">
        <v>123</v>
      </c>
      <c r="G83" s="204" t="s">
        <v>124</v>
      </c>
      <c r="H83" s="205">
        <v>38</v>
      </c>
      <c r="I83" s="206"/>
      <c r="J83" s="207">
        <f>ROUND(I83*H83,2)</f>
        <v>0</v>
      </c>
      <c r="K83" s="203" t="s">
        <v>125</v>
      </c>
      <c r="L83" s="43"/>
      <c r="M83" s="208" t="s">
        <v>19</v>
      </c>
      <c r="N83" s="209" t="s">
        <v>43</v>
      </c>
      <c r="O83" s="83"/>
      <c r="P83" s="210">
        <f>O83*H83</f>
        <v>0</v>
      </c>
      <c r="Q83" s="210">
        <v>0</v>
      </c>
      <c r="R83" s="210">
        <f>Q83*H83</f>
        <v>0</v>
      </c>
      <c r="S83" s="210">
        <v>0</v>
      </c>
      <c r="T83" s="211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2" t="s">
        <v>126</v>
      </c>
      <c r="AT83" s="212" t="s">
        <v>121</v>
      </c>
      <c r="AU83" s="212" t="s">
        <v>80</v>
      </c>
      <c r="AY83" s="16" t="s">
        <v>119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16" t="s">
        <v>80</v>
      </c>
      <c r="BK83" s="213">
        <f>ROUND(I83*H83,2)</f>
        <v>0</v>
      </c>
      <c r="BL83" s="16" t="s">
        <v>126</v>
      </c>
      <c r="BM83" s="212" t="s">
        <v>127</v>
      </c>
    </row>
    <row r="84" spans="1:47" s="2" customFormat="1" ht="12">
      <c r="A84" s="37"/>
      <c r="B84" s="38"/>
      <c r="C84" s="39"/>
      <c r="D84" s="214" t="s">
        <v>128</v>
      </c>
      <c r="E84" s="39"/>
      <c r="F84" s="215" t="s">
        <v>129</v>
      </c>
      <c r="G84" s="39"/>
      <c r="H84" s="39"/>
      <c r="I84" s="216"/>
      <c r="J84" s="39"/>
      <c r="K84" s="39"/>
      <c r="L84" s="43"/>
      <c r="M84" s="217"/>
      <c r="N84" s="218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128</v>
      </c>
      <c r="AU84" s="16" t="s">
        <v>80</v>
      </c>
    </row>
    <row r="85" spans="1:51" s="13" customFormat="1" ht="12">
      <c r="A85" s="13"/>
      <c r="B85" s="219"/>
      <c r="C85" s="220"/>
      <c r="D85" s="221" t="s">
        <v>130</v>
      </c>
      <c r="E85" s="222" t="s">
        <v>19</v>
      </c>
      <c r="F85" s="223" t="s">
        <v>131</v>
      </c>
      <c r="G85" s="220"/>
      <c r="H85" s="224">
        <v>38</v>
      </c>
      <c r="I85" s="225"/>
      <c r="J85" s="220"/>
      <c r="K85" s="220"/>
      <c r="L85" s="226"/>
      <c r="M85" s="227"/>
      <c r="N85" s="228"/>
      <c r="O85" s="228"/>
      <c r="P85" s="228"/>
      <c r="Q85" s="228"/>
      <c r="R85" s="228"/>
      <c r="S85" s="228"/>
      <c r="T85" s="229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0" t="s">
        <v>130</v>
      </c>
      <c r="AU85" s="230" t="s">
        <v>80</v>
      </c>
      <c r="AV85" s="13" t="s">
        <v>82</v>
      </c>
      <c r="AW85" s="13" t="s">
        <v>34</v>
      </c>
      <c r="AX85" s="13" t="s">
        <v>80</v>
      </c>
      <c r="AY85" s="230" t="s">
        <v>119</v>
      </c>
    </row>
    <row r="86" spans="1:63" s="12" customFormat="1" ht="22.8" customHeight="1">
      <c r="A86" s="12"/>
      <c r="B86" s="187"/>
      <c r="C86" s="188"/>
      <c r="D86" s="189" t="s">
        <v>71</v>
      </c>
      <c r="E86" s="231" t="s">
        <v>80</v>
      </c>
      <c r="F86" s="231" t="s">
        <v>132</v>
      </c>
      <c r="G86" s="188"/>
      <c r="H86" s="188"/>
      <c r="I86" s="191"/>
      <c r="J86" s="232">
        <f>BK86</f>
        <v>0</v>
      </c>
      <c r="K86" s="188"/>
      <c r="L86" s="193"/>
      <c r="M86" s="194"/>
      <c r="N86" s="195"/>
      <c r="O86" s="195"/>
      <c r="P86" s="196">
        <f>SUM(P87:P95)</f>
        <v>0</v>
      </c>
      <c r="Q86" s="195"/>
      <c r="R86" s="196">
        <f>SUM(R87:R95)</f>
        <v>0</v>
      </c>
      <c r="S86" s="195"/>
      <c r="T86" s="197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8" t="s">
        <v>80</v>
      </c>
      <c r="AT86" s="199" t="s">
        <v>71</v>
      </c>
      <c r="AU86" s="199" t="s">
        <v>80</v>
      </c>
      <c r="AY86" s="198" t="s">
        <v>119</v>
      </c>
      <c r="BK86" s="200">
        <f>SUM(BK87:BK95)</f>
        <v>0</v>
      </c>
    </row>
    <row r="87" spans="1:65" s="2" customFormat="1" ht="14.4" customHeight="1">
      <c r="A87" s="37"/>
      <c r="B87" s="38"/>
      <c r="C87" s="201" t="s">
        <v>80</v>
      </c>
      <c r="D87" s="201" t="s">
        <v>121</v>
      </c>
      <c r="E87" s="202" t="s">
        <v>133</v>
      </c>
      <c r="F87" s="203" t="s">
        <v>134</v>
      </c>
      <c r="G87" s="204" t="s">
        <v>135</v>
      </c>
      <c r="H87" s="205">
        <v>0.125</v>
      </c>
      <c r="I87" s="206"/>
      <c r="J87" s="207">
        <f>ROUND(I87*H87,2)</f>
        <v>0</v>
      </c>
      <c r="K87" s="203" t="s">
        <v>125</v>
      </c>
      <c r="L87" s="43"/>
      <c r="M87" s="208" t="s">
        <v>19</v>
      </c>
      <c r="N87" s="209" t="s">
        <v>43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126</v>
      </c>
      <c r="AT87" s="212" t="s">
        <v>121</v>
      </c>
      <c r="AU87" s="212" t="s">
        <v>82</v>
      </c>
      <c r="AY87" s="16" t="s">
        <v>119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80</v>
      </c>
      <c r="BK87" s="213">
        <f>ROUND(I87*H87,2)</f>
        <v>0</v>
      </c>
      <c r="BL87" s="16" t="s">
        <v>126</v>
      </c>
      <c r="BM87" s="212" t="s">
        <v>136</v>
      </c>
    </row>
    <row r="88" spans="1:47" s="2" customFormat="1" ht="12">
      <c r="A88" s="37"/>
      <c r="B88" s="38"/>
      <c r="C88" s="39"/>
      <c r="D88" s="214" t="s">
        <v>128</v>
      </c>
      <c r="E88" s="39"/>
      <c r="F88" s="215" t="s">
        <v>137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82</v>
      </c>
    </row>
    <row r="89" spans="1:51" s="13" customFormat="1" ht="12">
      <c r="A89" s="13"/>
      <c r="B89" s="219"/>
      <c r="C89" s="220"/>
      <c r="D89" s="221" t="s">
        <v>130</v>
      </c>
      <c r="E89" s="222" t="s">
        <v>19</v>
      </c>
      <c r="F89" s="223" t="s">
        <v>138</v>
      </c>
      <c r="G89" s="220"/>
      <c r="H89" s="224">
        <v>0.125</v>
      </c>
      <c r="I89" s="225"/>
      <c r="J89" s="220"/>
      <c r="K89" s="220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130</v>
      </c>
      <c r="AU89" s="230" t="s">
        <v>82</v>
      </c>
      <c r="AV89" s="13" t="s">
        <v>82</v>
      </c>
      <c r="AW89" s="13" t="s">
        <v>34</v>
      </c>
      <c r="AX89" s="13" t="s">
        <v>80</v>
      </c>
      <c r="AY89" s="230" t="s">
        <v>119</v>
      </c>
    </row>
    <row r="90" spans="1:65" s="2" customFormat="1" ht="14.4" customHeight="1">
      <c r="A90" s="37"/>
      <c r="B90" s="38"/>
      <c r="C90" s="201" t="s">
        <v>82</v>
      </c>
      <c r="D90" s="201" t="s">
        <v>121</v>
      </c>
      <c r="E90" s="202" t="s">
        <v>139</v>
      </c>
      <c r="F90" s="203" t="s">
        <v>140</v>
      </c>
      <c r="G90" s="204" t="s">
        <v>135</v>
      </c>
      <c r="H90" s="205">
        <v>0.125</v>
      </c>
      <c r="I90" s="206"/>
      <c r="J90" s="207">
        <f>ROUND(I90*H90,2)</f>
        <v>0</v>
      </c>
      <c r="K90" s="203" t="s">
        <v>125</v>
      </c>
      <c r="L90" s="43"/>
      <c r="M90" s="208" t="s">
        <v>19</v>
      </c>
      <c r="N90" s="209" t="s">
        <v>43</v>
      </c>
      <c r="O90" s="83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2" t="s">
        <v>126</v>
      </c>
      <c r="AT90" s="212" t="s">
        <v>121</v>
      </c>
      <c r="AU90" s="212" t="s">
        <v>82</v>
      </c>
      <c r="AY90" s="16" t="s">
        <v>119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6" t="s">
        <v>80</v>
      </c>
      <c r="BK90" s="213">
        <f>ROUND(I90*H90,2)</f>
        <v>0</v>
      </c>
      <c r="BL90" s="16" t="s">
        <v>126</v>
      </c>
      <c r="BM90" s="212" t="s">
        <v>141</v>
      </c>
    </row>
    <row r="91" spans="1:47" s="2" customFormat="1" ht="12">
      <c r="A91" s="37"/>
      <c r="B91" s="38"/>
      <c r="C91" s="39"/>
      <c r="D91" s="214" t="s">
        <v>128</v>
      </c>
      <c r="E91" s="39"/>
      <c r="F91" s="215" t="s">
        <v>142</v>
      </c>
      <c r="G91" s="39"/>
      <c r="H91" s="39"/>
      <c r="I91" s="216"/>
      <c r="J91" s="39"/>
      <c r="K91" s="39"/>
      <c r="L91" s="43"/>
      <c r="M91" s="217"/>
      <c r="N91" s="218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128</v>
      </c>
      <c r="AU91" s="16" t="s">
        <v>82</v>
      </c>
    </row>
    <row r="92" spans="1:65" s="2" customFormat="1" ht="22.2" customHeight="1">
      <c r="A92" s="37"/>
      <c r="B92" s="38"/>
      <c r="C92" s="201" t="s">
        <v>143</v>
      </c>
      <c r="D92" s="201" t="s">
        <v>121</v>
      </c>
      <c r="E92" s="202" t="s">
        <v>144</v>
      </c>
      <c r="F92" s="203" t="s">
        <v>145</v>
      </c>
      <c r="G92" s="204" t="s">
        <v>124</v>
      </c>
      <c r="H92" s="205">
        <v>38</v>
      </c>
      <c r="I92" s="206"/>
      <c r="J92" s="207">
        <f>ROUND(I92*H92,2)</f>
        <v>0</v>
      </c>
      <c r="K92" s="203" t="s">
        <v>19</v>
      </c>
      <c r="L92" s="43"/>
      <c r="M92" s="208" t="s">
        <v>19</v>
      </c>
      <c r="N92" s="209" t="s">
        <v>43</v>
      </c>
      <c r="O92" s="83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2" t="s">
        <v>126</v>
      </c>
      <c r="AT92" s="212" t="s">
        <v>121</v>
      </c>
      <c r="AU92" s="212" t="s">
        <v>82</v>
      </c>
      <c r="AY92" s="16" t="s">
        <v>119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6" t="s">
        <v>80</v>
      </c>
      <c r="BK92" s="213">
        <f>ROUND(I92*H92,2)</f>
        <v>0</v>
      </c>
      <c r="BL92" s="16" t="s">
        <v>126</v>
      </c>
      <c r="BM92" s="212" t="s">
        <v>146</v>
      </c>
    </row>
    <row r="93" spans="1:47" s="2" customFormat="1" ht="12">
      <c r="A93" s="37"/>
      <c r="B93" s="38"/>
      <c r="C93" s="39"/>
      <c r="D93" s="221" t="s">
        <v>147</v>
      </c>
      <c r="E93" s="39"/>
      <c r="F93" s="233" t="s">
        <v>148</v>
      </c>
      <c r="G93" s="39"/>
      <c r="H93" s="39"/>
      <c r="I93" s="216"/>
      <c r="J93" s="39"/>
      <c r="K93" s="39"/>
      <c r="L93" s="43"/>
      <c r="M93" s="217"/>
      <c r="N93" s="218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147</v>
      </c>
      <c r="AU93" s="16" t="s">
        <v>82</v>
      </c>
    </row>
    <row r="94" spans="1:65" s="2" customFormat="1" ht="19.8" customHeight="1">
      <c r="A94" s="37"/>
      <c r="B94" s="38"/>
      <c r="C94" s="201" t="s">
        <v>126</v>
      </c>
      <c r="D94" s="201" t="s">
        <v>121</v>
      </c>
      <c r="E94" s="202" t="s">
        <v>149</v>
      </c>
      <c r="F94" s="203" t="s">
        <v>150</v>
      </c>
      <c r="G94" s="204" t="s">
        <v>135</v>
      </c>
      <c r="H94" s="205">
        <v>0.125</v>
      </c>
      <c r="I94" s="206"/>
      <c r="J94" s="207">
        <f>ROUND(I94*H94,2)</f>
        <v>0</v>
      </c>
      <c r="K94" s="203" t="s">
        <v>19</v>
      </c>
      <c r="L94" s="43"/>
      <c r="M94" s="208" t="s">
        <v>19</v>
      </c>
      <c r="N94" s="209" t="s">
        <v>43</v>
      </c>
      <c r="O94" s="83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2" t="s">
        <v>126</v>
      </c>
      <c r="AT94" s="212" t="s">
        <v>121</v>
      </c>
      <c r="AU94" s="212" t="s">
        <v>82</v>
      </c>
      <c r="AY94" s="16" t="s">
        <v>119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6" t="s">
        <v>80</v>
      </c>
      <c r="BK94" s="213">
        <f>ROUND(I94*H94,2)</f>
        <v>0</v>
      </c>
      <c r="BL94" s="16" t="s">
        <v>126</v>
      </c>
      <c r="BM94" s="212" t="s">
        <v>151</v>
      </c>
    </row>
    <row r="95" spans="1:47" s="2" customFormat="1" ht="12">
      <c r="A95" s="37"/>
      <c r="B95" s="38"/>
      <c r="C95" s="39"/>
      <c r="D95" s="221" t="s">
        <v>147</v>
      </c>
      <c r="E95" s="39"/>
      <c r="F95" s="233" t="s">
        <v>152</v>
      </c>
      <c r="G95" s="39"/>
      <c r="H95" s="39"/>
      <c r="I95" s="216"/>
      <c r="J95" s="39"/>
      <c r="K95" s="39"/>
      <c r="L95" s="43"/>
      <c r="M95" s="234"/>
      <c r="N95" s="235"/>
      <c r="O95" s="236"/>
      <c r="P95" s="236"/>
      <c r="Q95" s="236"/>
      <c r="R95" s="236"/>
      <c r="S95" s="236"/>
      <c r="T95" s="2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147</v>
      </c>
      <c r="AU95" s="16" t="s">
        <v>82</v>
      </c>
    </row>
    <row r="96" spans="1:31" s="2" customFormat="1" ht="6.95" customHeight="1">
      <c r="A96" s="37"/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43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2_01/111203201"/>
    <hyperlink ref="F88" r:id="rId2" display="https://podminky.urs.cz/item/CS_URS_2022_01/111103213"/>
    <hyperlink ref="F91" r:id="rId3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31. 5. 2022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2022-11 - SO4 Sezimovo Ústí D ID 219-229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31. 5. 2022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99</v>
      </c>
      <c r="D57" s="161"/>
      <c r="E57" s="161"/>
      <c r="F57" s="161"/>
      <c r="G57" s="161"/>
      <c r="H57" s="161"/>
      <c r="I57" s="161"/>
      <c r="J57" s="162" t="s">
        <v>100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>
      <c r="A60" s="9"/>
      <c r="B60" s="164"/>
      <c r="C60" s="165"/>
      <c r="D60" s="166" t="s">
        <v>102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104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2022-11 - SO4 Sezimovo Ústí D ID 219-229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31. 5. 2022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105</v>
      </c>
      <c r="D80" s="179" t="s">
        <v>57</v>
      </c>
      <c r="E80" s="179" t="s">
        <v>53</v>
      </c>
      <c r="F80" s="179" t="s">
        <v>54</v>
      </c>
      <c r="G80" s="179" t="s">
        <v>106</v>
      </c>
      <c r="H80" s="179" t="s">
        <v>107</v>
      </c>
      <c r="I80" s="179" t="s">
        <v>108</v>
      </c>
      <c r="J80" s="179" t="s">
        <v>100</v>
      </c>
      <c r="K80" s="180" t="s">
        <v>109</v>
      </c>
      <c r="L80" s="181"/>
      <c r="M80" s="91" t="s">
        <v>19</v>
      </c>
      <c r="N80" s="92" t="s">
        <v>42</v>
      </c>
      <c r="O80" s="92" t="s">
        <v>110</v>
      </c>
      <c r="P80" s="92" t="s">
        <v>111</v>
      </c>
      <c r="Q80" s="92" t="s">
        <v>112</v>
      </c>
      <c r="R80" s="92" t="s">
        <v>113</v>
      </c>
      <c r="S80" s="92" t="s">
        <v>114</v>
      </c>
      <c r="T80" s="93" t="s">
        <v>115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116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117</v>
      </c>
      <c r="F82" s="190" t="s">
        <v>118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119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31" t="s">
        <v>80</v>
      </c>
      <c r="F83" s="231" t="s">
        <v>132</v>
      </c>
      <c r="G83" s="188"/>
      <c r="H83" s="188"/>
      <c r="I83" s="191"/>
      <c r="J83" s="23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119</v>
      </c>
      <c r="BK83" s="200">
        <f>SUM(BK84:BK90)</f>
        <v>0</v>
      </c>
    </row>
    <row r="84" spans="1:65" s="2" customFormat="1" ht="14.4" customHeight="1">
      <c r="A84" s="37"/>
      <c r="B84" s="38"/>
      <c r="C84" s="201" t="s">
        <v>80</v>
      </c>
      <c r="D84" s="201" t="s">
        <v>121</v>
      </c>
      <c r="E84" s="202" t="s">
        <v>133</v>
      </c>
      <c r="F84" s="203" t="s">
        <v>134</v>
      </c>
      <c r="G84" s="204" t="s">
        <v>135</v>
      </c>
      <c r="H84" s="205">
        <v>0.233</v>
      </c>
      <c r="I84" s="206"/>
      <c r="J84" s="207">
        <f>ROUND(I84*H84,2)</f>
        <v>0</v>
      </c>
      <c r="K84" s="203" t="s">
        <v>125</v>
      </c>
      <c r="L84" s="43"/>
      <c r="M84" s="208" t="s">
        <v>19</v>
      </c>
      <c r="N84" s="209" t="s">
        <v>43</v>
      </c>
      <c r="O84" s="83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2" t="s">
        <v>126</v>
      </c>
      <c r="AT84" s="212" t="s">
        <v>121</v>
      </c>
      <c r="AU84" s="212" t="s">
        <v>82</v>
      </c>
      <c r="AY84" s="16" t="s">
        <v>119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6" t="s">
        <v>80</v>
      </c>
      <c r="BK84" s="213">
        <f>ROUND(I84*H84,2)</f>
        <v>0</v>
      </c>
      <c r="BL84" s="16" t="s">
        <v>126</v>
      </c>
      <c r="BM84" s="212" t="s">
        <v>136</v>
      </c>
    </row>
    <row r="85" spans="1:47" s="2" customFormat="1" ht="12">
      <c r="A85" s="37"/>
      <c r="B85" s="38"/>
      <c r="C85" s="39"/>
      <c r="D85" s="214" t="s">
        <v>128</v>
      </c>
      <c r="E85" s="39"/>
      <c r="F85" s="215" t="s">
        <v>137</v>
      </c>
      <c r="G85" s="39"/>
      <c r="H85" s="39"/>
      <c r="I85" s="216"/>
      <c r="J85" s="39"/>
      <c r="K85" s="39"/>
      <c r="L85" s="43"/>
      <c r="M85" s="217"/>
      <c r="N85" s="218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128</v>
      </c>
      <c r="AU85" s="16" t="s">
        <v>82</v>
      </c>
    </row>
    <row r="86" spans="1:51" s="13" customFormat="1" ht="12">
      <c r="A86" s="13"/>
      <c r="B86" s="219"/>
      <c r="C86" s="220"/>
      <c r="D86" s="221" t="s">
        <v>130</v>
      </c>
      <c r="E86" s="222" t="s">
        <v>19</v>
      </c>
      <c r="F86" s="223" t="s">
        <v>154</v>
      </c>
      <c r="G86" s="220"/>
      <c r="H86" s="224">
        <v>0.233</v>
      </c>
      <c r="I86" s="225"/>
      <c r="J86" s="220"/>
      <c r="K86" s="220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130</v>
      </c>
      <c r="AU86" s="230" t="s">
        <v>82</v>
      </c>
      <c r="AV86" s="13" t="s">
        <v>82</v>
      </c>
      <c r="AW86" s="13" t="s">
        <v>34</v>
      </c>
      <c r="AX86" s="13" t="s">
        <v>80</v>
      </c>
      <c r="AY86" s="230" t="s">
        <v>119</v>
      </c>
    </row>
    <row r="87" spans="1:65" s="2" customFormat="1" ht="14.4" customHeight="1">
      <c r="A87" s="37"/>
      <c r="B87" s="38"/>
      <c r="C87" s="201" t="s">
        <v>82</v>
      </c>
      <c r="D87" s="201" t="s">
        <v>121</v>
      </c>
      <c r="E87" s="202" t="s">
        <v>139</v>
      </c>
      <c r="F87" s="203" t="s">
        <v>140</v>
      </c>
      <c r="G87" s="204" t="s">
        <v>135</v>
      </c>
      <c r="H87" s="205">
        <v>0.233</v>
      </c>
      <c r="I87" s="206"/>
      <c r="J87" s="207">
        <f>ROUND(I87*H87,2)</f>
        <v>0</v>
      </c>
      <c r="K87" s="203" t="s">
        <v>125</v>
      </c>
      <c r="L87" s="43"/>
      <c r="M87" s="208" t="s">
        <v>19</v>
      </c>
      <c r="N87" s="209" t="s">
        <v>43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126</v>
      </c>
      <c r="AT87" s="212" t="s">
        <v>121</v>
      </c>
      <c r="AU87" s="212" t="s">
        <v>82</v>
      </c>
      <c r="AY87" s="16" t="s">
        <v>119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80</v>
      </c>
      <c r="BK87" s="213">
        <f>ROUND(I87*H87,2)</f>
        <v>0</v>
      </c>
      <c r="BL87" s="16" t="s">
        <v>126</v>
      </c>
      <c r="BM87" s="212" t="s">
        <v>141</v>
      </c>
    </row>
    <row r="88" spans="1:47" s="2" customFormat="1" ht="12">
      <c r="A88" s="37"/>
      <c r="B88" s="38"/>
      <c r="C88" s="39"/>
      <c r="D88" s="214" t="s">
        <v>128</v>
      </c>
      <c r="E88" s="39"/>
      <c r="F88" s="215" t="s">
        <v>142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82</v>
      </c>
    </row>
    <row r="89" spans="1:65" s="2" customFormat="1" ht="19.8" customHeight="1">
      <c r="A89" s="37"/>
      <c r="B89" s="38"/>
      <c r="C89" s="201" t="s">
        <v>126</v>
      </c>
      <c r="D89" s="201" t="s">
        <v>121</v>
      </c>
      <c r="E89" s="202" t="s">
        <v>149</v>
      </c>
      <c r="F89" s="203" t="s">
        <v>150</v>
      </c>
      <c r="G89" s="204" t="s">
        <v>135</v>
      </c>
      <c r="H89" s="205">
        <v>0.233</v>
      </c>
      <c r="I89" s="206"/>
      <c r="J89" s="207">
        <f>ROUND(I89*H89,2)</f>
        <v>0</v>
      </c>
      <c r="K89" s="203" t="s">
        <v>19</v>
      </c>
      <c r="L89" s="43"/>
      <c r="M89" s="208" t="s">
        <v>19</v>
      </c>
      <c r="N89" s="209" t="s">
        <v>43</v>
      </c>
      <c r="O89" s="83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2" t="s">
        <v>126</v>
      </c>
      <c r="AT89" s="212" t="s">
        <v>121</v>
      </c>
      <c r="AU89" s="212" t="s">
        <v>82</v>
      </c>
      <c r="AY89" s="16" t="s">
        <v>119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6" t="s">
        <v>80</v>
      </c>
      <c r="BK89" s="213">
        <f>ROUND(I89*H89,2)</f>
        <v>0</v>
      </c>
      <c r="BL89" s="16" t="s">
        <v>126</v>
      </c>
      <c r="BM89" s="212" t="s">
        <v>151</v>
      </c>
    </row>
    <row r="90" spans="1:47" s="2" customFormat="1" ht="12">
      <c r="A90" s="37"/>
      <c r="B90" s="38"/>
      <c r="C90" s="39"/>
      <c r="D90" s="221" t="s">
        <v>147</v>
      </c>
      <c r="E90" s="39"/>
      <c r="F90" s="233" t="s">
        <v>152</v>
      </c>
      <c r="G90" s="39"/>
      <c r="H90" s="39"/>
      <c r="I90" s="216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147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31. 5. 2022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2022-12 - SO5 Sezimovo Ústí C ID 219-228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31. 5. 2022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99</v>
      </c>
      <c r="D57" s="161"/>
      <c r="E57" s="161"/>
      <c r="F57" s="161"/>
      <c r="G57" s="161"/>
      <c r="H57" s="161"/>
      <c r="I57" s="161"/>
      <c r="J57" s="162" t="s">
        <v>100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>
      <c r="A60" s="9"/>
      <c r="B60" s="164"/>
      <c r="C60" s="165"/>
      <c r="D60" s="166" t="s">
        <v>102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104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2022-12 - SO5 Sezimovo Ústí C ID 219-228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31. 5. 2022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105</v>
      </c>
      <c r="D80" s="179" t="s">
        <v>57</v>
      </c>
      <c r="E80" s="179" t="s">
        <v>53</v>
      </c>
      <c r="F80" s="179" t="s">
        <v>54</v>
      </c>
      <c r="G80" s="179" t="s">
        <v>106</v>
      </c>
      <c r="H80" s="179" t="s">
        <v>107</v>
      </c>
      <c r="I80" s="179" t="s">
        <v>108</v>
      </c>
      <c r="J80" s="179" t="s">
        <v>100</v>
      </c>
      <c r="K80" s="180" t="s">
        <v>109</v>
      </c>
      <c r="L80" s="181"/>
      <c r="M80" s="91" t="s">
        <v>19</v>
      </c>
      <c r="N80" s="92" t="s">
        <v>42</v>
      </c>
      <c r="O80" s="92" t="s">
        <v>110</v>
      </c>
      <c r="P80" s="92" t="s">
        <v>111</v>
      </c>
      <c r="Q80" s="92" t="s">
        <v>112</v>
      </c>
      <c r="R80" s="92" t="s">
        <v>113</v>
      </c>
      <c r="S80" s="92" t="s">
        <v>114</v>
      </c>
      <c r="T80" s="93" t="s">
        <v>115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116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117</v>
      </c>
      <c r="F82" s="190" t="s">
        <v>118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119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31" t="s">
        <v>80</v>
      </c>
      <c r="F83" s="231" t="s">
        <v>132</v>
      </c>
      <c r="G83" s="188"/>
      <c r="H83" s="188"/>
      <c r="I83" s="191"/>
      <c r="J83" s="23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119</v>
      </c>
      <c r="BK83" s="200">
        <f>SUM(BK84:BK90)</f>
        <v>0</v>
      </c>
    </row>
    <row r="84" spans="1:65" s="2" customFormat="1" ht="14.4" customHeight="1">
      <c r="A84" s="37"/>
      <c r="B84" s="38"/>
      <c r="C84" s="201" t="s">
        <v>80</v>
      </c>
      <c r="D84" s="201" t="s">
        <v>121</v>
      </c>
      <c r="E84" s="202" t="s">
        <v>133</v>
      </c>
      <c r="F84" s="203" t="s">
        <v>134</v>
      </c>
      <c r="G84" s="204" t="s">
        <v>135</v>
      </c>
      <c r="H84" s="205">
        <v>0.15</v>
      </c>
      <c r="I84" s="206"/>
      <c r="J84" s="207">
        <f>ROUND(I84*H84,2)</f>
        <v>0</v>
      </c>
      <c r="K84" s="203" t="s">
        <v>125</v>
      </c>
      <c r="L84" s="43"/>
      <c r="M84" s="208" t="s">
        <v>19</v>
      </c>
      <c r="N84" s="209" t="s">
        <v>43</v>
      </c>
      <c r="O84" s="83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2" t="s">
        <v>126</v>
      </c>
      <c r="AT84" s="212" t="s">
        <v>121</v>
      </c>
      <c r="AU84" s="212" t="s">
        <v>82</v>
      </c>
      <c r="AY84" s="16" t="s">
        <v>119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6" t="s">
        <v>80</v>
      </c>
      <c r="BK84" s="213">
        <f>ROUND(I84*H84,2)</f>
        <v>0</v>
      </c>
      <c r="BL84" s="16" t="s">
        <v>126</v>
      </c>
      <c r="BM84" s="212" t="s">
        <v>136</v>
      </c>
    </row>
    <row r="85" spans="1:47" s="2" customFormat="1" ht="12">
      <c r="A85" s="37"/>
      <c r="B85" s="38"/>
      <c r="C85" s="39"/>
      <c r="D85" s="214" t="s">
        <v>128</v>
      </c>
      <c r="E85" s="39"/>
      <c r="F85" s="215" t="s">
        <v>137</v>
      </c>
      <c r="G85" s="39"/>
      <c r="H85" s="39"/>
      <c r="I85" s="216"/>
      <c r="J85" s="39"/>
      <c r="K85" s="39"/>
      <c r="L85" s="43"/>
      <c r="M85" s="217"/>
      <c r="N85" s="218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128</v>
      </c>
      <c r="AU85" s="16" t="s">
        <v>82</v>
      </c>
    </row>
    <row r="86" spans="1:51" s="13" customFormat="1" ht="12">
      <c r="A86" s="13"/>
      <c r="B86" s="219"/>
      <c r="C86" s="220"/>
      <c r="D86" s="221" t="s">
        <v>130</v>
      </c>
      <c r="E86" s="222" t="s">
        <v>19</v>
      </c>
      <c r="F86" s="223" t="s">
        <v>156</v>
      </c>
      <c r="G86" s="220"/>
      <c r="H86" s="224">
        <v>0.15</v>
      </c>
      <c r="I86" s="225"/>
      <c r="J86" s="220"/>
      <c r="K86" s="220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130</v>
      </c>
      <c r="AU86" s="230" t="s">
        <v>82</v>
      </c>
      <c r="AV86" s="13" t="s">
        <v>82</v>
      </c>
      <c r="AW86" s="13" t="s">
        <v>34</v>
      </c>
      <c r="AX86" s="13" t="s">
        <v>80</v>
      </c>
      <c r="AY86" s="230" t="s">
        <v>119</v>
      </c>
    </row>
    <row r="87" spans="1:65" s="2" customFormat="1" ht="14.4" customHeight="1">
      <c r="A87" s="37"/>
      <c r="B87" s="38"/>
      <c r="C87" s="201" t="s">
        <v>82</v>
      </c>
      <c r="D87" s="201" t="s">
        <v>121</v>
      </c>
      <c r="E87" s="202" t="s">
        <v>139</v>
      </c>
      <c r="F87" s="203" t="s">
        <v>140</v>
      </c>
      <c r="G87" s="204" t="s">
        <v>135</v>
      </c>
      <c r="H87" s="205">
        <v>0.15</v>
      </c>
      <c r="I87" s="206"/>
      <c r="J87" s="207">
        <f>ROUND(I87*H87,2)</f>
        <v>0</v>
      </c>
      <c r="K87" s="203" t="s">
        <v>125</v>
      </c>
      <c r="L87" s="43"/>
      <c r="M87" s="208" t="s">
        <v>19</v>
      </c>
      <c r="N87" s="209" t="s">
        <v>43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126</v>
      </c>
      <c r="AT87" s="212" t="s">
        <v>121</v>
      </c>
      <c r="AU87" s="212" t="s">
        <v>82</v>
      </c>
      <c r="AY87" s="16" t="s">
        <v>119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80</v>
      </c>
      <c r="BK87" s="213">
        <f>ROUND(I87*H87,2)</f>
        <v>0</v>
      </c>
      <c r="BL87" s="16" t="s">
        <v>126</v>
      </c>
      <c r="BM87" s="212" t="s">
        <v>141</v>
      </c>
    </row>
    <row r="88" spans="1:47" s="2" customFormat="1" ht="12">
      <c r="A88" s="37"/>
      <c r="B88" s="38"/>
      <c r="C88" s="39"/>
      <c r="D88" s="214" t="s">
        <v>128</v>
      </c>
      <c r="E88" s="39"/>
      <c r="F88" s="215" t="s">
        <v>142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82</v>
      </c>
    </row>
    <row r="89" spans="1:65" s="2" customFormat="1" ht="19.8" customHeight="1">
      <c r="A89" s="37"/>
      <c r="B89" s="38"/>
      <c r="C89" s="201" t="s">
        <v>126</v>
      </c>
      <c r="D89" s="201" t="s">
        <v>121</v>
      </c>
      <c r="E89" s="202" t="s">
        <v>149</v>
      </c>
      <c r="F89" s="203" t="s">
        <v>150</v>
      </c>
      <c r="G89" s="204" t="s">
        <v>135</v>
      </c>
      <c r="H89" s="205">
        <v>0.15</v>
      </c>
      <c r="I89" s="206"/>
      <c r="J89" s="207">
        <f>ROUND(I89*H89,2)</f>
        <v>0</v>
      </c>
      <c r="K89" s="203" t="s">
        <v>19</v>
      </c>
      <c r="L89" s="43"/>
      <c r="M89" s="208" t="s">
        <v>19</v>
      </c>
      <c r="N89" s="209" t="s">
        <v>43</v>
      </c>
      <c r="O89" s="83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2" t="s">
        <v>126</v>
      </c>
      <c r="AT89" s="212" t="s">
        <v>121</v>
      </c>
      <c r="AU89" s="212" t="s">
        <v>82</v>
      </c>
      <c r="AY89" s="16" t="s">
        <v>119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6" t="s">
        <v>80</v>
      </c>
      <c r="BK89" s="213">
        <f>ROUND(I89*H89,2)</f>
        <v>0</v>
      </c>
      <c r="BL89" s="16" t="s">
        <v>126</v>
      </c>
      <c r="BM89" s="212" t="s">
        <v>151</v>
      </c>
    </row>
    <row r="90" spans="1:47" s="2" customFormat="1" ht="12">
      <c r="A90" s="37"/>
      <c r="B90" s="38"/>
      <c r="C90" s="39"/>
      <c r="D90" s="221" t="s">
        <v>147</v>
      </c>
      <c r="E90" s="39"/>
      <c r="F90" s="233" t="s">
        <v>152</v>
      </c>
      <c r="G90" s="39"/>
      <c r="H90" s="39"/>
      <c r="I90" s="216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147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157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31. 5. 2022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2022-8 - SO1 Meziříčí G ID 219-069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31. 5. 2022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99</v>
      </c>
      <c r="D57" s="161"/>
      <c r="E57" s="161"/>
      <c r="F57" s="161"/>
      <c r="G57" s="161"/>
      <c r="H57" s="161"/>
      <c r="I57" s="161"/>
      <c r="J57" s="162" t="s">
        <v>100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>
      <c r="A60" s="9"/>
      <c r="B60" s="164"/>
      <c r="C60" s="165"/>
      <c r="D60" s="166" t="s">
        <v>102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104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2022-8 - SO1 Meziříčí G ID 219-069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31. 5. 2022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105</v>
      </c>
      <c r="D80" s="179" t="s">
        <v>57</v>
      </c>
      <c r="E80" s="179" t="s">
        <v>53</v>
      </c>
      <c r="F80" s="179" t="s">
        <v>54</v>
      </c>
      <c r="G80" s="179" t="s">
        <v>106</v>
      </c>
      <c r="H80" s="179" t="s">
        <v>107</v>
      </c>
      <c r="I80" s="179" t="s">
        <v>108</v>
      </c>
      <c r="J80" s="179" t="s">
        <v>100</v>
      </c>
      <c r="K80" s="180" t="s">
        <v>109</v>
      </c>
      <c r="L80" s="181"/>
      <c r="M80" s="91" t="s">
        <v>19</v>
      </c>
      <c r="N80" s="92" t="s">
        <v>42</v>
      </c>
      <c r="O80" s="92" t="s">
        <v>110</v>
      </c>
      <c r="P80" s="92" t="s">
        <v>111</v>
      </c>
      <c r="Q80" s="92" t="s">
        <v>112</v>
      </c>
      <c r="R80" s="92" t="s">
        <v>113</v>
      </c>
      <c r="S80" s="92" t="s">
        <v>114</v>
      </c>
      <c r="T80" s="93" t="s">
        <v>115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116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117</v>
      </c>
      <c r="F82" s="190" t="s">
        <v>118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119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31" t="s">
        <v>80</v>
      </c>
      <c r="F83" s="231" t="s">
        <v>132</v>
      </c>
      <c r="G83" s="188"/>
      <c r="H83" s="188"/>
      <c r="I83" s="191"/>
      <c r="J83" s="23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119</v>
      </c>
      <c r="BK83" s="200">
        <f>SUM(BK84:BK90)</f>
        <v>0</v>
      </c>
    </row>
    <row r="84" spans="1:65" s="2" customFormat="1" ht="14.4" customHeight="1">
      <c r="A84" s="37"/>
      <c r="B84" s="38"/>
      <c r="C84" s="201" t="s">
        <v>80</v>
      </c>
      <c r="D84" s="201" t="s">
        <v>121</v>
      </c>
      <c r="E84" s="202" t="s">
        <v>133</v>
      </c>
      <c r="F84" s="203" t="s">
        <v>134</v>
      </c>
      <c r="G84" s="204" t="s">
        <v>135</v>
      </c>
      <c r="H84" s="205">
        <v>0.146</v>
      </c>
      <c r="I84" s="206"/>
      <c r="J84" s="207">
        <f>ROUND(I84*H84,2)</f>
        <v>0</v>
      </c>
      <c r="K84" s="203" t="s">
        <v>125</v>
      </c>
      <c r="L84" s="43"/>
      <c r="M84" s="208" t="s">
        <v>19</v>
      </c>
      <c r="N84" s="209" t="s">
        <v>43</v>
      </c>
      <c r="O84" s="83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2" t="s">
        <v>126</v>
      </c>
      <c r="AT84" s="212" t="s">
        <v>121</v>
      </c>
      <c r="AU84" s="212" t="s">
        <v>82</v>
      </c>
      <c r="AY84" s="16" t="s">
        <v>119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6" t="s">
        <v>80</v>
      </c>
      <c r="BK84" s="213">
        <f>ROUND(I84*H84,2)</f>
        <v>0</v>
      </c>
      <c r="BL84" s="16" t="s">
        <v>126</v>
      </c>
      <c r="BM84" s="212" t="s">
        <v>136</v>
      </c>
    </row>
    <row r="85" spans="1:47" s="2" customFormat="1" ht="12">
      <c r="A85" s="37"/>
      <c r="B85" s="38"/>
      <c r="C85" s="39"/>
      <c r="D85" s="214" t="s">
        <v>128</v>
      </c>
      <c r="E85" s="39"/>
      <c r="F85" s="215" t="s">
        <v>137</v>
      </c>
      <c r="G85" s="39"/>
      <c r="H85" s="39"/>
      <c r="I85" s="216"/>
      <c r="J85" s="39"/>
      <c r="K85" s="39"/>
      <c r="L85" s="43"/>
      <c r="M85" s="217"/>
      <c r="N85" s="218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128</v>
      </c>
      <c r="AU85" s="16" t="s">
        <v>82</v>
      </c>
    </row>
    <row r="86" spans="1:51" s="13" customFormat="1" ht="12">
      <c r="A86" s="13"/>
      <c r="B86" s="219"/>
      <c r="C86" s="220"/>
      <c r="D86" s="221" t="s">
        <v>130</v>
      </c>
      <c r="E86" s="222" t="s">
        <v>19</v>
      </c>
      <c r="F86" s="223" t="s">
        <v>158</v>
      </c>
      <c r="G86" s="220"/>
      <c r="H86" s="224">
        <v>0.146</v>
      </c>
      <c r="I86" s="225"/>
      <c r="J86" s="220"/>
      <c r="K86" s="220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130</v>
      </c>
      <c r="AU86" s="230" t="s">
        <v>82</v>
      </c>
      <c r="AV86" s="13" t="s">
        <v>82</v>
      </c>
      <c r="AW86" s="13" t="s">
        <v>34</v>
      </c>
      <c r="AX86" s="13" t="s">
        <v>80</v>
      </c>
      <c r="AY86" s="230" t="s">
        <v>119</v>
      </c>
    </row>
    <row r="87" spans="1:65" s="2" customFormat="1" ht="14.4" customHeight="1">
      <c r="A87" s="37"/>
      <c r="B87" s="38"/>
      <c r="C87" s="201" t="s">
        <v>82</v>
      </c>
      <c r="D87" s="201" t="s">
        <v>121</v>
      </c>
      <c r="E87" s="202" t="s">
        <v>139</v>
      </c>
      <c r="F87" s="203" t="s">
        <v>140</v>
      </c>
      <c r="G87" s="204" t="s">
        <v>135</v>
      </c>
      <c r="H87" s="205">
        <v>0.146</v>
      </c>
      <c r="I87" s="206"/>
      <c r="J87" s="207">
        <f>ROUND(I87*H87,2)</f>
        <v>0</v>
      </c>
      <c r="K87" s="203" t="s">
        <v>125</v>
      </c>
      <c r="L87" s="43"/>
      <c r="M87" s="208" t="s">
        <v>19</v>
      </c>
      <c r="N87" s="209" t="s">
        <v>43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126</v>
      </c>
      <c r="AT87" s="212" t="s">
        <v>121</v>
      </c>
      <c r="AU87" s="212" t="s">
        <v>82</v>
      </c>
      <c r="AY87" s="16" t="s">
        <v>119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80</v>
      </c>
      <c r="BK87" s="213">
        <f>ROUND(I87*H87,2)</f>
        <v>0</v>
      </c>
      <c r="BL87" s="16" t="s">
        <v>126</v>
      </c>
      <c r="BM87" s="212" t="s">
        <v>141</v>
      </c>
    </row>
    <row r="88" spans="1:47" s="2" customFormat="1" ht="12">
      <c r="A88" s="37"/>
      <c r="B88" s="38"/>
      <c r="C88" s="39"/>
      <c r="D88" s="214" t="s">
        <v>128</v>
      </c>
      <c r="E88" s="39"/>
      <c r="F88" s="215" t="s">
        <v>142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82</v>
      </c>
    </row>
    <row r="89" spans="1:65" s="2" customFormat="1" ht="19.8" customHeight="1">
      <c r="A89" s="37"/>
      <c r="B89" s="38"/>
      <c r="C89" s="201" t="s">
        <v>126</v>
      </c>
      <c r="D89" s="201" t="s">
        <v>121</v>
      </c>
      <c r="E89" s="202" t="s">
        <v>149</v>
      </c>
      <c r="F89" s="203" t="s">
        <v>150</v>
      </c>
      <c r="G89" s="204" t="s">
        <v>135</v>
      </c>
      <c r="H89" s="205">
        <v>0.146</v>
      </c>
      <c r="I89" s="206"/>
      <c r="J89" s="207">
        <f>ROUND(I89*H89,2)</f>
        <v>0</v>
      </c>
      <c r="K89" s="203" t="s">
        <v>19</v>
      </c>
      <c r="L89" s="43"/>
      <c r="M89" s="208" t="s">
        <v>19</v>
      </c>
      <c r="N89" s="209" t="s">
        <v>43</v>
      </c>
      <c r="O89" s="83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2" t="s">
        <v>126</v>
      </c>
      <c r="AT89" s="212" t="s">
        <v>121</v>
      </c>
      <c r="AU89" s="212" t="s">
        <v>82</v>
      </c>
      <c r="AY89" s="16" t="s">
        <v>119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6" t="s">
        <v>80</v>
      </c>
      <c r="BK89" s="213">
        <f>ROUND(I89*H89,2)</f>
        <v>0</v>
      </c>
      <c r="BL89" s="16" t="s">
        <v>126</v>
      </c>
      <c r="BM89" s="212" t="s">
        <v>151</v>
      </c>
    </row>
    <row r="90" spans="1:47" s="2" customFormat="1" ht="12">
      <c r="A90" s="37"/>
      <c r="B90" s="38"/>
      <c r="C90" s="39"/>
      <c r="D90" s="221" t="s">
        <v>147</v>
      </c>
      <c r="E90" s="39"/>
      <c r="F90" s="233" t="s">
        <v>152</v>
      </c>
      <c r="G90" s="39"/>
      <c r="H90" s="39"/>
      <c r="I90" s="216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147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Táborsko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31. 5. 2022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33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35</v>
      </c>
      <c r="E23" s="37"/>
      <c r="F23" s="37"/>
      <c r="G23" s="37"/>
      <c r="H23" s="37"/>
      <c r="I23" s="131" t="s">
        <v>26</v>
      </c>
      <c r="J23" s="135" t="s">
        <v>27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28</v>
      </c>
      <c r="F24" s="37"/>
      <c r="G24" s="37"/>
      <c r="H24" s="37"/>
      <c r="I24" s="131" t="s">
        <v>29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Táborsko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2022-9 - SO2 Klokoty A ID 219-112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Táborsko</v>
      </c>
      <c r="G52" s="39"/>
      <c r="H52" s="39"/>
      <c r="I52" s="31" t="s">
        <v>23</v>
      </c>
      <c r="J52" s="71" t="str">
        <f>IF(J12="","",J12)</f>
        <v>31. 5. 2022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8" customHeight="1">
      <c r="A54" s="37"/>
      <c r="B54" s="38"/>
      <c r="C54" s="31" t="s">
        <v>25</v>
      </c>
      <c r="D54" s="39"/>
      <c r="E54" s="39"/>
      <c r="F54" s="26" t="str">
        <f>E15</f>
        <v>SPÚ</v>
      </c>
      <c r="G54" s="39"/>
      <c r="H54" s="39"/>
      <c r="I54" s="31" t="s">
        <v>32</v>
      </c>
      <c r="J54" s="35" t="str">
        <f>E21</f>
        <v xml:space="preserve">Ing. Jan  Zeman, SPÚ, OVHS České Budějovice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SPÚ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99</v>
      </c>
      <c r="D57" s="161"/>
      <c r="E57" s="161"/>
      <c r="F57" s="161"/>
      <c r="G57" s="161"/>
      <c r="H57" s="161"/>
      <c r="I57" s="161"/>
      <c r="J57" s="162" t="s">
        <v>100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>
      <c r="A60" s="9"/>
      <c r="B60" s="164"/>
      <c r="C60" s="165"/>
      <c r="D60" s="166" t="s">
        <v>102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104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Táborsko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2022-9 - SO2 Klokoty A ID 219-112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Táborsko</v>
      </c>
      <c r="G75" s="39"/>
      <c r="H75" s="39"/>
      <c r="I75" s="31" t="s">
        <v>23</v>
      </c>
      <c r="J75" s="71" t="str">
        <f>IF(J12="","",J12)</f>
        <v>31. 5. 2022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8" customHeight="1">
      <c r="A77" s="37"/>
      <c r="B77" s="38"/>
      <c r="C77" s="31" t="s">
        <v>25</v>
      </c>
      <c r="D77" s="39"/>
      <c r="E77" s="39"/>
      <c r="F77" s="26" t="str">
        <f>E15</f>
        <v>SPÚ</v>
      </c>
      <c r="G77" s="39"/>
      <c r="H77" s="39"/>
      <c r="I77" s="31" t="s">
        <v>32</v>
      </c>
      <c r="J77" s="35" t="str">
        <f>E21</f>
        <v xml:space="preserve">Ing. Jan  Zeman, SPÚ, OVHS České Budějovice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SPÚ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105</v>
      </c>
      <c r="D80" s="179" t="s">
        <v>57</v>
      </c>
      <c r="E80" s="179" t="s">
        <v>53</v>
      </c>
      <c r="F80" s="179" t="s">
        <v>54</v>
      </c>
      <c r="G80" s="179" t="s">
        <v>106</v>
      </c>
      <c r="H80" s="179" t="s">
        <v>107</v>
      </c>
      <c r="I80" s="179" t="s">
        <v>108</v>
      </c>
      <c r="J80" s="179" t="s">
        <v>100</v>
      </c>
      <c r="K80" s="180" t="s">
        <v>109</v>
      </c>
      <c r="L80" s="181"/>
      <c r="M80" s="91" t="s">
        <v>19</v>
      </c>
      <c r="N80" s="92" t="s">
        <v>42</v>
      </c>
      <c r="O80" s="92" t="s">
        <v>110</v>
      </c>
      <c r="P80" s="92" t="s">
        <v>111</v>
      </c>
      <c r="Q80" s="92" t="s">
        <v>112</v>
      </c>
      <c r="R80" s="92" t="s">
        <v>113</v>
      </c>
      <c r="S80" s="92" t="s">
        <v>114</v>
      </c>
      <c r="T80" s="93" t="s">
        <v>115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116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117</v>
      </c>
      <c r="F82" s="190" t="s">
        <v>118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119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31" t="s">
        <v>80</v>
      </c>
      <c r="F83" s="231" t="s">
        <v>132</v>
      </c>
      <c r="G83" s="188"/>
      <c r="H83" s="188"/>
      <c r="I83" s="191"/>
      <c r="J83" s="23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119</v>
      </c>
      <c r="BK83" s="200">
        <f>SUM(BK84:BK90)</f>
        <v>0</v>
      </c>
    </row>
    <row r="84" spans="1:65" s="2" customFormat="1" ht="14.4" customHeight="1">
      <c r="A84" s="37"/>
      <c r="B84" s="38"/>
      <c r="C84" s="201" t="s">
        <v>80</v>
      </c>
      <c r="D84" s="201" t="s">
        <v>121</v>
      </c>
      <c r="E84" s="202" t="s">
        <v>133</v>
      </c>
      <c r="F84" s="203" t="s">
        <v>134</v>
      </c>
      <c r="G84" s="204" t="s">
        <v>135</v>
      </c>
      <c r="H84" s="205">
        <v>0.195</v>
      </c>
      <c r="I84" s="206"/>
      <c r="J84" s="207">
        <f>ROUND(I84*H84,2)</f>
        <v>0</v>
      </c>
      <c r="K84" s="203" t="s">
        <v>125</v>
      </c>
      <c r="L84" s="43"/>
      <c r="M84" s="208" t="s">
        <v>19</v>
      </c>
      <c r="N84" s="209" t="s">
        <v>43</v>
      </c>
      <c r="O84" s="83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2" t="s">
        <v>126</v>
      </c>
      <c r="AT84" s="212" t="s">
        <v>121</v>
      </c>
      <c r="AU84" s="212" t="s">
        <v>82</v>
      </c>
      <c r="AY84" s="16" t="s">
        <v>119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6" t="s">
        <v>80</v>
      </c>
      <c r="BK84" s="213">
        <f>ROUND(I84*H84,2)</f>
        <v>0</v>
      </c>
      <c r="BL84" s="16" t="s">
        <v>126</v>
      </c>
      <c r="BM84" s="212" t="s">
        <v>136</v>
      </c>
    </row>
    <row r="85" spans="1:47" s="2" customFormat="1" ht="12">
      <c r="A85" s="37"/>
      <c r="B85" s="38"/>
      <c r="C85" s="39"/>
      <c r="D85" s="214" t="s">
        <v>128</v>
      </c>
      <c r="E85" s="39"/>
      <c r="F85" s="215" t="s">
        <v>137</v>
      </c>
      <c r="G85" s="39"/>
      <c r="H85" s="39"/>
      <c r="I85" s="216"/>
      <c r="J85" s="39"/>
      <c r="K85" s="39"/>
      <c r="L85" s="43"/>
      <c r="M85" s="217"/>
      <c r="N85" s="218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128</v>
      </c>
      <c r="AU85" s="16" t="s">
        <v>82</v>
      </c>
    </row>
    <row r="86" spans="1:51" s="13" customFormat="1" ht="12">
      <c r="A86" s="13"/>
      <c r="B86" s="219"/>
      <c r="C86" s="220"/>
      <c r="D86" s="221" t="s">
        <v>130</v>
      </c>
      <c r="E86" s="222" t="s">
        <v>19</v>
      </c>
      <c r="F86" s="223" t="s">
        <v>160</v>
      </c>
      <c r="G86" s="220"/>
      <c r="H86" s="224">
        <v>0.195</v>
      </c>
      <c r="I86" s="225"/>
      <c r="J86" s="220"/>
      <c r="K86" s="220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130</v>
      </c>
      <c r="AU86" s="230" t="s">
        <v>82</v>
      </c>
      <c r="AV86" s="13" t="s">
        <v>82</v>
      </c>
      <c r="AW86" s="13" t="s">
        <v>34</v>
      </c>
      <c r="AX86" s="13" t="s">
        <v>80</v>
      </c>
      <c r="AY86" s="230" t="s">
        <v>119</v>
      </c>
    </row>
    <row r="87" spans="1:65" s="2" customFormat="1" ht="14.4" customHeight="1">
      <c r="A87" s="37"/>
      <c r="B87" s="38"/>
      <c r="C87" s="201" t="s">
        <v>82</v>
      </c>
      <c r="D87" s="201" t="s">
        <v>121</v>
      </c>
      <c r="E87" s="202" t="s">
        <v>139</v>
      </c>
      <c r="F87" s="203" t="s">
        <v>140</v>
      </c>
      <c r="G87" s="204" t="s">
        <v>135</v>
      </c>
      <c r="H87" s="205">
        <v>0.195</v>
      </c>
      <c r="I87" s="206"/>
      <c r="J87" s="207">
        <f>ROUND(I87*H87,2)</f>
        <v>0</v>
      </c>
      <c r="K87" s="203" t="s">
        <v>125</v>
      </c>
      <c r="L87" s="43"/>
      <c r="M87" s="208" t="s">
        <v>19</v>
      </c>
      <c r="N87" s="209" t="s">
        <v>43</v>
      </c>
      <c r="O87" s="83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2" t="s">
        <v>126</v>
      </c>
      <c r="AT87" s="212" t="s">
        <v>121</v>
      </c>
      <c r="AU87" s="212" t="s">
        <v>82</v>
      </c>
      <c r="AY87" s="16" t="s">
        <v>119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6" t="s">
        <v>80</v>
      </c>
      <c r="BK87" s="213">
        <f>ROUND(I87*H87,2)</f>
        <v>0</v>
      </c>
      <c r="BL87" s="16" t="s">
        <v>126</v>
      </c>
      <c r="BM87" s="212" t="s">
        <v>141</v>
      </c>
    </row>
    <row r="88" spans="1:47" s="2" customFormat="1" ht="12">
      <c r="A88" s="37"/>
      <c r="B88" s="38"/>
      <c r="C88" s="39"/>
      <c r="D88" s="214" t="s">
        <v>128</v>
      </c>
      <c r="E88" s="39"/>
      <c r="F88" s="215" t="s">
        <v>142</v>
      </c>
      <c r="G88" s="39"/>
      <c r="H88" s="39"/>
      <c r="I88" s="216"/>
      <c r="J88" s="39"/>
      <c r="K88" s="39"/>
      <c r="L88" s="43"/>
      <c r="M88" s="217"/>
      <c r="N88" s="218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128</v>
      </c>
      <c r="AU88" s="16" t="s">
        <v>82</v>
      </c>
    </row>
    <row r="89" spans="1:65" s="2" customFormat="1" ht="19.8" customHeight="1">
      <c r="A89" s="37"/>
      <c r="B89" s="38"/>
      <c r="C89" s="201" t="s">
        <v>126</v>
      </c>
      <c r="D89" s="201" t="s">
        <v>121</v>
      </c>
      <c r="E89" s="202" t="s">
        <v>149</v>
      </c>
      <c r="F89" s="203" t="s">
        <v>150</v>
      </c>
      <c r="G89" s="204" t="s">
        <v>135</v>
      </c>
      <c r="H89" s="205">
        <v>0.195</v>
      </c>
      <c r="I89" s="206"/>
      <c r="J89" s="207">
        <f>ROUND(I89*H89,2)</f>
        <v>0</v>
      </c>
      <c r="K89" s="203" t="s">
        <v>19</v>
      </c>
      <c r="L89" s="43"/>
      <c r="M89" s="208" t="s">
        <v>19</v>
      </c>
      <c r="N89" s="209" t="s">
        <v>43</v>
      </c>
      <c r="O89" s="83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2" t="s">
        <v>126</v>
      </c>
      <c r="AT89" s="212" t="s">
        <v>121</v>
      </c>
      <c r="AU89" s="212" t="s">
        <v>82</v>
      </c>
      <c r="AY89" s="16" t="s">
        <v>119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6" t="s">
        <v>80</v>
      </c>
      <c r="BK89" s="213">
        <f>ROUND(I89*H89,2)</f>
        <v>0</v>
      </c>
      <c r="BL89" s="16" t="s">
        <v>126</v>
      </c>
      <c r="BM89" s="212" t="s">
        <v>151</v>
      </c>
    </row>
    <row r="90" spans="1:47" s="2" customFormat="1" ht="12">
      <c r="A90" s="37"/>
      <c r="B90" s="38"/>
      <c r="C90" s="39"/>
      <c r="D90" s="221" t="s">
        <v>147</v>
      </c>
      <c r="E90" s="39"/>
      <c r="F90" s="233" t="s">
        <v>152</v>
      </c>
      <c r="G90" s="39"/>
      <c r="H90" s="39"/>
      <c r="I90" s="216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147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4" customFormat="1" ht="45" customHeight="1">
      <c r="B3" s="242"/>
      <c r="C3" s="243" t="s">
        <v>161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162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163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164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165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166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167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168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169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170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171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79</v>
      </c>
      <c r="F18" s="249" t="s">
        <v>172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173</v>
      </c>
      <c r="F19" s="249" t="s">
        <v>174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175</v>
      </c>
      <c r="F20" s="249" t="s">
        <v>176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177</v>
      </c>
      <c r="F21" s="249" t="s">
        <v>178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179</v>
      </c>
      <c r="F22" s="249" t="s">
        <v>180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181</v>
      </c>
      <c r="F23" s="249" t="s">
        <v>182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183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184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185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186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187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188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189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190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191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105</v>
      </c>
      <c r="F36" s="249"/>
      <c r="G36" s="249" t="s">
        <v>192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193</v>
      </c>
      <c r="F37" s="249"/>
      <c r="G37" s="249" t="s">
        <v>194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53</v>
      </c>
      <c r="F38" s="249"/>
      <c r="G38" s="249" t="s">
        <v>195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54</v>
      </c>
      <c r="F39" s="249"/>
      <c r="G39" s="249" t="s">
        <v>196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106</v>
      </c>
      <c r="F40" s="249"/>
      <c r="G40" s="249" t="s">
        <v>197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107</v>
      </c>
      <c r="F41" s="249"/>
      <c r="G41" s="249" t="s">
        <v>198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199</v>
      </c>
      <c r="F42" s="249"/>
      <c r="G42" s="249" t="s">
        <v>200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201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202</v>
      </c>
      <c r="F44" s="249"/>
      <c r="G44" s="249" t="s">
        <v>203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109</v>
      </c>
      <c r="F45" s="249"/>
      <c r="G45" s="249" t="s">
        <v>204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205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206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207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208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209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210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211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212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213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214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215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216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217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218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219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220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221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222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223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224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225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226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227</v>
      </c>
      <c r="D76" s="267"/>
      <c r="E76" s="267"/>
      <c r="F76" s="267" t="s">
        <v>228</v>
      </c>
      <c r="G76" s="268"/>
      <c r="H76" s="267" t="s">
        <v>54</v>
      </c>
      <c r="I76" s="267" t="s">
        <v>57</v>
      </c>
      <c r="J76" s="267" t="s">
        <v>229</v>
      </c>
      <c r="K76" s="266"/>
    </row>
    <row r="77" spans="2:11" s="1" customFormat="1" ht="17.25" customHeight="1">
      <c r="B77" s="264"/>
      <c r="C77" s="269" t="s">
        <v>230</v>
      </c>
      <c r="D77" s="269"/>
      <c r="E77" s="269"/>
      <c r="F77" s="270" t="s">
        <v>231</v>
      </c>
      <c r="G77" s="271"/>
      <c r="H77" s="269"/>
      <c r="I77" s="269"/>
      <c r="J77" s="269" t="s">
        <v>232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53</v>
      </c>
      <c r="D79" s="274"/>
      <c r="E79" s="274"/>
      <c r="F79" s="275" t="s">
        <v>233</v>
      </c>
      <c r="G79" s="276"/>
      <c r="H79" s="252" t="s">
        <v>234</v>
      </c>
      <c r="I79" s="252" t="s">
        <v>235</v>
      </c>
      <c r="J79" s="252">
        <v>20</v>
      </c>
      <c r="K79" s="266"/>
    </row>
    <row r="80" spans="2:11" s="1" customFormat="1" ht="15" customHeight="1">
      <c r="B80" s="264"/>
      <c r="C80" s="252" t="s">
        <v>236</v>
      </c>
      <c r="D80" s="252"/>
      <c r="E80" s="252"/>
      <c r="F80" s="275" t="s">
        <v>233</v>
      </c>
      <c r="G80" s="276"/>
      <c r="H80" s="252" t="s">
        <v>237</v>
      </c>
      <c r="I80" s="252" t="s">
        <v>235</v>
      </c>
      <c r="J80" s="252">
        <v>120</v>
      </c>
      <c r="K80" s="266"/>
    </row>
    <row r="81" spans="2:11" s="1" customFormat="1" ht="15" customHeight="1">
      <c r="B81" s="277"/>
      <c r="C81" s="252" t="s">
        <v>238</v>
      </c>
      <c r="D81" s="252"/>
      <c r="E81" s="252"/>
      <c r="F81" s="275" t="s">
        <v>239</v>
      </c>
      <c r="G81" s="276"/>
      <c r="H81" s="252" t="s">
        <v>240</v>
      </c>
      <c r="I81" s="252" t="s">
        <v>235</v>
      </c>
      <c r="J81" s="252">
        <v>50</v>
      </c>
      <c r="K81" s="266"/>
    </row>
    <row r="82" spans="2:11" s="1" customFormat="1" ht="15" customHeight="1">
      <c r="B82" s="277"/>
      <c r="C82" s="252" t="s">
        <v>241</v>
      </c>
      <c r="D82" s="252"/>
      <c r="E82" s="252"/>
      <c r="F82" s="275" t="s">
        <v>233</v>
      </c>
      <c r="G82" s="276"/>
      <c r="H82" s="252" t="s">
        <v>242</v>
      </c>
      <c r="I82" s="252" t="s">
        <v>243</v>
      </c>
      <c r="J82" s="252"/>
      <c r="K82" s="266"/>
    </row>
    <row r="83" spans="2:11" s="1" customFormat="1" ht="15" customHeight="1">
      <c r="B83" s="277"/>
      <c r="C83" s="278" t="s">
        <v>244</v>
      </c>
      <c r="D83" s="278"/>
      <c r="E83" s="278"/>
      <c r="F83" s="279" t="s">
        <v>239</v>
      </c>
      <c r="G83" s="278"/>
      <c r="H83" s="278" t="s">
        <v>245</v>
      </c>
      <c r="I83" s="278" t="s">
        <v>235</v>
      </c>
      <c r="J83" s="278">
        <v>15</v>
      </c>
      <c r="K83" s="266"/>
    </row>
    <row r="84" spans="2:11" s="1" customFormat="1" ht="15" customHeight="1">
      <c r="B84" s="277"/>
      <c r="C84" s="278" t="s">
        <v>246</v>
      </c>
      <c r="D84" s="278"/>
      <c r="E84" s="278"/>
      <c r="F84" s="279" t="s">
        <v>239</v>
      </c>
      <c r="G84" s="278"/>
      <c r="H84" s="278" t="s">
        <v>247</v>
      </c>
      <c r="I84" s="278" t="s">
        <v>235</v>
      </c>
      <c r="J84" s="278">
        <v>15</v>
      </c>
      <c r="K84" s="266"/>
    </row>
    <row r="85" spans="2:11" s="1" customFormat="1" ht="15" customHeight="1">
      <c r="B85" s="277"/>
      <c r="C85" s="278" t="s">
        <v>248</v>
      </c>
      <c r="D85" s="278"/>
      <c r="E85" s="278"/>
      <c r="F85" s="279" t="s">
        <v>239</v>
      </c>
      <c r="G85" s="278"/>
      <c r="H85" s="278" t="s">
        <v>249</v>
      </c>
      <c r="I85" s="278" t="s">
        <v>235</v>
      </c>
      <c r="J85" s="278">
        <v>20</v>
      </c>
      <c r="K85" s="266"/>
    </row>
    <row r="86" spans="2:11" s="1" customFormat="1" ht="15" customHeight="1">
      <c r="B86" s="277"/>
      <c r="C86" s="278" t="s">
        <v>250</v>
      </c>
      <c r="D86" s="278"/>
      <c r="E86" s="278"/>
      <c r="F86" s="279" t="s">
        <v>239</v>
      </c>
      <c r="G86" s="278"/>
      <c r="H86" s="278" t="s">
        <v>251</v>
      </c>
      <c r="I86" s="278" t="s">
        <v>235</v>
      </c>
      <c r="J86" s="278">
        <v>20</v>
      </c>
      <c r="K86" s="266"/>
    </row>
    <row r="87" spans="2:11" s="1" customFormat="1" ht="15" customHeight="1">
      <c r="B87" s="277"/>
      <c r="C87" s="252" t="s">
        <v>252</v>
      </c>
      <c r="D87" s="252"/>
      <c r="E87" s="252"/>
      <c r="F87" s="275" t="s">
        <v>239</v>
      </c>
      <c r="G87" s="276"/>
      <c r="H87" s="252" t="s">
        <v>253</v>
      </c>
      <c r="I87" s="252" t="s">
        <v>235</v>
      </c>
      <c r="J87" s="252">
        <v>50</v>
      </c>
      <c r="K87" s="266"/>
    </row>
    <row r="88" spans="2:11" s="1" customFormat="1" ht="15" customHeight="1">
      <c r="B88" s="277"/>
      <c r="C88" s="252" t="s">
        <v>254</v>
      </c>
      <c r="D88" s="252"/>
      <c r="E88" s="252"/>
      <c r="F88" s="275" t="s">
        <v>239</v>
      </c>
      <c r="G88" s="276"/>
      <c r="H88" s="252" t="s">
        <v>255</v>
      </c>
      <c r="I88" s="252" t="s">
        <v>235</v>
      </c>
      <c r="J88" s="252">
        <v>20</v>
      </c>
      <c r="K88" s="266"/>
    </row>
    <row r="89" spans="2:11" s="1" customFormat="1" ht="15" customHeight="1">
      <c r="B89" s="277"/>
      <c r="C89" s="252" t="s">
        <v>256</v>
      </c>
      <c r="D89" s="252"/>
      <c r="E89" s="252"/>
      <c r="F89" s="275" t="s">
        <v>239</v>
      </c>
      <c r="G89" s="276"/>
      <c r="H89" s="252" t="s">
        <v>257</v>
      </c>
      <c r="I89" s="252" t="s">
        <v>235</v>
      </c>
      <c r="J89" s="252">
        <v>20</v>
      </c>
      <c r="K89" s="266"/>
    </row>
    <row r="90" spans="2:11" s="1" customFormat="1" ht="15" customHeight="1">
      <c r="B90" s="277"/>
      <c r="C90" s="252" t="s">
        <v>258</v>
      </c>
      <c r="D90" s="252"/>
      <c r="E90" s="252"/>
      <c r="F90" s="275" t="s">
        <v>239</v>
      </c>
      <c r="G90" s="276"/>
      <c r="H90" s="252" t="s">
        <v>259</v>
      </c>
      <c r="I90" s="252" t="s">
        <v>235</v>
      </c>
      <c r="J90" s="252">
        <v>50</v>
      </c>
      <c r="K90" s="266"/>
    </row>
    <row r="91" spans="2:11" s="1" customFormat="1" ht="15" customHeight="1">
      <c r="B91" s="277"/>
      <c r="C91" s="252" t="s">
        <v>260</v>
      </c>
      <c r="D91" s="252"/>
      <c r="E91" s="252"/>
      <c r="F91" s="275" t="s">
        <v>239</v>
      </c>
      <c r="G91" s="276"/>
      <c r="H91" s="252" t="s">
        <v>260</v>
      </c>
      <c r="I91" s="252" t="s">
        <v>235</v>
      </c>
      <c r="J91" s="252">
        <v>50</v>
      </c>
      <c r="K91" s="266"/>
    </row>
    <row r="92" spans="2:11" s="1" customFormat="1" ht="15" customHeight="1">
      <c r="B92" s="277"/>
      <c r="C92" s="252" t="s">
        <v>261</v>
      </c>
      <c r="D92" s="252"/>
      <c r="E92" s="252"/>
      <c r="F92" s="275" t="s">
        <v>239</v>
      </c>
      <c r="G92" s="276"/>
      <c r="H92" s="252" t="s">
        <v>262</v>
      </c>
      <c r="I92" s="252" t="s">
        <v>235</v>
      </c>
      <c r="J92" s="252">
        <v>255</v>
      </c>
      <c r="K92" s="266"/>
    </row>
    <row r="93" spans="2:11" s="1" customFormat="1" ht="15" customHeight="1">
      <c r="B93" s="277"/>
      <c r="C93" s="252" t="s">
        <v>263</v>
      </c>
      <c r="D93" s="252"/>
      <c r="E93" s="252"/>
      <c r="F93" s="275" t="s">
        <v>233</v>
      </c>
      <c r="G93" s="276"/>
      <c r="H93" s="252" t="s">
        <v>264</v>
      </c>
      <c r="I93" s="252" t="s">
        <v>265</v>
      </c>
      <c r="J93" s="252"/>
      <c r="K93" s="266"/>
    </row>
    <row r="94" spans="2:11" s="1" customFormat="1" ht="15" customHeight="1">
      <c r="B94" s="277"/>
      <c r="C94" s="252" t="s">
        <v>266</v>
      </c>
      <c r="D94" s="252"/>
      <c r="E94" s="252"/>
      <c r="F94" s="275" t="s">
        <v>233</v>
      </c>
      <c r="G94" s="276"/>
      <c r="H94" s="252" t="s">
        <v>267</v>
      </c>
      <c r="I94" s="252" t="s">
        <v>268</v>
      </c>
      <c r="J94" s="252"/>
      <c r="K94" s="266"/>
    </row>
    <row r="95" spans="2:11" s="1" customFormat="1" ht="15" customHeight="1">
      <c r="B95" s="277"/>
      <c r="C95" s="252" t="s">
        <v>269</v>
      </c>
      <c r="D95" s="252"/>
      <c r="E95" s="252"/>
      <c r="F95" s="275" t="s">
        <v>233</v>
      </c>
      <c r="G95" s="276"/>
      <c r="H95" s="252" t="s">
        <v>269</v>
      </c>
      <c r="I95" s="252" t="s">
        <v>268</v>
      </c>
      <c r="J95" s="252"/>
      <c r="K95" s="266"/>
    </row>
    <row r="96" spans="2:11" s="1" customFormat="1" ht="15" customHeight="1">
      <c r="B96" s="277"/>
      <c r="C96" s="252" t="s">
        <v>38</v>
      </c>
      <c r="D96" s="252"/>
      <c r="E96" s="252"/>
      <c r="F96" s="275" t="s">
        <v>233</v>
      </c>
      <c r="G96" s="276"/>
      <c r="H96" s="252" t="s">
        <v>270</v>
      </c>
      <c r="I96" s="252" t="s">
        <v>268</v>
      </c>
      <c r="J96" s="252"/>
      <c r="K96" s="266"/>
    </row>
    <row r="97" spans="2:11" s="1" customFormat="1" ht="15" customHeight="1">
      <c r="B97" s="277"/>
      <c r="C97" s="252" t="s">
        <v>48</v>
      </c>
      <c r="D97" s="252"/>
      <c r="E97" s="252"/>
      <c r="F97" s="275" t="s">
        <v>233</v>
      </c>
      <c r="G97" s="276"/>
      <c r="H97" s="252" t="s">
        <v>271</v>
      </c>
      <c r="I97" s="252" t="s">
        <v>268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272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227</v>
      </c>
      <c r="D103" s="267"/>
      <c r="E103" s="267"/>
      <c r="F103" s="267" t="s">
        <v>228</v>
      </c>
      <c r="G103" s="268"/>
      <c r="H103" s="267" t="s">
        <v>54</v>
      </c>
      <c r="I103" s="267" t="s">
        <v>57</v>
      </c>
      <c r="J103" s="267" t="s">
        <v>229</v>
      </c>
      <c r="K103" s="266"/>
    </row>
    <row r="104" spans="2:11" s="1" customFormat="1" ht="17.25" customHeight="1">
      <c r="B104" s="264"/>
      <c r="C104" s="269" t="s">
        <v>230</v>
      </c>
      <c r="D104" s="269"/>
      <c r="E104" s="269"/>
      <c r="F104" s="270" t="s">
        <v>231</v>
      </c>
      <c r="G104" s="271"/>
      <c r="H104" s="269"/>
      <c r="I104" s="269"/>
      <c r="J104" s="269" t="s">
        <v>232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53</v>
      </c>
      <c r="D106" s="274"/>
      <c r="E106" s="274"/>
      <c r="F106" s="275" t="s">
        <v>233</v>
      </c>
      <c r="G106" s="252"/>
      <c r="H106" s="252" t="s">
        <v>273</v>
      </c>
      <c r="I106" s="252" t="s">
        <v>235</v>
      </c>
      <c r="J106" s="252">
        <v>20</v>
      </c>
      <c r="K106" s="266"/>
    </row>
    <row r="107" spans="2:11" s="1" customFormat="1" ht="15" customHeight="1">
      <c r="B107" s="264"/>
      <c r="C107" s="252" t="s">
        <v>236</v>
      </c>
      <c r="D107" s="252"/>
      <c r="E107" s="252"/>
      <c r="F107" s="275" t="s">
        <v>233</v>
      </c>
      <c r="G107" s="252"/>
      <c r="H107" s="252" t="s">
        <v>273</v>
      </c>
      <c r="I107" s="252" t="s">
        <v>235</v>
      </c>
      <c r="J107" s="252">
        <v>120</v>
      </c>
      <c r="K107" s="266"/>
    </row>
    <row r="108" spans="2:11" s="1" customFormat="1" ht="15" customHeight="1">
      <c r="B108" s="277"/>
      <c r="C108" s="252" t="s">
        <v>238</v>
      </c>
      <c r="D108" s="252"/>
      <c r="E108" s="252"/>
      <c r="F108" s="275" t="s">
        <v>239</v>
      </c>
      <c r="G108" s="252"/>
      <c r="H108" s="252" t="s">
        <v>273</v>
      </c>
      <c r="I108" s="252" t="s">
        <v>235</v>
      </c>
      <c r="J108" s="252">
        <v>50</v>
      </c>
      <c r="K108" s="266"/>
    </row>
    <row r="109" spans="2:11" s="1" customFormat="1" ht="15" customHeight="1">
      <c r="B109" s="277"/>
      <c r="C109" s="252" t="s">
        <v>241</v>
      </c>
      <c r="D109" s="252"/>
      <c r="E109" s="252"/>
      <c r="F109" s="275" t="s">
        <v>233</v>
      </c>
      <c r="G109" s="252"/>
      <c r="H109" s="252" t="s">
        <v>273</v>
      </c>
      <c r="I109" s="252" t="s">
        <v>243</v>
      </c>
      <c r="J109" s="252"/>
      <c r="K109" s="266"/>
    </row>
    <row r="110" spans="2:11" s="1" customFormat="1" ht="15" customHeight="1">
      <c r="B110" s="277"/>
      <c r="C110" s="252" t="s">
        <v>252</v>
      </c>
      <c r="D110" s="252"/>
      <c r="E110" s="252"/>
      <c r="F110" s="275" t="s">
        <v>239</v>
      </c>
      <c r="G110" s="252"/>
      <c r="H110" s="252" t="s">
        <v>273</v>
      </c>
      <c r="I110" s="252" t="s">
        <v>235</v>
      </c>
      <c r="J110" s="252">
        <v>50</v>
      </c>
      <c r="K110" s="266"/>
    </row>
    <row r="111" spans="2:11" s="1" customFormat="1" ht="15" customHeight="1">
      <c r="B111" s="277"/>
      <c r="C111" s="252" t="s">
        <v>260</v>
      </c>
      <c r="D111" s="252"/>
      <c r="E111" s="252"/>
      <c r="F111" s="275" t="s">
        <v>239</v>
      </c>
      <c r="G111" s="252"/>
      <c r="H111" s="252" t="s">
        <v>273</v>
      </c>
      <c r="I111" s="252" t="s">
        <v>235</v>
      </c>
      <c r="J111" s="252">
        <v>50</v>
      </c>
      <c r="K111" s="266"/>
    </row>
    <row r="112" spans="2:11" s="1" customFormat="1" ht="15" customHeight="1">
      <c r="B112" s="277"/>
      <c r="C112" s="252" t="s">
        <v>258</v>
      </c>
      <c r="D112" s="252"/>
      <c r="E112" s="252"/>
      <c r="F112" s="275" t="s">
        <v>239</v>
      </c>
      <c r="G112" s="252"/>
      <c r="H112" s="252" t="s">
        <v>273</v>
      </c>
      <c r="I112" s="252" t="s">
        <v>235</v>
      </c>
      <c r="J112" s="252">
        <v>50</v>
      </c>
      <c r="K112" s="266"/>
    </row>
    <row r="113" spans="2:11" s="1" customFormat="1" ht="15" customHeight="1">
      <c r="B113" s="277"/>
      <c r="C113" s="252" t="s">
        <v>53</v>
      </c>
      <c r="D113" s="252"/>
      <c r="E113" s="252"/>
      <c r="F113" s="275" t="s">
        <v>233</v>
      </c>
      <c r="G113" s="252"/>
      <c r="H113" s="252" t="s">
        <v>274</v>
      </c>
      <c r="I113" s="252" t="s">
        <v>235</v>
      </c>
      <c r="J113" s="252">
        <v>20</v>
      </c>
      <c r="K113" s="266"/>
    </row>
    <row r="114" spans="2:11" s="1" customFormat="1" ht="15" customHeight="1">
      <c r="B114" s="277"/>
      <c r="C114" s="252" t="s">
        <v>275</v>
      </c>
      <c r="D114" s="252"/>
      <c r="E114" s="252"/>
      <c r="F114" s="275" t="s">
        <v>233</v>
      </c>
      <c r="G114" s="252"/>
      <c r="H114" s="252" t="s">
        <v>276</v>
      </c>
      <c r="I114" s="252" t="s">
        <v>235</v>
      </c>
      <c r="J114" s="252">
        <v>120</v>
      </c>
      <c r="K114" s="266"/>
    </row>
    <row r="115" spans="2:11" s="1" customFormat="1" ht="15" customHeight="1">
      <c r="B115" s="277"/>
      <c r="C115" s="252" t="s">
        <v>38</v>
      </c>
      <c r="D115" s="252"/>
      <c r="E115" s="252"/>
      <c r="F115" s="275" t="s">
        <v>233</v>
      </c>
      <c r="G115" s="252"/>
      <c r="H115" s="252" t="s">
        <v>277</v>
      </c>
      <c r="I115" s="252" t="s">
        <v>268</v>
      </c>
      <c r="J115" s="252"/>
      <c r="K115" s="266"/>
    </row>
    <row r="116" spans="2:11" s="1" customFormat="1" ht="15" customHeight="1">
      <c r="B116" s="277"/>
      <c r="C116" s="252" t="s">
        <v>48</v>
      </c>
      <c r="D116" s="252"/>
      <c r="E116" s="252"/>
      <c r="F116" s="275" t="s">
        <v>233</v>
      </c>
      <c r="G116" s="252"/>
      <c r="H116" s="252" t="s">
        <v>278</v>
      </c>
      <c r="I116" s="252" t="s">
        <v>268</v>
      </c>
      <c r="J116" s="252"/>
      <c r="K116" s="266"/>
    </row>
    <row r="117" spans="2:11" s="1" customFormat="1" ht="15" customHeight="1">
      <c r="B117" s="277"/>
      <c r="C117" s="252" t="s">
        <v>57</v>
      </c>
      <c r="D117" s="252"/>
      <c r="E117" s="252"/>
      <c r="F117" s="275" t="s">
        <v>233</v>
      </c>
      <c r="G117" s="252"/>
      <c r="H117" s="252" t="s">
        <v>279</v>
      </c>
      <c r="I117" s="252" t="s">
        <v>280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281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227</v>
      </c>
      <c r="D123" s="267"/>
      <c r="E123" s="267"/>
      <c r="F123" s="267" t="s">
        <v>228</v>
      </c>
      <c r="G123" s="268"/>
      <c r="H123" s="267" t="s">
        <v>54</v>
      </c>
      <c r="I123" s="267" t="s">
        <v>57</v>
      </c>
      <c r="J123" s="267" t="s">
        <v>229</v>
      </c>
      <c r="K123" s="296"/>
    </row>
    <row r="124" spans="2:11" s="1" customFormat="1" ht="17.25" customHeight="1">
      <c r="B124" s="295"/>
      <c r="C124" s="269" t="s">
        <v>230</v>
      </c>
      <c r="D124" s="269"/>
      <c r="E124" s="269"/>
      <c r="F124" s="270" t="s">
        <v>231</v>
      </c>
      <c r="G124" s="271"/>
      <c r="H124" s="269"/>
      <c r="I124" s="269"/>
      <c r="J124" s="269" t="s">
        <v>232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236</v>
      </c>
      <c r="D126" s="274"/>
      <c r="E126" s="274"/>
      <c r="F126" s="275" t="s">
        <v>233</v>
      </c>
      <c r="G126" s="252"/>
      <c r="H126" s="252" t="s">
        <v>273</v>
      </c>
      <c r="I126" s="252" t="s">
        <v>235</v>
      </c>
      <c r="J126" s="252">
        <v>120</v>
      </c>
      <c r="K126" s="300"/>
    </row>
    <row r="127" spans="2:11" s="1" customFormat="1" ht="15" customHeight="1">
      <c r="B127" s="297"/>
      <c r="C127" s="252" t="s">
        <v>282</v>
      </c>
      <c r="D127" s="252"/>
      <c r="E127" s="252"/>
      <c r="F127" s="275" t="s">
        <v>233</v>
      </c>
      <c r="G127" s="252"/>
      <c r="H127" s="252" t="s">
        <v>283</v>
      </c>
      <c r="I127" s="252" t="s">
        <v>235</v>
      </c>
      <c r="J127" s="252" t="s">
        <v>284</v>
      </c>
      <c r="K127" s="300"/>
    </row>
    <row r="128" spans="2:11" s="1" customFormat="1" ht="15" customHeight="1">
      <c r="B128" s="297"/>
      <c r="C128" s="252" t="s">
        <v>181</v>
      </c>
      <c r="D128" s="252"/>
      <c r="E128" s="252"/>
      <c r="F128" s="275" t="s">
        <v>233</v>
      </c>
      <c r="G128" s="252"/>
      <c r="H128" s="252" t="s">
        <v>285</v>
      </c>
      <c r="I128" s="252" t="s">
        <v>235</v>
      </c>
      <c r="J128" s="252" t="s">
        <v>284</v>
      </c>
      <c r="K128" s="300"/>
    </row>
    <row r="129" spans="2:11" s="1" customFormat="1" ht="15" customHeight="1">
      <c r="B129" s="297"/>
      <c r="C129" s="252" t="s">
        <v>244</v>
      </c>
      <c r="D129" s="252"/>
      <c r="E129" s="252"/>
      <c r="F129" s="275" t="s">
        <v>239</v>
      </c>
      <c r="G129" s="252"/>
      <c r="H129" s="252" t="s">
        <v>245</v>
      </c>
      <c r="I129" s="252" t="s">
        <v>235</v>
      </c>
      <c r="J129" s="252">
        <v>15</v>
      </c>
      <c r="K129" s="300"/>
    </row>
    <row r="130" spans="2:11" s="1" customFormat="1" ht="15" customHeight="1">
      <c r="B130" s="297"/>
      <c r="C130" s="278" t="s">
        <v>246</v>
      </c>
      <c r="D130" s="278"/>
      <c r="E130" s="278"/>
      <c r="F130" s="279" t="s">
        <v>239</v>
      </c>
      <c r="G130" s="278"/>
      <c r="H130" s="278" t="s">
        <v>247</v>
      </c>
      <c r="I130" s="278" t="s">
        <v>235</v>
      </c>
      <c r="J130" s="278">
        <v>15</v>
      </c>
      <c r="K130" s="300"/>
    </row>
    <row r="131" spans="2:11" s="1" customFormat="1" ht="15" customHeight="1">
      <c r="B131" s="297"/>
      <c r="C131" s="278" t="s">
        <v>248</v>
      </c>
      <c r="D131" s="278"/>
      <c r="E131" s="278"/>
      <c r="F131" s="279" t="s">
        <v>239</v>
      </c>
      <c r="G131" s="278"/>
      <c r="H131" s="278" t="s">
        <v>249</v>
      </c>
      <c r="I131" s="278" t="s">
        <v>235</v>
      </c>
      <c r="J131" s="278">
        <v>20</v>
      </c>
      <c r="K131" s="300"/>
    </row>
    <row r="132" spans="2:11" s="1" customFormat="1" ht="15" customHeight="1">
      <c r="B132" s="297"/>
      <c r="C132" s="278" t="s">
        <v>250</v>
      </c>
      <c r="D132" s="278"/>
      <c r="E132" s="278"/>
      <c r="F132" s="279" t="s">
        <v>239</v>
      </c>
      <c r="G132" s="278"/>
      <c r="H132" s="278" t="s">
        <v>251</v>
      </c>
      <c r="I132" s="278" t="s">
        <v>235</v>
      </c>
      <c r="J132" s="278">
        <v>20</v>
      </c>
      <c r="K132" s="300"/>
    </row>
    <row r="133" spans="2:11" s="1" customFormat="1" ht="15" customHeight="1">
      <c r="B133" s="297"/>
      <c r="C133" s="252" t="s">
        <v>238</v>
      </c>
      <c r="D133" s="252"/>
      <c r="E133" s="252"/>
      <c r="F133" s="275" t="s">
        <v>239</v>
      </c>
      <c r="G133" s="252"/>
      <c r="H133" s="252" t="s">
        <v>273</v>
      </c>
      <c r="I133" s="252" t="s">
        <v>235</v>
      </c>
      <c r="J133" s="252">
        <v>50</v>
      </c>
      <c r="K133" s="300"/>
    </row>
    <row r="134" spans="2:11" s="1" customFormat="1" ht="15" customHeight="1">
      <c r="B134" s="297"/>
      <c r="C134" s="252" t="s">
        <v>252</v>
      </c>
      <c r="D134" s="252"/>
      <c r="E134" s="252"/>
      <c r="F134" s="275" t="s">
        <v>239</v>
      </c>
      <c r="G134" s="252"/>
      <c r="H134" s="252" t="s">
        <v>273</v>
      </c>
      <c r="I134" s="252" t="s">
        <v>235</v>
      </c>
      <c r="J134" s="252">
        <v>50</v>
      </c>
      <c r="K134" s="300"/>
    </row>
    <row r="135" spans="2:11" s="1" customFormat="1" ht="15" customHeight="1">
      <c r="B135" s="297"/>
      <c r="C135" s="252" t="s">
        <v>258</v>
      </c>
      <c r="D135" s="252"/>
      <c r="E135" s="252"/>
      <c r="F135" s="275" t="s">
        <v>239</v>
      </c>
      <c r="G135" s="252"/>
      <c r="H135" s="252" t="s">
        <v>273</v>
      </c>
      <c r="I135" s="252" t="s">
        <v>235</v>
      </c>
      <c r="J135" s="252">
        <v>50</v>
      </c>
      <c r="K135" s="300"/>
    </row>
    <row r="136" spans="2:11" s="1" customFormat="1" ht="15" customHeight="1">
      <c r="B136" s="297"/>
      <c r="C136" s="252" t="s">
        <v>260</v>
      </c>
      <c r="D136" s="252"/>
      <c r="E136" s="252"/>
      <c r="F136" s="275" t="s">
        <v>239</v>
      </c>
      <c r="G136" s="252"/>
      <c r="H136" s="252" t="s">
        <v>273</v>
      </c>
      <c r="I136" s="252" t="s">
        <v>235</v>
      </c>
      <c r="J136" s="252">
        <v>50</v>
      </c>
      <c r="K136" s="300"/>
    </row>
    <row r="137" spans="2:11" s="1" customFormat="1" ht="15" customHeight="1">
      <c r="B137" s="297"/>
      <c r="C137" s="252" t="s">
        <v>261</v>
      </c>
      <c r="D137" s="252"/>
      <c r="E137" s="252"/>
      <c r="F137" s="275" t="s">
        <v>239</v>
      </c>
      <c r="G137" s="252"/>
      <c r="H137" s="252" t="s">
        <v>286</v>
      </c>
      <c r="I137" s="252" t="s">
        <v>235</v>
      </c>
      <c r="J137" s="252">
        <v>255</v>
      </c>
      <c r="K137" s="300"/>
    </row>
    <row r="138" spans="2:11" s="1" customFormat="1" ht="15" customHeight="1">
      <c r="B138" s="297"/>
      <c r="C138" s="252" t="s">
        <v>263</v>
      </c>
      <c r="D138" s="252"/>
      <c r="E138" s="252"/>
      <c r="F138" s="275" t="s">
        <v>233</v>
      </c>
      <c r="G138" s="252"/>
      <c r="H138" s="252" t="s">
        <v>287</v>
      </c>
      <c r="I138" s="252" t="s">
        <v>265</v>
      </c>
      <c r="J138" s="252"/>
      <c r="K138" s="300"/>
    </row>
    <row r="139" spans="2:11" s="1" customFormat="1" ht="15" customHeight="1">
      <c r="B139" s="297"/>
      <c r="C139" s="252" t="s">
        <v>266</v>
      </c>
      <c r="D139" s="252"/>
      <c r="E139" s="252"/>
      <c r="F139" s="275" t="s">
        <v>233</v>
      </c>
      <c r="G139" s="252"/>
      <c r="H139" s="252" t="s">
        <v>288</v>
      </c>
      <c r="I139" s="252" t="s">
        <v>268</v>
      </c>
      <c r="J139" s="252"/>
      <c r="K139" s="300"/>
    </row>
    <row r="140" spans="2:11" s="1" customFormat="1" ht="15" customHeight="1">
      <c r="B140" s="297"/>
      <c r="C140" s="252" t="s">
        <v>269</v>
      </c>
      <c r="D140" s="252"/>
      <c r="E140" s="252"/>
      <c r="F140" s="275" t="s">
        <v>233</v>
      </c>
      <c r="G140" s="252"/>
      <c r="H140" s="252" t="s">
        <v>269</v>
      </c>
      <c r="I140" s="252" t="s">
        <v>268</v>
      </c>
      <c r="J140" s="252"/>
      <c r="K140" s="300"/>
    </row>
    <row r="141" spans="2:11" s="1" customFormat="1" ht="15" customHeight="1">
      <c r="B141" s="297"/>
      <c r="C141" s="252" t="s">
        <v>38</v>
      </c>
      <c r="D141" s="252"/>
      <c r="E141" s="252"/>
      <c r="F141" s="275" t="s">
        <v>233</v>
      </c>
      <c r="G141" s="252"/>
      <c r="H141" s="252" t="s">
        <v>289</v>
      </c>
      <c r="I141" s="252" t="s">
        <v>268</v>
      </c>
      <c r="J141" s="252"/>
      <c r="K141" s="300"/>
    </row>
    <row r="142" spans="2:11" s="1" customFormat="1" ht="15" customHeight="1">
      <c r="B142" s="297"/>
      <c r="C142" s="252" t="s">
        <v>290</v>
      </c>
      <c r="D142" s="252"/>
      <c r="E142" s="252"/>
      <c r="F142" s="275" t="s">
        <v>233</v>
      </c>
      <c r="G142" s="252"/>
      <c r="H142" s="252" t="s">
        <v>291</v>
      </c>
      <c r="I142" s="252" t="s">
        <v>268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292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227</v>
      </c>
      <c r="D148" s="267"/>
      <c r="E148" s="267"/>
      <c r="F148" s="267" t="s">
        <v>228</v>
      </c>
      <c r="G148" s="268"/>
      <c r="H148" s="267" t="s">
        <v>54</v>
      </c>
      <c r="I148" s="267" t="s">
        <v>57</v>
      </c>
      <c r="J148" s="267" t="s">
        <v>229</v>
      </c>
      <c r="K148" s="266"/>
    </row>
    <row r="149" spans="2:11" s="1" customFormat="1" ht="17.25" customHeight="1">
      <c r="B149" s="264"/>
      <c r="C149" s="269" t="s">
        <v>230</v>
      </c>
      <c r="D149" s="269"/>
      <c r="E149" s="269"/>
      <c r="F149" s="270" t="s">
        <v>231</v>
      </c>
      <c r="G149" s="271"/>
      <c r="H149" s="269"/>
      <c r="I149" s="269"/>
      <c r="J149" s="269" t="s">
        <v>232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236</v>
      </c>
      <c r="D151" s="252"/>
      <c r="E151" s="252"/>
      <c r="F151" s="305" t="s">
        <v>233</v>
      </c>
      <c r="G151" s="252"/>
      <c r="H151" s="304" t="s">
        <v>273</v>
      </c>
      <c r="I151" s="304" t="s">
        <v>235</v>
      </c>
      <c r="J151" s="304">
        <v>120</v>
      </c>
      <c r="K151" s="300"/>
    </row>
    <row r="152" spans="2:11" s="1" customFormat="1" ht="15" customHeight="1">
      <c r="B152" s="277"/>
      <c r="C152" s="304" t="s">
        <v>282</v>
      </c>
      <c r="D152" s="252"/>
      <c r="E152" s="252"/>
      <c r="F152" s="305" t="s">
        <v>233</v>
      </c>
      <c r="G152" s="252"/>
      <c r="H152" s="304" t="s">
        <v>293</v>
      </c>
      <c r="I152" s="304" t="s">
        <v>235</v>
      </c>
      <c r="J152" s="304" t="s">
        <v>284</v>
      </c>
      <c r="K152" s="300"/>
    </row>
    <row r="153" spans="2:11" s="1" customFormat="1" ht="15" customHeight="1">
      <c r="B153" s="277"/>
      <c r="C153" s="304" t="s">
        <v>181</v>
      </c>
      <c r="D153" s="252"/>
      <c r="E153" s="252"/>
      <c r="F153" s="305" t="s">
        <v>233</v>
      </c>
      <c r="G153" s="252"/>
      <c r="H153" s="304" t="s">
        <v>294</v>
      </c>
      <c r="I153" s="304" t="s">
        <v>235</v>
      </c>
      <c r="J153" s="304" t="s">
        <v>284</v>
      </c>
      <c r="K153" s="300"/>
    </row>
    <row r="154" spans="2:11" s="1" customFormat="1" ht="15" customHeight="1">
      <c r="B154" s="277"/>
      <c r="C154" s="304" t="s">
        <v>238</v>
      </c>
      <c r="D154" s="252"/>
      <c r="E154" s="252"/>
      <c r="F154" s="305" t="s">
        <v>239</v>
      </c>
      <c r="G154" s="252"/>
      <c r="H154" s="304" t="s">
        <v>273</v>
      </c>
      <c r="I154" s="304" t="s">
        <v>235</v>
      </c>
      <c r="J154" s="304">
        <v>50</v>
      </c>
      <c r="K154" s="300"/>
    </row>
    <row r="155" spans="2:11" s="1" customFormat="1" ht="15" customHeight="1">
      <c r="B155" s="277"/>
      <c r="C155" s="304" t="s">
        <v>241</v>
      </c>
      <c r="D155" s="252"/>
      <c r="E155" s="252"/>
      <c r="F155" s="305" t="s">
        <v>233</v>
      </c>
      <c r="G155" s="252"/>
      <c r="H155" s="304" t="s">
        <v>273</v>
      </c>
      <c r="I155" s="304" t="s">
        <v>243</v>
      </c>
      <c r="J155" s="304"/>
      <c r="K155" s="300"/>
    </row>
    <row r="156" spans="2:11" s="1" customFormat="1" ht="15" customHeight="1">
      <c r="B156" s="277"/>
      <c r="C156" s="304" t="s">
        <v>252</v>
      </c>
      <c r="D156" s="252"/>
      <c r="E156" s="252"/>
      <c r="F156" s="305" t="s">
        <v>239</v>
      </c>
      <c r="G156" s="252"/>
      <c r="H156" s="304" t="s">
        <v>273</v>
      </c>
      <c r="I156" s="304" t="s">
        <v>235</v>
      </c>
      <c r="J156" s="304">
        <v>50</v>
      </c>
      <c r="K156" s="300"/>
    </row>
    <row r="157" spans="2:11" s="1" customFormat="1" ht="15" customHeight="1">
      <c r="B157" s="277"/>
      <c r="C157" s="304" t="s">
        <v>260</v>
      </c>
      <c r="D157" s="252"/>
      <c r="E157" s="252"/>
      <c r="F157" s="305" t="s">
        <v>239</v>
      </c>
      <c r="G157" s="252"/>
      <c r="H157" s="304" t="s">
        <v>273</v>
      </c>
      <c r="I157" s="304" t="s">
        <v>235</v>
      </c>
      <c r="J157" s="304">
        <v>50</v>
      </c>
      <c r="K157" s="300"/>
    </row>
    <row r="158" spans="2:11" s="1" customFormat="1" ht="15" customHeight="1">
      <c r="B158" s="277"/>
      <c r="C158" s="304" t="s">
        <v>258</v>
      </c>
      <c r="D158" s="252"/>
      <c r="E158" s="252"/>
      <c r="F158" s="305" t="s">
        <v>239</v>
      </c>
      <c r="G158" s="252"/>
      <c r="H158" s="304" t="s">
        <v>273</v>
      </c>
      <c r="I158" s="304" t="s">
        <v>235</v>
      </c>
      <c r="J158" s="304">
        <v>50</v>
      </c>
      <c r="K158" s="300"/>
    </row>
    <row r="159" spans="2:11" s="1" customFormat="1" ht="15" customHeight="1">
      <c r="B159" s="277"/>
      <c r="C159" s="304" t="s">
        <v>99</v>
      </c>
      <c r="D159" s="252"/>
      <c r="E159" s="252"/>
      <c r="F159" s="305" t="s">
        <v>233</v>
      </c>
      <c r="G159" s="252"/>
      <c r="H159" s="304" t="s">
        <v>295</v>
      </c>
      <c r="I159" s="304" t="s">
        <v>235</v>
      </c>
      <c r="J159" s="304" t="s">
        <v>296</v>
      </c>
      <c r="K159" s="300"/>
    </row>
    <row r="160" spans="2:11" s="1" customFormat="1" ht="15" customHeight="1">
      <c r="B160" s="277"/>
      <c r="C160" s="304" t="s">
        <v>297</v>
      </c>
      <c r="D160" s="252"/>
      <c r="E160" s="252"/>
      <c r="F160" s="305" t="s">
        <v>233</v>
      </c>
      <c r="G160" s="252"/>
      <c r="H160" s="304" t="s">
        <v>298</v>
      </c>
      <c r="I160" s="304" t="s">
        <v>268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299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227</v>
      </c>
      <c r="D166" s="267"/>
      <c r="E166" s="267"/>
      <c r="F166" s="267" t="s">
        <v>228</v>
      </c>
      <c r="G166" s="309"/>
      <c r="H166" s="310" t="s">
        <v>54</v>
      </c>
      <c r="I166" s="310" t="s">
        <v>57</v>
      </c>
      <c r="J166" s="267" t="s">
        <v>229</v>
      </c>
      <c r="K166" s="244"/>
    </row>
    <row r="167" spans="2:11" s="1" customFormat="1" ht="17.25" customHeight="1">
      <c r="B167" s="245"/>
      <c r="C167" s="269" t="s">
        <v>230</v>
      </c>
      <c r="D167" s="269"/>
      <c r="E167" s="269"/>
      <c r="F167" s="270" t="s">
        <v>231</v>
      </c>
      <c r="G167" s="311"/>
      <c r="H167" s="312"/>
      <c r="I167" s="312"/>
      <c r="J167" s="269" t="s">
        <v>232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236</v>
      </c>
      <c r="D169" s="252"/>
      <c r="E169" s="252"/>
      <c r="F169" s="275" t="s">
        <v>233</v>
      </c>
      <c r="G169" s="252"/>
      <c r="H169" s="252" t="s">
        <v>273</v>
      </c>
      <c r="I169" s="252" t="s">
        <v>235</v>
      </c>
      <c r="J169" s="252">
        <v>120</v>
      </c>
      <c r="K169" s="300"/>
    </row>
    <row r="170" spans="2:11" s="1" customFormat="1" ht="15" customHeight="1">
      <c r="B170" s="277"/>
      <c r="C170" s="252" t="s">
        <v>282</v>
      </c>
      <c r="D170" s="252"/>
      <c r="E170" s="252"/>
      <c r="F170" s="275" t="s">
        <v>233</v>
      </c>
      <c r="G170" s="252"/>
      <c r="H170" s="252" t="s">
        <v>283</v>
      </c>
      <c r="I170" s="252" t="s">
        <v>235</v>
      </c>
      <c r="J170" s="252" t="s">
        <v>284</v>
      </c>
      <c r="K170" s="300"/>
    </row>
    <row r="171" spans="2:11" s="1" customFormat="1" ht="15" customHeight="1">
      <c r="B171" s="277"/>
      <c r="C171" s="252" t="s">
        <v>181</v>
      </c>
      <c r="D171" s="252"/>
      <c r="E171" s="252"/>
      <c r="F171" s="275" t="s">
        <v>233</v>
      </c>
      <c r="G171" s="252"/>
      <c r="H171" s="252" t="s">
        <v>300</v>
      </c>
      <c r="I171" s="252" t="s">
        <v>235</v>
      </c>
      <c r="J171" s="252" t="s">
        <v>284</v>
      </c>
      <c r="K171" s="300"/>
    </row>
    <row r="172" spans="2:11" s="1" customFormat="1" ht="15" customHeight="1">
      <c r="B172" s="277"/>
      <c r="C172" s="252" t="s">
        <v>238</v>
      </c>
      <c r="D172" s="252"/>
      <c r="E172" s="252"/>
      <c r="F172" s="275" t="s">
        <v>239</v>
      </c>
      <c r="G172" s="252"/>
      <c r="H172" s="252" t="s">
        <v>300</v>
      </c>
      <c r="I172" s="252" t="s">
        <v>235</v>
      </c>
      <c r="J172" s="252">
        <v>50</v>
      </c>
      <c r="K172" s="300"/>
    </row>
    <row r="173" spans="2:11" s="1" customFormat="1" ht="15" customHeight="1">
      <c r="B173" s="277"/>
      <c r="C173" s="252" t="s">
        <v>241</v>
      </c>
      <c r="D173" s="252"/>
      <c r="E173" s="252"/>
      <c r="F173" s="275" t="s">
        <v>233</v>
      </c>
      <c r="G173" s="252"/>
      <c r="H173" s="252" t="s">
        <v>300</v>
      </c>
      <c r="I173" s="252" t="s">
        <v>243</v>
      </c>
      <c r="J173" s="252"/>
      <c r="K173" s="300"/>
    </row>
    <row r="174" spans="2:11" s="1" customFormat="1" ht="15" customHeight="1">
      <c r="B174" s="277"/>
      <c r="C174" s="252" t="s">
        <v>252</v>
      </c>
      <c r="D174" s="252"/>
      <c r="E174" s="252"/>
      <c r="F174" s="275" t="s">
        <v>239</v>
      </c>
      <c r="G174" s="252"/>
      <c r="H174" s="252" t="s">
        <v>300</v>
      </c>
      <c r="I174" s="252" t="s">
        <v>235</v>
      </c>
      <c r="J174" s="252">
        <v>50</v>
      </c>
      <c r="K174" s="300"/>
    </row>
    <row r="175" spans="2:11" s="1" customFormat="1" ht="15" customHeight="1">
      <c r="B175" s="277"/>
      <c r="C175" s="252" t="s">
        <v>260</v>
      </c>
      <c r="D175" s="252"/>
      <c r="E175" s="252"/>
      <c r="F175" s="275" t="s">
        <v>239</v>
      </c>
      <c r="G175" s="252"/>
      <c r="H175" s="252" t="s">
        <v>300</v>
      </c>
      <c r="I175" s="252" t="s">
        <v>235</v>
      </c>
      <c r="J175" s="252">
        <v>50</v>
      </c>
      <c r="K175" s="300"/>
    </row>
    <row r="176" spans="2:11" s="1" customFormat="1" ht="15" customHeight="1">
      <c r="B176" s="277"/>
      <c r="C176" s="252" t="s">
        <v>258</v>
      </c>
      <c r="D176" s="252"/>
      <c r="E176" s="252"/>
      <c r="F176" s="275" t="s">
        <v>239</v>
      </c>
      <c r="G176" s="252"/>
      <c r="H176" s="252" t="s">
        <v>300</v>
      </c>
      <c r="I176" s="252" t="s">
        <v>235</v>
      </c>
      <c r="J176" s="252">
        <v>50</v>
      </c>
      <c r="K176" s="300"/>
    </row>
    <row r="177" spans="2:11" s="1" customFormat="1" ht="15" customHeight="1">
      <c r="B177" s="277"/>
      <c r="C177" s="252" t="s">
        <v>105</v>
      </c>
      <c r="D177" s="252"/>
      <c r="E177" s="252"/>
      <c r="F177" s="275" t="s">
        <v>233</v>
      </c>
      <c r="G177" s="252"/>
      <c r="H177" s="252" t="s">
        <v>301</v>
      </c>
      <c r="I177" s="252" t="s">
        <v>302</v>
      </c>
      <c r="J177" s="252"/>
      <c r="K177" s="300"/>
    </row>
    <row r="178" spans="2:11" s="1" customFormat="1" ht="15" customHeight="1">
      <c r="B178" s="277"/>
      <c r="C178" s="252" t="s">
        <v>57</v>
      </c>
      <c r="D178" s="252"/>
      <c r="E178" s="252"/>
      <c r="F178" s="275" t="s">
        <v>233</v>
      </c>
      <c r="G178" s="252"/>
      <c r="H178" s="252" t="s">
        <v>303</v>
      </c>
      <c r="I178" s="252" t="s">
        <v>304</v>
      </c>
      <c r="J178" s="252">
        <v>1</v>
      </c>
      <c r="K178" s="300"/>
    </row>
    <row r="179" spans="2:11" s="1" customFormat="1" ht="15" customHeight="1">
      <c r="B179" s="277"/>
      <c r="C179" s="252" t="s">
        <v>53</v>
      </c>
      <c r="D179" s="252"/>
      <c r="E179" s="252"/>
      <c r="F179" s="275" t="s">
        <v>233</v>
      </c>
      <c r="G179" s="252"/>
      <c r="H179" s="252" t="s">
        <v>305</v>
      </c>
      <c r="I179" s="252" t="s">
        <v>235</v>
      </c>
      <c r="J179" s="252">
        <v>20</v>
      </c>
      <c r="K179" s="300"/>
    </row>
    <row r="180" spans="2:11" s="1" customFormat="1" ht="15" customHeight="1">
      <c r="B180" s="277"/>
      <c r="C180" s="252" t="s">
        <v>54</v>
      </c>
      <c r="D180" s="252"/>
      <c r="E180" s="252"/>
      <c r="F180" s="275" t="s">
        <v>233</v>
      </c>
      <c r="G180" s="252"/>
      <c r="H180" s="252" t="s">
        <v>306</v>
      </c>
      <c r="I180" s="252" t="s">
        <v>235</v>
      </c>
      <c r="J180" s="252">
        <v>255</v>
      </c>
      <c r="K180" s="300"/>
    </row>
    <row r="181" spans="2:11" s="1" customFormat="1" ht="15" customHeight="1">
      <c r="B181" s="277"/>
      <c r="C181" s="252" t="s">
        <v>106</v>
      </c>
      <c r="D181" s="252"/>
      <c r="E181" s="252"/>
      <c r="F181" s="275" t="s">
        <v>233</v>
      </c>
      <c r="G181" s="252"/>
      <c r="H181" s="252" t="s">
        <v>197</v>
      </c>
      <c r="I181" s="252" t="s">
        <v>235</v>
      </c>
      <c r="J181" s="252">
        <v>10</v>
      </c>
      <c r="K181" s="300"/>
    </row>
    <row r="182" spans="2:11" s="1" customFormat="1" ht="15" customHeight="1">
      <c r="B182" s="277"/>
      <c r="C182" s="252" t="s">
        <v>107</v>
      </c>
      <c r="D182" s="252"/>
      <c r="E182" s="252"/>
      <c r="F182" s="275" t="s">
        <v>233</v>
      </c>
      <c r="G182" s="252"/>
      <c r="H182" s="252" t="s">
        <v>307</v>
      </c>
      <c r="I182" s="252" t="s">
        <v>268</v>
      </c>
      <c r="J182" s="252"/>
      <c r="K182" s="300"/>
    </row>
    <row r="183" spans="2:11" s="1" customFormat="1" ht="15" customHeight="1">
      <c r="B183" s="277"/>
      <c r="C183" s="252" t="s">
        <v>308</v>
      </c>
      <c r="D183" s="252"/>
      <c r="E183" s="252"/>
      <c r="F183" s="275" t="s">
        <v>233</v>
      </c>
      <c r="G183" s="252"/>
      <c r="H183" s="252" t="s">
        <v>309</v>
      </c>
      <c r="I183" s="252" t="s">
        <v>268</v>
      </c>
      <c r="J183" s="252"/>
      <c r="K183" s="300"/>
    </row>
    <row r="184" spans="2:11" s="1" customFormat="1" ht="15" customHeight="1">
      <c r="B184" s="277"/>
      <c r="C184" s="252" t="s">
        <v>297</v>
      </c>
      <c r="D184" s="252"/>
      <c r="E184" s="252"/>
      <c r="F184" s="275" t="s">
        <v>233</v>
      </c>
      <c r="G184" s="252"/>
      <c r="H184" s="252" t="s">
        <v>310</v>
      </c>
      <c r="I184" s="252" t="s">
        <v>268</v>
      </c>
      <c r="J184" s="252"/>
      <c r="K184" s="300"/>
    </row>
    <row r="185" spans="2:11" s="1" customFormat="1" ht="15" customHeight="1">
      <c r="B185" s="277"/>
      <c r="C185" s="252" t="s">
        <v>109</v>
      </c>
      <c r="D185" s="252"/>
      <c r="E185" s="252"/>
      <c r="F185" s="275" t="s">
        <v>239</v>
      </c>
      <c r="G185" s="252"/>
      <c r="H185" s="252" t="s">
        <v>311</v>
      </c>
      <c r="I185" s="252" t="s">
        <v>235</v>
      </c>
      <c r="J185" s="252">
        <v>50</v>
      </c>
      <c r="K185" s="300"/>
    </row>
    <row r="186" spans="2:11" s="1" customFormat="1" ht="15" customHeight="1">
      <c r="B186" s="277"/>
      <c r="C186" s="252" t="s">
        <v>312</v>
      </c>
      <c r="D186" s="252"/>
      <c r="E186" s="252"/>
      <c r="F186" s="275" t="s">
        <v>239</v>
      </c>
      <c r="G186" s="252"/>
      <c r="H186" s="252" t="s">
        <v>313</v>
      </c>
      <c r="I186" s="252" t="s">
        <v>314</v>
      </c>
      <c r="J186" s="252"/>
      <c r="K186" s="300"/>
    </row>
    <row r="187" spans="2:11" s="1" customFormat="1" ht="15" customHeight="1">
      <c r="B187" s="277"/>
      <c r="C187" s="252" t="s">
        <v>315</v>
      </c>
      <c r="D187" s="252"/>
      <c r="E187" s="252"/>
      <c r="F187" s="275" t="s">
        <v>239</v>
      </c>
      <c r="G187" s="252"/>
      <c r="H187" s="252" t="s">
        <v>316</v>
      </c>
      <c r="I187" s="252" t="s">
        <v>314</v>
      </c>
      <c r="J187" s="252"/>
      <c r="K187" s="300"/>
    </row>
    <row r="188" spans="2:11" s="1" customFormat="1" ht="15" customHeight="1">
      <c r="B188" s="277"/>
      <c r="C188" s="252" t="s">
        <v>317</v>
      </c>
      <c r="D188" s="252"/>
      <c r="E188" s="252"/>
      <c r="F188" s="275" t="s">
        <v>239</v>
      </c>
      <c r="G188" s="252"/>
      <c r="H188" s="252" t="s">
        <v>318</v>
      </c>
      <c r="I188" s="252" t="s">
        <v>314</v>
      </c>
      <c r="J188" s="252"/>
      <c r="K188" s="300"/>
    </row>
    <row r="189" spans="2:11" s="1" customFormat="1" ht="15" customHeight="1">
      <c r="B189" s="277"/>
      <c r="C189" s="313" t="s">
        <v>319</v>
      </c>
      <c r="D189" s="252"/>
      <c r="E189" s="252"/>
      <c r="F189" s="275" t="s">
        <v>239</v>
      </c>
      <c r="G189" s="252"/>
      <c r="H189" s="252" t="s">
        <v>320</v>
      </c>
      <c r="I189" s="252" t="s">
        <v>321</v>
      </c>
      <c r="J189" s="314" t="s">
        <v>322</v>
      </c>
      <c r="K189" s="300"/>
    </row>
    <row r="190" spans="2:11" s="1" customFormat="1" ht="15" customHeight="1">
      <c r="B190" s="277"/>
      <c r="C190" s="313" t="s">
        <v>42</v>
      </c>
      <c r="D190" s="252"/>
      <c r="E190" s="252"/>
      <c r="F190" s="275" t="s">
        <v>233</v>
      </c>
      <c r="G190" s="252"/>
      <c r="H190" s="249" t="s">
        <v>323</v>
      </c>
      <c r="I190" s="252" t="s">
        <v>324</v>
      </c>
      <c r="J190" s="252"/>
      <c r="K190" s="300"/>
    </row>
    <row r="191" spans="2:11" s="1" customFormat="1" ht="15" customHeight="1">
      <c r="B191" s="277"/>
      <c r="C191" s="313" t="s">
        <v>325</v>
      </c>
      <c r="D191" s="252"/>
      <c r="E191" s="252"/>
      <c r="F191" s="275" t="s">
        <v>233</v>
      </c>
      <c r="G191" s="252"/>
      <c r="H191" s="252" t="s">
        <v>326</v>
      </c>
      <c r="I191" s="252" t="s">
        <v>268</v>
      </c>
      <c r="J191" s="252"/>
      <c r="K191" s="300"/>
    </row>
    <row r="192" spans="2:11" s="1" customFormat="1" ht="15" customHeight="1">
      <c r="B192" s="277"/>
      <c r="C192" s="313" t="s">
        <v>327</v>
      </c>
      <c r="D192" s="252"/>
      <c r="E192" s="252"/>
      <c r="F192" s="275" t="s">
        <v>233</v>
      </c>
      <c r="G192" s="252"/>
      <c r="H192" s="252" t="s">
        <v>328</v>
      </c>
      <c r="I192" s="252" t="s">
        <v>268</v>
      </c>
      <c r="J192" s="252"/>
      <c r="K192" s="300"/>
    </row>
    <row r="193" spans="2:11" s="1" customFormat="1" ht="15" customHeight="1">
      <c r="B193" s="277"/>
      <c r="C193" s="313" t="s">
        <v>329</v>
      </c>
      <c r="D193" s="252"/>
      <c r="E193" s="252"/>
      <c r="F193" s="275" t="s">
        <v>239</v>
      </c>
      <c r="G193" s="252"/>
      <c r="H193" s="252" t="s">
        <v>330</v>
      </c>
      <c r="I193" s="252" t="s">
        <v>268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2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331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332</v>
      </c>
      <c r="D200" s="316"/>
      <c r="E200" s="316"/>
      <c r="F200" s="316" t="s">
        <v>333</v>
      </c>
      <c r="G200" s="317"/>
      <c r="H200" s="316" t="s">
        <v>334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324</v>
      </c>
      <c r="D202" s="252"/>
      <c r="E202" s="252"/>
      <c r="F202" s="275" t="s">
        <v>43</v>
      </c>
      <c r="G202" s="252"/>
      <c r="H202" s="252" t="s">
        <v>335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44</v>
      </c>
      <c r="G203" s="252"/>
      <c r="H203" s="252" t="s">
        <v>336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47</v>
      </c>
      <c r="G204" s="252"/>
      <c r="H204" s="252" t="s">
        <v>337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45</v>
      </c>
      <c r="G205" s="252"/>
      <c r="H205" s="252" t="s">
        <v>338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46</v>
      </c>
      <c r="G206" s="252"/>
      <c r="H206" s="252" t="s">
        <v>339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280</v>
      </c>
      <c r="D208" s="252"/>
      <c r="E208" s="252"/>
      <c r="F208" s="275" t="s">
        <v>79</v>
      </c>
      <c r="G208" s="252"/>
      <c r="H208" s="252" t="s">
        <v>340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175</v>
      </c>
      <c r="G209" s="252"/>
      <c r="H209" s="252" t="s">
        <v>176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173</v>
      </c>
      <c r="G210" s="252"/>
      <c r="H210" s="252" t="s">
        <v>341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177</v>
      </c>
      <c r="G211" s="313"/>
      <c r="H211" s="304" t="s">
        <v>178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179</v>
      </c>
      <c r="G212" s="313"/>
      <c r="H212" s="304" t="s">
        <v>342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304</v>
      </c>
      <c r="D214" s="252"/>
      <c r="E214" s="252"/>
      <c r="F214" s="275">
        <v>1</v>
      </c>
      <c r="G214" s="313"/>
      <c r="H214" s="304" t="s">
        <v>343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344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345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346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 Jan Ing.</dc:creator>
  <cp:keywords/>
  <dc:description/>
  <cp:lastModifiedBy>Zeman Jan Ing.</cp:lastModifiedBy>
  <dcterms:created xsi:type="dcterms:W3CDTF">2022-06-06T09:03:51Z</dcterms:created>
  <dcterms:modified xsi:type="dcterms:W3CDTF">2022-06-06T09:03:56Z</dcterms:modified>
  <cp:category/>
  <cp:version/>
  <cp:contentType/>
  <cp:contentStatus/>
</cp:coreProperties>
</file>