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áloha ASUS\Milan\Rozpočty\Gregor\Obděnice\Aktualizace zadání na 2021_2\"/>
    </mc:Choice>
  </mc:AlternateContent>
  <bookViews>
    <workbookView xWindow="0" yWindow="0" windowWidth="0" windowHeight="0"/>
  </bookViews>
  <sheets>
    <sheet name="Rekapitulace stavby" sheetId="1" r:id="rId1"/>
    <sheet name="OBD-C-ZDvv - Polní cest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'OBD-C-ZDvv - Polní cesta ...'!$C$87:$K$221</definedName>
    <definedName name="_xlnm.Print_Area" localSheetId="1">'OBD-C-ZDvv - Polní cesta ...'!$C$4:$J$37,'OBD-C-ZDvv - Polní cesta ...'!$C$43:$J$71,'OBD-C-ZDvv - Polní cesta ...'!$C$77:$K$221</definedName>
    <definedName name="_xlnm.Print_Titles" localSheetId="1">'OBD-C-ZDvv - Polní cesta 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151"/>
  <c r="J150"/>
  <c r="J35"/>
  <c r="J34"/>
  <c i="1" r="AY55"/>
  <c i="2" r="J33"/>
  <c i="1" r="AX55"/>
  <c i="2"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J61"/>
  <c r="J6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2"/>
  <c r="E80"/>
  <c r="F48"/>
  <c r="E46"/>
  <c r="J22"/>
  <c r="E22"/>
  <c r="J51"/>
  <c r="J21"/>
  <c r="J19"/>
  <c r="E19"/>
  <c r="J84"/>
  <c r="J18"/>
  <c r="J16"/>
  <c r="E16"/>
  <c r="F85"/>
  <c r="J15"/>
  <c r="J13"/>
  <c r="E13"/>
  <c r="F50"/>
  <c r="J12"/>
  <c r="J10"/>
  <c r="J48"/>
  <c i="1" r="L50"/>
  <c r="AM50"/>
  <c r="AM49"/>
  <c r="L49"/>
  <c r="AM47"/>
  <c r="L47"/>
  <c r="L45"/>
  <c r="L44"/>
  <c i="2" r="J158"/>
  <c r="J125"/>
  <c r="BK105"/>
  <c i="1" r="AS54"/>
  <c i="2" r="J218"/>
  <c r="J197"/>
  <c r="J185"/>
  <c r="BK170"/>
  <c r="BK131"/>
  <c r="BK103"/>
  <c r="J183"/>
  <c r="J172"/>
  <c r="J147"/>
  <c r="BK129"/>
  <c r="J97"/>
  <c r="BK204"/>
  <c r="BK181"/>
  <c r="J143"/>
  <c r="J91"/>
  <c r="J213"/>
  <c r="BK193"/>
  <c r="J182"/>
  <c r="BK155"/>
  <c r="BK188"/>
  <c r="BK182"/>
  <c r="BK175"/>
  <c r="BK145"/>
  <c r="J136"/>
  <c r="J131"/>
  <c r="BK115"/>
  <c r="J109"/>
  <c r="BK91"/>
  <c r="BK208"/>
  <c r="BK202"/>
  <c r="BK195"/>
  <c r="J175"/>
  <c r="BK162"/>
  <c r="BK158"/>
  <c r="BK147"/>
  <c r="BK93"/>
  <c r="J93"/>
  <c r="BK213"/>
  <c r="BK199"/>
  <c r="BK190"/>
  <c r="BK183"/>
  <c r="J179"/>
  <c r="J168"/>
  <c r="J162"/>
  <c r="BK136"/>
  <c r="BK111"/>
  <c r="J101"/>
  <c r="BK185"/>
  <c r="BK172"/>
  <c r="J157"/>
  <c r="J141"/>
  <c r="J121"/>
  <c r="BK101"/>
  <c r="J210"/>
  <c r="J204"/>
  <c r="BK186"/>
  <c r="J170"/>
  <c r="BK153"/>
  <c r="BK139"/>
  <c r="BK125"/>
  <c r="BK119"/>
  <c r="J105"/>
  <c r="BK143"/>
  <c r="J129"/>
  <c r="J113"/>
  <c r="BK95"/>
  <c r="J220"/>
  <c r="J208"/>
  <c r="J188"/>
  <c r="J181"/>
  <c r="J145"/>
  <c r="BK97"/>
  <c r="J193"/>
  <c r="J177"/>
  <c r="BK160"/>
  <c r="J139"/>
  <c r="BK113"/>
  <c r="BK210"/>
  <c r="J199"/>
  <c r="BK168"/>
  <c r="J160"/>
  <c r="J155"/>
  <c r="BK134"/>
  <c r="BK121"/>
  <c r="BK117"/>
  <c r="J107"/>
  <c r="BK99"/>
  <c r="J153"/>
  <c r="BK141"/>
  <c r="J127"/>
  <c r="BK123"/>
  <c r="J117"/>
  <c r="BK107"/>
  <c r="J103"/>
  <c r="BK220"/>
  <c r="BK218"/>
  <c r="BK215"/>
  <c r="J202"/>
  <c r="J186"/>
  <c r="BK177"/>
  <c r="BK166"/>
  <c r="J123"/>
  <c r="BK109"/>
  <c r="J99"/>
  <c r="J95"/>
  <c r="J195"/>
  <c r="J164"/>
  <c r="J190"/>
  <c r="BK179"/>
  <c r="J166"/>
  <c r="J134"/>
  <c r="J111"/>
  <c r="BK197"/>
  <c r="BK157"/>
  <c r="BK127"/>
  <c r="J115"/>
  <c r="J119"/>
  <c r="J215"/>
  <c r="BK164"/>
  <c l="1" r="T90"/>
  <c r="T133"/>
  <c r="BK152"/>
  <c r="J152"/>
  <c r="J62"/>
  <c r="T152"/>
  <c r="P174"/>
  <c r="P178"/>
  <c r="BK192"/>
  <c r="J192"/>
  <c r="J65"/>
  <c r="R192"/>
  <c r="P201"/>
  <c r="P133"/>
  <c r="P90"/>
  <c r="P140"/>
  <c r="T140"/>
  <c r="P152"/>
  <c r="BK174"/>
  <c r="J174"/>
  <c r="J63"/>
  <c r="R174"/>
  <c r="T174"/>
  <c r="T178"/>
  <c r="T192"/>
  <c r="R201"/>
  <c r="BK140"/>
  <c r="J140"/>
  <c r="J59"/>
  <c r="P207"/>
  <c r="BK212"/>
  <c r="J212"/>
  <c r="J69"/>
  <c r="T212"/>
  <c r="BK133"/>
  <c r="J133"/>
  <c r="J58"/>
  <c r="R133"/>
  <c r="R90"/>
  <c r="R89"/>
  <c r="R140"/>
  <c r="R152"/>
  <c r="BK178"/>
  <c r="J178"/>
  <c r="J64"/>
  <c r="R178"/>
  <c r="P192"/>
  <c r="BK201"/>
  <c r="J201"/>
  <c r="J66"/>
  <c r="T201"/>
  <c r="BK207"/>
  <c r="J207"/>
  <c r="J68"/>
  <c r="R207"/>
  <c r="T207"/>
  <c r="P212"/>
  <c r="R212"/>
  <c r="BK217"/>
  <c r="J217"/>
  <c r="J70"/>
  <c r="P217"/>
  <c r="R217"/>
  <c r="T217"/>
  <c r="BK90"/>
  <c r="J90"/>
  <c r="J57"/>
  <c r="J50"/>
  <c r="J82"/>
  <c r="J85"/>
  <c r="BE91"/>
  <c r="BE113"/>
  <c r="BE115"/>
  <c r="BE123"/>
  <c r="BE125"/>
  <c r="BE127"/>
  <c r="BE139"/>
  <c r="BE141"/>
  <c r="BE143"/>
  <c r="BE158"/>
  <c r="BE160"/>
  <c r="BE162"/>
  <c r="BE164"/>
  <c r="BE168"/>
  <c r="BE170"/>
  <c r="BE175"/>
  <c r="BE179"/>
  <c r="BE186"/>
  <c r="BE188"/>
  <c r="BE190"/>
  <c r="BE195"/>
  <c r="BE199"/>
  <c r="BE210"/>
  <c r="BE213"/>
  <c r="BE215"/>
  <c r="BE218"/>
  <c r="BE220"/>
  <c r="F84"/>
  <c r="BE97"/>
  <c r="BE99"/>
  <c r="BE109"/>
  <c r="BE119"/>
  <c r="BE145"/>
  <c r="BE147"/>
  <c r="BE155"/>
  <c r="F51"/>
  <c r="BE95"/>
  <c r="BE101"/>
  <c r="BE111"/>
  <c r="BE129"/>
  <c r="BE136"/>
  <c r="BE166"/>
  <c r="BE185"/>
  <c r="BE193"/>
  <c r="BE197"/>
  <c r="BE202"/>
  <c r="BE204"/>
  <c r="BE208"/>
  <c r="BE93"/>
  <c r="BE103"/>
  <c r="BE105"/>
  <c r="BE107"/>
  <c r="BE117"/>
  <c r="BE121"/>
  <c r="BE131"/>
  <c r="BE134"/>
  <c r="BE153"/>
  <c r="BE157"/>
  <c r="BE172"/>
  <c r="BE177"/>
  <c r="BE181"/>
  <c r="BE182"/>
  <c r="BE183"/>
  <c r="F33"/>
  <c i="1" r="BB55"/>
  <c r="BB54"/>
  <c r="AX54"/>
  <c i="2" r="F34"/>
  <c i="1" r="BC55"/>
  <c r="BC54"/>
  <c r="W32"/>
  <c i="2" r="F32"/>
  <c i="1" r="BA55"/>
  <c r="BA54"/>
  <c r="W30"/>
  <c i="2" r="F35"/>
  <c i="1" r="BD55"/>
  <c r="BD54"/>
  <c r="W33"/>
  <c i="2" r="J32"/>
  <c i="1" r="AW55"/>
  <c i="2" l="1" r="P89"/>
  <c r="T206"/>
  <c r="T89"/>
  <c r="T88"/>
  <c r="R206"/>
  <c r="R88"/>
  <c r="P206"/>
  <c r="P88"/>
  <c i="1" r="AU55"/>
  <c i="2" r="BK89"/>
  <c r="J89"/>
  <c r="J56"/>
  <c r="BK206"/>
  <c r="J206"/>
  <c r="J67"/>
  <c i="1" r="W31"/>
  <c r="AY54"/>
  <c i="2" r="F31"/>
  <c i="1" r="AZ55"/>
  <c r="AZ54"/>
  <c r="W29"/>
  <c i="2" r="J31"/>
  <c i="1" r="AV55"/>
  <c r="AT55"/>
  <c r="AW54"/>
  <c r="AK30"/>
  <c r="AU54"/>
  <c i="2" l="1" r="BK88"/>
  <c r="J88"/>
  <c r="J55"/>
  <c i="1" r="AV54"/>
  <c r="AK29"/>
  <c i="2" l="1" r="J28"/>
  <c i="1" r="AG55"/>
  <c r="AG54"/>
  <c r="AK26"/>
  <c r="AK35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<sst xmlns="http://schemas.openxmlformats.org/spreadsheetml/2006/main">
  <si>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</si>
  <si>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</si>
  <si>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</si>
  <si>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</si>
  <si>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</si>
  <si>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{20b62884-8f81-417a-a700-86e0e15e0d33}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</si>
  <si>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</si>
  <si>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</si>
  <si>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</si>
  <si>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</si>
  <si>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</si>
  <si>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</si>
  <si>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</si>
  <si>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</si>
  <si>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OBD-C-ZDvv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</si>
  <si>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</si>
  <si>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</si>
  <si>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NCH 1 v k. ú. Obděnice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</si>
  <si>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</si>
  <si>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</si>
  <si>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</si>
  <si>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</si>
  <si>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</si>
  <si>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</si>
  <si>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</si>
  <si>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</si>
  <si>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30. 11. 2020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</si>
  <si>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</si>
  <si>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</si>
  <si>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</si>
  <si>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</si>
  <si>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</si>
  <si>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</si>
  <si>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</si>
  <si>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</si>
  <si>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</si>
  <si>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</si>
  <si>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</si>
  <si>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</si>
  <si>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</si>
  <si>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</si>
  <si>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</si>
  <si>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</si>
  <si>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</si>
  <si>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</si>
  <si>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</si>
  <si>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</si>
  <si>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</si>
  <si>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</si>
  <si>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</si>
  <si>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</si>
  <si>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</si>
  <si>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</si>
  <si>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</si>
  <si>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</si>
  <si>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</si>
  <si>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</si>
  <si>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</si>
  <si>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</si>
  <si>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</si>
  <si>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</si>
  <si>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</si>
  <si>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</si>
  <si>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</si>
  <si>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</si>
  <si>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</si>
  <si>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</si>
  <si>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</si>
  <si>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</si>
  <si>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</si>
  <si>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</si>
  <si>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</si>
  <si>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</si>
  <si>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</si>
  <si>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</si>
  <si>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</si>
  <si>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</si>
  <si>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</si>
  <si>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</si>
  <si>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</si>
  <si>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</si>
  <si>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</si>
  <si>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</si>
  <si>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</si>
  <si>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</si>
  <si>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</si>
  <si>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</si>
  <si>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</si>
  <si>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</si>
  <si>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</si>
  <si>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</si>
  <si>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</si>
  <si>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</si>
  <si>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</si>
  <si>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</si>
  <si>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</si>
  <si>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</si>
  <si>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</si>
  <si>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</si>
  <si>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</si>
  <si>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</si>
  <si>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</si>
  <si>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</si>
  <si>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</si>
  <si>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</si>
  <si>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</si>
  <si>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</si>
  <si>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</si>
  <si>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</si>
  <si>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</si>
  <si>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</si>
  <si>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</si>
  <si>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</si>
  <si>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</si>
  <si>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</si>
  <si>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</si>
  <si>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</si>
  <si>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</si>
  <si>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</si>
  <si>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</si>
  <si>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</si>
  <si>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CS ÚRS 2021 02</t>
  </si>
  <si>
    <t>4</t>
  </si>
  <si>
    <t>-1617445598</t>
  </si>
  <si>
    <t>Online PSC</t>
  </si>
  <si>
    <t>https://podminky.urs.cz/item/CS_URS_2021_02/111251103</t>
  </si>
  <si>
    <t>112111111</t>
  </si>
  <si>
    <t>Spálení větví stromů všech druhů stromů o průměru kmene přes 0,10 m na hromadách</t>
  </si>
  <si>
    <t>kus</t>
  </si>
  <si>
    <t>1022642338</t>
  </si>
  <si>
    <t>https://podminky.urs.cz/item/CS_URS_2021_02/112111111</t>
  </si>
  <si>
    <t>3</t>
  </si>
  <si>
    <t>112101101</t>
  </si>
  <si>
    <t>Odstranění stromů s odřezáním kmene a s odvětvením listnatých, průměru kmene přes 100 do 300 mm</t>
  </si>
  <si>
    <t>-1022895951</t>
  </si>
  <si>
    <t>https://podminky.urs.cz/item/CS_URS_2021_02/112101101</t>
  </si>
  <si>
    <t>112201101</t>
  </si>
  <si>
    <t>Odstranění pařezů strojně s jejich vykopáním, vytrháním nebo odstřelením průměru přes 100 do 300 mm</t>
  </si>
  <si>
    <t>193737305</t>
  </si>
  <si>
    <t>https://podminky.urs.cz/item/CS_URS_2021_02/112201101</t>
  </si>
  <si>
    <t>5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</si>
  <si>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</si>
  <si>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</si>
  <si>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579435334</t>
  </si>
  <si>
    <t>https://podminky.urs.cz/item/CS_URS_2021_02/113107143</t>
  </si>
  <si>
    <t>6</t>
  </si>
  <si>
    <t>113108441</t>
  </si>
  <si>
    <t>Rozrytí vrstvy krytu nebo podkladu z kameniva bez zhutnění, bez vyrovnání rozrytého materiálu, pro jakékoliv tloušťky bez živičného pojiva</t>
  </si>
  <si>
    <t>-581759353</t>
  </si>
  <si>
    <t>https://podminky.urs.cz/item/CS_URS_2021_02/113108441</t>
  </si>
  <si>
    <t>7</t>
  </si>
  <si>
    <t>121151104</t>
  </si>
  <si>
    <t>Sejmutí ornice strojně při souvislé ploše do 100 m2, tl. vrstvy přes 200 do 250 mm</t>
  </si>
  <si>
    <t>-829267085</t>
  </si>
  <si>
    <t>https://podminky.urs.cz/item/CS_URS_2021_02/121151104</t>
  </si>
  <si>
    <t>8</t>
  </si>
  <si>
    <t>122452205</t>
  </si>
  <si>
    <t>Odkopávky a prokopávky nezapažené pro silnice a dálnice strojně v hornině třídy těžitelnosti II přes 500 do 1 000 m3</t>
  </si>
  <si>
    <t>m3</t>
  </si>
  <si>
    <t>272164865</t>
  </si>
  <si>
    <t>https://podminky.urs.cz/item/CS_URS_2021_02/122452205</t>
  </si>
  <si>
    <t>9</t>
  </si>
  <si>
    <t>132153301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</si>
  <si>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</si>
  <si>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>m</t>
  </si>
  <si>
    <t>909219598</t>
  </si>
  <si>
    <t>https://podminky.urs.cz/item/CS_URS_2021_02/132153301</t>
  </si>
  <si>
    <t>162201401</t>
  </si>
  <si>
    <t>Vodorovné přemístění větví, kmenů nebo pařezů s naložením, složením a dopravou do 1000 m větví stromů listnatých, průměru kmene přes 100 do 300 mm</t>
  </si>
  <si>
    <t>1937369852</t>
  </si>
  <si>
    <t>https://podminky.urs.cz/item/CS_URS_2021_02/162201401</t>
  </si>
  <si>
    <t>11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</si>
  <si>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</si>
  <si>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</si>
  <si>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1742013592</t>
  </si>
  <si>
    <t>https://podminky.urs.cz/item/CS_URS_2021_02/162551107</t>
  </si>
  <si>
    <t>12</t>
  </si>
  <si>
    <t>166151101</t>
  </si>
  <si>
    <t>Přehození neulehlého výkopku strojně z horniny třídy těžitelnosti I, skupiny 1 až 3</t>
  </si>
  <si>
    <t>-1380378027</t>
  </si>
  <si>
    <t>https://podminky.urs.cz/item/CS_URS_2021_02/166151101</t>
  </si>
  <si>
    <t>13</t>
  </si>
  <si>
    <t>167151101</t>
  </si>
  <si>
    <t>Nakládání, skládání a překládání neulehlého výkopku nebo sypaniny strojně nakládání, množství do 100 m3, z horniny třídy těžitelnosti I, skupiny 1 až 3</t>
  </si>
  <si>
    <t>-1235540605</t>
  </si>
  <si>
    <t>https://podminky.urs.cz/item/CS_URS_2021_02/167151101</t>
  </si>
  <si>
    <t>14</t>
  </si>
  <si>
    <t>171151103</t>
  </si>
  <si>
    <t>Uložení sypanin do násypů strojně s rozprostřením sypaniny ve vrstvách a s hrubým urovnáním zhutněných z hornin soudržných jakékoliv třídy těžitelnosti</t>
  </si>
  <si>
    <t>259245476</t>
  </si>
  <si>
    <t>https://podminky.urs.cz/item/CS_URS_2021_02/171151103</t>
  </si>
  <si>
    <t>171151101</t>
  </si>
  <si>
    <t>Hutnění boků násypů z hornin soudržných a sypkých pro jakýkoliv sklon, délku a míru zhutnění svahu</t>
  </si>
  <si>
    <t>-236107603</t>
  </si>
  <si>
    <t>https://podminky.urs.cz/item/CS_URS_2021_02/171151101</t>
  </si>
  <si>
    <t>16</t>
  </si>
  <si>
    <t>171201201</t>
  </si>
  <si>
    <t>Uložení sypaniny na skládky nebo meziskládky bez hutnění s upravením uložené sypaniny do předepsaného tvaru</t>
  </si>
  <si>
    <t>-692468978</t>
  </si>
  <si>
    <t>https://podminky.urs.cz/item/CS_URS_2021_02/171201201</t>
  </si>
  <si>
    <t>17</t>
  </si>
  <si>
    <t>174201201</t>
  </si>
  <si>
    <t>Zásyp jam po pařezech strojně výkopkem z horniny získané při dobývání pařezů s hrubým urovnáním povrchu zasypávky průměru pařezu přes 100 do 300 mm</t>
  </si>
  <si>
    <t>1130782347</t>
  </si>
  <si>
    <t>https://podminky.urs.cz/item/CS_URS_2021_02/174201201</t>
  </si>
  <si>
    <t>18</t>
  </si>
  <si>
    <t>174253301</t>
  </si>
  <si>
    <t>Zásyp rýh pro drény bez zhutnění, pro jakékoliv množství sběrné a svodné drény hloubky do 1 m</t>
  </si>
  <si>
    <t>901727880</t>
  </si>
  <si>
    <t>https://podminky.urs.cz/item/CS_URS_2021_02/174253301</t>
  </si>
  <si>
    <t>19</t>
  </si>
  <si>
    <t>181351103</t>
  </si>
  <si>
    <t>Rozprostření a urovnání ornice v rovině nebo ve svahu sklonu do 1:5 strojně při souvislé ploše přes 100 do 500 m2, tl. vrstvy do 200 mm</t>
  </si>
  <si>
    <t>-1143514497</t>
  </si>
  <si>
    <t>https://podminky.urs.cz/item/CS_URS_2021_02/181351103</t>
  </si>
  <si>
    <t>20</t>
  </si>
  <si>
    <t>181951112</t>
  </si>
  <si>
    <t>Úprava pláně vyrovnáním výškových rozdílů strojně v hornině třídy těžitelnosti I, skupiny 1 až 3 se zhutněním</t>
  </si>
  <si>
    <t>622461916</t>
  </si>
  <si>
    <t>https://podminky.urs.cz/item/CS_URS_2021_02/181951112</t>
  </si>
  <si>
    <t>182151111</t>
  </si>
  <si>
    <t>Svahování trvalých svahů do projektovaných profilů strojně s potřebným přemístěním výkopku při svahování v zářezech v hornině třídy těžitelnosti I, skupiny 1 až 3</t>
  </si>
  <si>
    <t>-916473268</t>
  </si>
  <si>
    <t>https://podminky.urs.cz/item/CS_URS_2021_02/182151111</t>
  </si>
  <si>
    <t>Zemní práce - povrchové úpravy terénu</t>
  </si>
  <si>
    <t>22</t>
  </si>
  <si>
    <t>181411123</t>
  </si>
  <si>
    <t>Založení trávníku na půdě předem připravené plochy do 1000 m2 výsevem včetně utažení lučního na svahu přes 1:2 do 1:1</t>
  </si>
  <si>
    <t>196248292</t>
  </si>
  <si>
    <t>https://podminky.urs.cz/item/CS_URS_2021_02/181411123</t>
  </si>
  <si>
    <t>23</t>
  </si>
  <si>
    <t>M</t>
  </si>
  <si>
    <t>00572472</t>
  </si>
  <si>
    <t>osivo směs travní krajinná-rovinná</t>
  </si>
  <si>
    <t>kg</t>
  </si>
  <si>
    <t>2104412170</t>
  </si>
  <si>
    <t>https://podminky.urs.cz/item/CS_URS_2021_02/00572472</t>
  </si>
  <si>
    <t>VV</t>
  </si>
  <si>
    <t>905*0,015 'Přepočtené koeficientem množství</t>
  </si>
  <si>
    <t>24</t>
  </si>
  <si>
    <t>Z1</t>
  </si>
  <si>
    <t>zeleň - výsadba+ ošetření</t>
  </si>
  <si>
    <t>kpl</t>
  </si>
  <si>
    <t>1066704190</t>
  </si>
  <si>
    <t>Zakládání</t>
  </si>
  <si>
    <t>25</t>
  </si>
  <si>
    <t>212532111</t>
  </si>
  <si>
    <t>Lože pro trativody z kameniva hrubého drceného</t>
  </si>
  <si>
    <t>1212640226</t>
  </si>
  <si>
    <t>https://podminky.urs.cz/item/CS_URS_2021_02/212532111</t>
  </si>
  <si>
    <t>26</t>
  </si>
  <si>
    <t>212755218</t>
  </si>
  <si>
    <t>Trativody bez lože z drenážních trubek plastových flexibilních D 200 mm</t>
  </si>
  <si>
    <t>-1908424391</t>
  </si>
  <si>
    <t>https://podminky.urs.cz/item/CS_URS_2021_02/212755218</t>
  </si>
  <si>
    <t>27</t>
  </si>
  <si>
    <t>213141111</t>
  </si>
  <si>
    <t>Zřízení vrstvy z geotextilie filtrační, separační, odvodňovací, ochranné, výztužné nebo protierozní v rovině nebo ve sklonu do 1:5, šířky do 3 m</t>
  </si>
  <si>
    <t>103188688</t>
  </si>
  <si>
    <t>https://podminky.urs.cz/item/CS_URS_2021_02/213141111</t>
  </si>
  <si>
    <t>28</t>
  </si>
  <si>
    <t>69311082</t>
  </si>
  <si>
    <t>geotextilie netkaná separační, ochranná, filtrační, drenážní PP 500g/m2</t>
  </si>
  <si>
    <t>-84000414</t>
  </si>
  <si>
    <t>https://podminky.urs.cz/item/CS_URS_2021_02/69311082</t>
  </si>
  <si>
    <t>1548*1,15 'Přepočtené koeficientem množství</t>
  </si>
  <si>
    <t>Svislé a kompletní konstrukce</t>
  </si>
  <si>
    <t>Vodorovné konstrukce</t>
  </si>
  <si>
    <t>Komunikace</t>
  </si>
  <si>
    <t>29</t>
  </si>
  <si>
    <t>564851111</t>
  </si>
  <si>
    <t>Podklad ze štěrkodrti ŠD s rozprostřením a zhutněním, po zhutnění tl. 150 mm</t>
  </si>
  <si>
    <t>-412526617</t>
  </si>
  <si>
    <t>https://podminky.urs.cz/item/CS_URS_2021_02/564851111</t>
  </si>
  <si>
    <t>30</t>
  </si>
  <si>
    <t>569251111</t>
  </si>
  <si>
    <t>Zpevnění krajnic nebo komunikací pro pěší s rozprostřením a zhutněním, po zhutnění štěrkopískem nebo kamenivem těženým tl. 150 mm</t>
  </si>
  <si>
    <t>-26117587</t>
  </si>
  <si>
    <t>https://podminky.urs.cz/item/CS_URS_2021_02/569251111</t>
  </si>
  <si>
    <t>31</t>
  </si>
  <si>
    <t>583441980</t>
  </si>
  <si>
    <t xml:space="preserve">kamenivo přírodní drcené hutné pro stavební účely PDK (drobné, hrubé a štěrkodrť) štěrkodrtě ČSN EN 13043 frakce   0-63       žula,rula</t>
  </si>
  <si>
    <t>t</t>
  </si>
  <si>
    <t>-1964131856</t>
  </si>
  <si>
    <t>32</t>
  </si>
  <si>
    <t>569903311</t>
  </si>
  <si>
    <t>Zřízení zemních krajnic z hornin jakékoliv třídy se zhutněním</t>
  </si>
  <si>
    <t>-1593314845</t>
  </si>
  <si>
    <t>https://podminky.urs.cz/item/CS_URS_2021_02/569903311</t>
  </si>
  <si>
    <t>33</t>
  </si>
  <si>
    <t>573211111</t>
  </si>
  <si>
    <t>Postřik spojovací PS bez posypu kamenivem z asfaltu silničního, v množství 0,60 kg/m2</t>
  </si>
  <si>
    <t>-1896262862</t>
  </si>
  <si>
    <t>https://podminky.urs.cz/item/CS_URS_2021_02/573211111</t>
  </si>
  <si>
    <t>34</t>
  </si>
  <si>
    <t>573411104</t>
  </si>
  <si>
    <t>Jednoduchý nátěr JN s posypem kamenivem a se zaválcováním z asfaltu silničního, v množství 1,50 kg/m2</t>
  </si>
  <si>
    <t>-373859939</t>
  </si>
  <si>
    <t>https://podminky.urs.cz/item/CS_URS_2021_02/573411104</t>
  </si>
  <si>
    <t>35</t>
  </si>
  <si>
    <t>573411106</t>
  </si>
  <si>
    <t>Jednoduchý nátěr JN s posypem kamenivem a se zaválcováním z asfaltu silničního, v množství 1,90 kg/m2</t>
  </si>
  <si>
    <t>-2109329284</t>
  </si>
  <si>
    <t>https://podminky.urs.cz/item/CS_URS_2021_02/573411106</t>
  </si>
  <si>
    <t>36</t>
  </si>
  <si>
    <t>574381112</t>
  </si>
  <si>
    <t>Penetrační makadam PM s rozprostřením kameniva na sucho, s prolitím živicí, s posypem drtí a se zhutněním hrubý (PMH) z kameniva hrubého drceného, po zhutnění tl. 100 mm</t>
  </si>
  <si>
    <t>2144597144</t>
  </si>
  <si>
    <t>https://podminky.urs.cz/item/CS_URS_2021_02/574381112</t>
  </si>
  <si>
    <t>37</t>
  </si>
  <si>
    <t>577134111</t>
  </si>
  <si>
    <t>Asfaltový beton vrstva obrusná ACO 11 (ABS) s rozprostřením a se zhutněním z nemodifikovaného asfaltu v pruhu šířky do 3 m tř. I, po zhutnění tl. 40 mm</t>
  </si>
  <si>
    <t>1184218616</t>
  </si>
  <si>
    <t>https://podminky.urs.cz/item/CS_URS_2021_02/577134111</t>
  </si>
  <si>
    <t>38</t>
  </si>
  <si>
    <t>577165112</t>
  </si>
  <si>
    <t>Asfaltový beton vrstva ložní ACL 16 (ABH) s rozprostřením a zhutněním z nemodifikovaného asfaltu v pruhu šířky do 3 m, po zhutnění tl. 70 mm</t>
  </si>
  <si>
    <t>-387757729</t>
  </si>
  <si>
    <t>https://podminky.urs.cz/item/CS_URS_2021_02/577165112</t>
  </si>
  <si>
    <t>39</t>
  </si>
  <si>
    <t>599142111</t>
  </si>
  <si>
    <t>Úprava zálivky dilatačních nebo pracovních spár v cementobetonovém krytu, hloubky do 40 mm, šířky přes 20 do 40 mm</t>
  </si>
  <si>
    <t>1422600201</t>
  </si>
  <si>
    <t>https://podminky.urs.cz/item/CS_URS_2021_02/599142111</t>
  </si>
  <si>
    <t>Trubní vedení</t>
  </si>
  <si>
    <t>40</t>
  </si>
  <si>
    <t>895641111</t>
  </si>
  <si>
    <t>Zřízení drenážní výustě typové z betonových prefabrikovaných dílců dvoudílné</t>
  </si>
  <si>
    <t>-942204282</t>
  </si>
  <si>
    <t>https://podminky.urs.cz/item/CS_URS_2021_02/895641111</t>
  </si>
  <si>
    <t>41</t>
  </si>
  <si>
    <t>592131020.1</t>
  </si>
  <si>
    <t>drenážní výusť betonová</t>
  </si>
  <si>
    <t>-1406253151</t>
  </si>
  <si>
    <t>Ostatní konstrukce a práce-bourání</t>
  </si>
  <si>
    <t>42</t>
  </si>
  <si>
    <t>914111111</t>
  </si>
  <si>
    <t>Montáž svislé dopravní značky základní velikosti do 1 m2 objímkami na sloupky nebo konzoly</t>
  </si>
  <si>
    <t>-1233893536</t>
  </si>
  <si>
    <t>https://podminky.urs.cz/item/CS_URS_2021_02/914111111</t>
  </si>
  <si>
    <t>43</t>
  </si>
  <si>
    <t>404440000</t>
  </si>
  <si>
    <t xml:space="preserve">výrobky a tabule orientační pro návěstí a zabezpečovací zařízení silniční značky dopravní svislé FeZn  plech FeZn AL     plech Al NK, 3M   povrchová úprava reflexní fólií tř.1 trojúhelníkové značky A1 - A30, P1,P4 rozměr 700 mm FeZn</t>
  </si>
  <si>
    <t>-674461977</t>
  </si>
  <si>
    <t>44</t>
  </si>
  <si>
    <t>404452530</t>
  </si>
  <si>
    <t>výrobky a tabule orientační pro návěstí a zabezpečovací zařízení silniční značky dopravní svislé víčka plastová na sloupek 60</t>
  </si>
  <si>
    <t>-1767057875</t>
  </si>
  <si>
    <t>45</t>
  </si>
  <si>
    <t>914511111</t>
  </si>
  <si>
    <t>Montáž sloupku dopravních značek délky do 3,5 m do betonového základu</t>
  </si>
  <si>
    <t>-579878583</t>
  </si>
  <si>
    <t>https://podminky.urs.cz/item/CS_URS_2021_02/914511111</t>
  </si>
  <si>
    <t>46</t>
  </si>
  <si>
    <t>404452250</t>
  </si>
  <si>
    <t>výrobky a tabule orientační pro návěstí a zabezpečovací zařízení silniční značky dopravní svislé sloupky Zn 60 - 350</t>
  </si>
  <si>
    <t>-1986449743</t>
  </si>
  <si>
    <t>47</t>
  </si>
  <si>
    <t>919731123</t>
  </si>
  <si>
    <t>Zarovnání styčné plochy podkladu nebo krytu podél vybourané části komunikace nebo zpevněné plochy živičné tl. přes 100 do 200 mm</t>
  </si>
  <si>
    <t>785786749</t>
  </si>
  <si>
    <t>https://podminky.urs.cz/item/CS_URS_2021_02/919731123</t>
  </si>
  <si>
    <t>48</t>
  </si>
  <si>
    <t>938908411</t>
  </si>
  <si>
    <t>Čištění vozovek splachováním vodou povrchu podkladu nebo krytu živičného, betonového nebo dlážděného</t>
  </si>
  <si>
    <t>562371889</t>
  </si>
  <si>
    <t>https://podminky.urs.cz/item/CS_URS_2021_02/938908411</t>
  </si>
  <si>
    <t>49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</si>
  <si>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</si>
  <si>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</si>
  <si>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1767204003</t>
  </si>
  <si>
    <t>https://podminky.urs.cz/item/CS_URS_2021_02/938909311</t>
  </si>
  <si>
    <t>997</t>
  </si>
  <si>
    <t>Přesun sutě</t>
  </si>
  <si>
    <t>50</t>
  </si>
  <si>
    <t>997002511</t>
  </si>
  <si>
    <t>Vodorovné přemístění suti a vybouraných hmot bez naložení, se složením a hrubým urovnáním na vzdálenost do 1 km</t>
  </si>
  <si>
    <t>-476198195</t>
  </si>
  <si>
    <t>https://podminky.urs.cz/item/CS_URS_2021_02/997002511</t>
  </si>
  <si>
    <t>51</t>
  </si>
  <si>
    <t>997002519</t>
  </si>
  <si>
    <t>Vodorovné přemístění suti a vybouraných hmot bez naložení, se složením a hrubým urovnáním Příplatek k ceně za každý další i započatý 1 km přes 1 km</t>
  </si>
  <si>
    <t>-767866016</t>
  </si>
  <si>
    <t>https://podminky.urs.cz/item/CS_URS_2021_02/997002519</t>
  </si>
  <si>
    <t>52</t>
  </si>
  <si>
    <t>997002611</t>
  </si>
  <si>
    <t>Nakládání suti a vybouraných hmot na dopravní prostředek pro vodorovné přemístění</t>
  </si>
  <si>
    <t>-2107534893</t>
  </si>
  <si>
    <t>https://podminky.urs.cz/item/CS_URS_2021_02/997002611</t>
  </si>
  <si>
    <t>53</t>
  </si>
  <si>
    <t>997221645</t>
  </si>
  <si>
    <t>Poplatek za uložení stavebního odpadu na skládce (skládkovné) asfaltového bez obsahu dehtu zatříděného do Katalogu odpadů pod kódem 17 03 02</t>
  </si>
  <si>
    <t>1088232088</t>
  </si>
  <si>
    <t>https://podminky.urs.cz/item/CS_URS_2021_02/997221645</t>
  </si>
  <si>
    <t>998</t>
  </si>
  <si>
    <t>Přesun hmot</t>
  </si>
  <si>
    <t>54</t>
  </si>
  <si>
    <t>998225111</t>
  </si>
  <si>
    <t>Přesun hmot pro komunikace s krytem z kameniva, monolitickým betonovým nebo živičným dopravní vzdálenost do 200 m jakékoliv délky objektu</t>
  </si>
  <si>
    <t>-71496671</t>
  </si>
  <si>
    <t>https://podminky.urs.cz/item/CS_URS_2021_02/998225111</t>
  </si>
  <si>
    <t>55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</si>
  <si>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</si>
  <si>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</si>
  <si>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2080490245</t>
  </si>
  <si>
    <t>https://podminky.urs.cz/item/CS_URS_2021_02/998225191</t>
  </si>
  <si>
    <t>VRN</t>
  </si>
  <si>
    <t>Vedlejší rozpočtové náklady</t>
  </si>
  <si>
    <t>VRN1</t>
  </si>
  <si>
    <t>Průzkumné, geodetické a projektové práce</t>
  </si>
  <si>
    <t>56</t>
  </si>
  <si>
    <t>010001000</t>
  </si>
  <si>
    <t>1024</t>
  </si>
  <si>
    <t>-1230468150</t>
  </si>
  <si>
    <t>https://podminky.urs.cz/item/CS_URS_2021_02/010001000</t>
  </si>
  <si>
    <t>57</t>
  </si>
  <si>
    <t>012002000</t>
  </si>
  <si>
    <t>Geodetické práce</t>
  </si>
  <si>
    <t>296622560</t>
  </si>
  <si>
    <t>https://podminky.urs.cz/item/CS_URS_2021_02/012002000</t>
  </si>
  <si>
    <t>VRN3</t>
  </si>
  <si>
    <t>Zařízení staveniště</t>
  </si>
  <si>
    <t>58</t>
  </si>
  <si>
    <t>030001000</t>
  </si>
  <si>
    <t>1046899618</t>
  </si>
  <si>
    <t>https://podminky.urs.cz/item/CS_URS_2021_02/030001000</t>
  </si>
  <si>
    <t>59</t>
  </si>
  <si>
    <t>034002000</t>
  </si>
  <si>
    <t>Zabezpečení staveniště</t>
  </si>
  <si>
    <t>2002317394</t>
  </si>
  <si>
    <t>https://podminky.urs.cz/item/CS_URS_2021_02/034002000</t>
  </si>
  <si>
    <t>VRN4</t>
  </si>
  <si>
    <t>Inženýrská činnost</t>
  </si>
  <si>
    <t>60</t>
  </si>
  <si>
    <t>040001000</t>
  </si>
  <si>
    <t>-1165901880</t>
  </si>
  <si>
    <t>https://podminky.urs.cz/item/CS_URS_2021_02/040001000</t>
  </si>
  <si>
    <t>61</t>
  </si>
  <si>
    <t>043002000</t>
  </si>
  <si>
    <t>Zkoušky a ostatní měření</t>
  </si>
  <si>
    <t>-951717849</t>
  </si>
  <si>
    <t>https://podminky.urs.cz/item/CS_URS_2021_02/043002000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</si>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</sst>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3" TargetMode="External" /><Relationship Id="rId2" Type="http://schemas.openxmlformats.org/officeDocument/2006/relationships/hyperlink" Target="https://podminky.urs.cz/item/CS_URS_2021_02/112111111" TargetMode="External" /><Relationship Id="rId3" Type="http://schemas.openxmlformats.org/officeDocument/2006/relationships/hyperlink" Target="https://podminky.urs.cz/item/CS_URS_2021_02/112101101" TargetMode="External" /><Relationship Id="rId4" Type="http://schemas.openxmlformats.org/officeDocument/2006/relationships/hyperlink" Target="https://podminky.urs.cz/item/CS_URS_2021_02/112201101" TargetMode="External" /><Relationship Id="rId5" Type="http://schemas.openxmlformats.org/officeDocument/2006/relationships/hyperlink" Target="https://podminky.urs.cz/item/CS_URS_2021_02/113107143" TargetMode="External" /><Relationship Id="rId6" Type="http://schemas.openxmlformats.org/officeDocument/2006/relationships/hyperlink" Target="https://podminky.urs.cz/item/CS_URS_2021_02/113108441" TargetMode="External" /><Relationship Id="rId7" Type="http://schemas.openxmlformats.org/officeDocument/2006/relationships/hyperlink" Target="https://podminky.urs.cz/item/CS_URS_2021_02/121151104" TargetMode="External" /><Relationship Id="rId8" Type="http://schemas.openxmlformats.org/officeDocument/2006/relationships/hyperlink" Target="https://podminky.urs.cz/item/CS_URS_2021_02/122452205" TargetMode="External" /><Relationship Id="rId9" Type="http://schemas.openxmlformats.org/officeDocument/2006/relationships/hyperlink" Target="https://podminky.urs.cz/item/CS_URS_2021_02/132153301" TargetMode="External" /><Relationship Id="rId10" Type="http://schemas.openxmlformats.org/officeDocument/2006/relationships/hyperlink" Target="https://podminky.urs.cz/item/CS_URS_2021_02/162201401" TargetMode="External" /><Relationship Id="rId11" Type="http://schemas.openxmlformats.org/officeDocument/2006/relationships/hyperlink" Target="https://podminky.urs.cz/item/CS_URS_2021_02/162551107" TargetMode="External" /><Relationship Id="rId12" Type="http://schemas.openxmlformats.org/officeDocument/2006/relationships/hyperlink" Target="https://podminky.urs.cz/item/CS_URS_2021_02/166151101" TargetMode="External" /><Relationship Id="rId13" Type="http://schemas.openxmlformats.org/officeDocument/2006/relationships/hyperlink" Target="https://podminky.urs.cz/item/CS_URS_2021_02/167151101" TargetMode="External" /><Relationship Id="rId14" Type="http://schemas.openxmlformats.org/officeDocument/2006/relationships/hyperlink" Target="https://podminky.urs.cz/item/CS_URS_2021_02/171151103" TargetMode="External" /><Relationship Id="rId15" Type="http://schemas.openxmlformats.org/officeDocument/2006/relationships/hyperlink" Target="https://podminky.urs.cz/item/CS_URS_2021_02/171151101" TargetMode="External" /><Relationship Id="rId16" Type="http://schemas.openxmlformats.org/officeDocument/2006/relationships/hyperlink" Target="https://podminky.urs.cz/item/CS_URS_2021_02/171201201" TargetMode="External" /><Relationship Id="rId17" Type="http://schemas.openxmlformats.org/officeDocument/2006/relationships/hyperlink" Target="https://podminky.urs.cz/item/CS_URS_2021_02/174201201" TargetMode="External" /><Relationship Id="rId18" Type="http://schemas.openxmlformats.org/officeDocument/2006/relationships/hyperlink" Target="https://podminky.urs.cz/item/CS_URS_2021_02/174253301" TargetMode="External" /><Relationship Id="rId19" Type="http://schemas.openxmlformats.org/officeDocument/2006/relationships/hyperlink" Target="https://podminky.urs.cz/item/CS_URS_2021_02/181351103" TargetMode="External" /><Relationship Id="rId20" Type="http://schemas.openxmlformats.org/officeDocument/2006/relationships/hyperlink" Target="https://podminky.urs.cz/item/CS_URS_2021_02/181951112" TargetMode="External" /><Relationship Id="rId21" Type="http://schemas.openxmlformats.org/officeDocument/2006/relationships/hyperlink" Target="https://podminky.urs.cz/item/CS_URS_2021_02/182151111" TargetMode="External" /><Relationship Id="rId22" Type="http://schemas.openxmlformats.org/officeDocument/2006/relationships/hyperlink" Target="https://podminky.urs.cz/item/CS_URS_2021_02/181411123" TargetMode="External" /><Relationship Id="rId23" Type="http://schemas.openxmlformats.org/officeDocument/2006/relationships/hyperlink" Target="https://podminky.urs.cz/item/CS_URS_2021_02/00572472" TargetMode="External" /><Relationship Id="rId24" Type="http://schemas.openxmlformats.org/officeDocument/2006/relationships/hyperlink" Target="https://podminky.urs.cz/item/CS_URS_2021_02/212532111" TargetMode="External" /><Relationship Id="rId25" Type="http://schemas.openxmlformats.org/officeDocument/2006/relationships/hyperlink" Target="https://podminky.urs.cz/item/CS_URS_2021_02/212755218" TargetMode="External" /><Relationship Id="rId26" Type="http://schemas.openxmlformats.org/officeDocument/2006/relationships/hyperlink" Target="https://podminky.urs.cz/item/CS_URS_2021_02/213141111" TargetMode="External" /><Relationship Id="rId27" Type="http://schemas.openxmlformats.org/officeDocument/2006/relationships/hyperlink" Target="https://podminky.urs.cz/item/CS_URS_2021_02/69311082" TargetMode="External" /><Relationship Id="rId28" Type="http://schemas.openxmlformats.org/officeDocument/2006/relationships/hyperlink" Target="https://podminky.urs.cz/item/CS_URS_2021_02/564851111" TargetMode="External" /><Relationship Id="rId29" Type="http://schemas.openxmlformats.org/officeDocument/2006/relationships/hyperlink" Target="https://podminky.urs.cz/item/CS_URS_2021_02/569251111" TargetMode="External" /><Relationship Id="rId30" Type="http://schemas.openxmlformats.org/officeDocument/2006/relationships/hyperlink" Target="https://podminky.urs.cz/item/CS_URS_2021_02/569903311" TargetMode="External" /><Relationship Id="rId31" Type="http://schemas.openxmlformats.org/officeDocument/2006/relationships/hyperlink" Target="https://podminky.urs.cz/item/CS_URS_2021_02/573211111" TargetMode="External" /><Relationship Id="rId32" Type="http://schemas.openxmlformats.org/officeDocument/2006/relationships/hyperlink" Target="https://podminky.urs.cz/item/CS_URS_2021_02/573411104" TargetMode="External" /><Relationship Id="rId33" Type="http://schemas.openxmlformats.org/officeDocument/2006/relationships/hyperlink" Target="https://podminky.urs.cz/item/CS_URS_2021_02/573411106" TargetMode="External" /><Relationship Id="rId34" Type="http://schemas.openxmlformats.org/officeDocument/2006/relationships/hyperlink" Target="https://podminky.urs.cz/item/CS_URS_2021_02/574381112" TargetMode="External" /><Relationship Id="rId35" Type="http://schemas.openxmlformats.org/officeDocument/2006/relationships/hyperlink" Target="https://podminky.urs.cz/item/CS_URS_2021_02/577134111" TargetMode="External" /><Relationship Id="rId36" Type="http://schemas.openxmlformats.org/officeDocument/2006/relationships/hyperlink" Target="https://podminky.urs.cz/item/CS_URS_2021_02/577165112" TargetMode="External" /><Relationship Id="rId37" Type="http://schemas.openxmlformats.org/officeDocument/2006/relationships/hyperlink" Target="https://podminky.urs.cz/item/CS_URS_2021_02/599142111" TargetMode="External" /><Relationship Id="rId38" Type="http://schemas.openxmlformats.org/officeDocument/2006/relationships/hyperlink" Target="https://podminky.urs.cz/item/CS_URS_2021_02/895641111" TargetMode="External" /><Relationship Id="rId39" Type="http://schemas.openxmlformats.org/officeDocument/2006/relationships/hyperlink" Target="https://podminky.urs.cz/item/CS_URS_2021_02/914111111" TargetMode="External" /><Relationship Id="rId40" Type="http://schemas.openxmlformats.org/officeDocument/2006/relationships/hyperlink" Target="https://podminky.urs.cz/item/CS_URS_2021_02/914511111" TargetMode="External" /><Relationship Id="rId41" Type="http://schemas.openxmlformats.org/officeDocument/2006/relationships/hyperlink" Target="https://podminky.urs.cz/item/CS_URS_2021_02/919731123" TargetMode="External" /><Relationship Id="rId42" Type="http://schemas.openxmlformats.org/officeDocument/2006/relationships/hyperlink" Target="https://podminky.urs.cz/item/CS_URS_2021_02/938908411" TargetMode="External" /><Relationship Id="rId43" Type="http://schemas.openxmlformats.org/officeDocument/2006/relationships/hyperlink" Target="https://podminky.urs.cz/item/CS_URS_2021_02/938909311" TargetMode="External" /><Relationship Id="rId44" Type="http://schemas.openxmlformats.org/officeDocument/2006/relationships/hyperlink" Target="https://podminky.urs.cz/item/CS_URS_2021_02/997002511" TargetMode="External" /><Relationship Id="rId45" Type="http://schemas.openxmlformats.org/officeDocument/2006/relationships/hyperlink" Target="https://podminky.urs.cz/item/CS_URS_2021_02/997002519" TargetMode="External" /><Relationship Id="rId46" Type="http://schemas.openxmlformats.org/officeDocument/2006/relationships/hyperlink" Target="https://podminky.urs.cz/item/CS_URS_2021_02/997002611" TargetMode="External" /><Relationship Id="rId47" Type="http://schemas.openxmlformats.org/officeDocument/2006/relationships/hyperlink" Target="https://podminky.urs.cz/item/CS_URS_2021_02/997221645" TargetMode="External" /><Relationship Id="rId48" Type="http://schemas.openxmlformats.org/officeDocument/2006/relationships/hyperlink" Target="https://podminky.urs.cz/item/CS_URS_2021_02/998225111" TargetMode="External" /><Relationship Id="rId49" Type="http://schemas.openxmlformats.org/officeDocument/2006/relationships/hyperlink" Target="https://podminky.urs.cz/item/CS_URS_2021_02/998225191" TargetMode="External" /><Relationship Id="rId50" Type="http://schemas.openxmlformats.org/officeDocument/2006/relationships/hyperlink" Target="https://podminky.urs.cz/item/CS_URS_2021_02/010001000" TargetMode="External" /><Relationship Id="rId51" Type="http://schemas.openxmlformats.org/officeDocument/2006/relationships/hyperlink" Target="https://podminky.urs.cz/item/CS_URS_2021_02/012002000" TargetMode="External" /><Relationship Id="rId52" Type="http://schemas.openxmlformats.org/officeDocument/2006/relationships/hyperlink" Target="https://podminky.urs.cz/item/CS_URS_2021_02/030001000" TargetMode="External" /><Relationship Id="rId53" Type="http://schemas.openxmlformats.org/officeDocument/2006/relationships/hyperlink" Target="https://podminky.urs.cz/item/CS_URS_2021_02/034002000" TargetMode="External" /><Relationship Id="rId54" Type="http://schemas.openxmlformats.org/officeDocument/2006/relationships/hyperlink" Target="https://podminky.urs.cz/item/CS_URS_2021_02/040001000" TargetMode="External" /><Relationship Id="rId55" Type="http://schemas.openxmlformats.org/officeDocument/2006/relationships/hyperlink" Target="https://podminky.urs.cz/item/CS_URS_2021_02/043002000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OBD-C-ZDvv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cesta NCH 1 v k. ú. Obděnice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30. 11. 2020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V54" s="108" t="s">
        <v>74</v>
      </c>
      <c r="BW54" s="108" t="s">
        <v>5</v>
      </c>
      <c r="BX54" s="108" t="s">
        <v>75</v>
      </c>
      <c r="CL54" s="108" t="s">
        <v>20</v>
      </c>
    </row>
    <row r="55" s="7" customFormat="1" ht="24.75" customHeight="1">
      <c r="A55" s="109" t="s">
        <v>76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'OBD-C-ZDvv - Polní cesta 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'OBD-C-ZDvv - Polní cesta ...'!P88</f>
        <v>0</v>
      </c>
      <c r="AV55" s="118">
        <f>'OBD-C-ZDvv - Polní cesta ...'!J31</f>
        <v>0</v>
      </c>
      <c r="AW55" s="118">
        <f>'OBD-C-ZDvv - Polní cesta ...'!J32</f>
        <v>0</v>
      </c>
      <c r="AX55" s="118">
        <f>'OBD-C-ZDvv - Polní cesta ...'!J33</f>
        <v>0</v>
      </c>
      <c r="AY55" s="118">
        <f>'OBD-C-ZDvv - Polní cesta ...'!J34</f>
        <v>0</v>
      </c>
      <c r="AZ55" s="118">
        <f>'OBD-C-ZDvv - Polní cesta ...'!F31</f>
        <v>0</v>
      </c>
      <c r="BA55" s="118">
        <f>'OBD-C-ZDvv - Polní cesta ...'!F32</f>
        <v>0</v>
      </c>
      <c r="BB55" s="118">
        <f>'OBD-C-ZDvv - Polní cesta ...'!F33</f>
        <v>0</v>
      </c>
      <c r="BC55" s="118">
        <f>'OBD-C-ZDvv - Polní cesta ...'!F34</f>
        <v>0</v>
      </c>
      <c r="BD55" s="120">
        <f>'OBD-C-ZDvv - Polní cesta ...'!F35</f>
        <v>0</v>
      </c>
      <c r="BE55" s="7"/>
      <c r="BT55" s="121" t="s">
        <v>22</v>
      </c>
      <c r="BU55" s="121" t="s">
        <v>78</v>
      </c>
      <c r="BV55" s="121" t="s">
        <v>74</v>
      </c>
      <c r="BW55" s="121" t="s">
        <v>5</v>
      </c>
      <c r="BX55" s="121" t="s">
        <v>75</v>
      </c>
      <c r="CL55" s="121" t="s">
        <v>20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hLgD+5C/XItrQBlBhvyMN/eWc38eyXC9+mS6eMoE5QJilx/ABlFkUo+dF09Nka8DlnWk+trYASdYTP40xr4njg==" hashValue="RdRZFUeD8Hf/9xIvSUvqeMaN2/NTOISJ+crokzecuH/pmki0FQ47XJSKtz7gQFbpoUgiejVOFFAE4vT3GOZ5Rg==" algorithmName="SHA-512" password="B68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BD-C-ZDvv - Polní cest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19</v>
      </c>
      <c r="E9" s="37"/>
      <c r="F9" s="129" t="s">
        <v>20</v>
      </c>
      <c r="G9" s="37"/>
      <c r="H9" s="37"/>
      <c r="I9" s="126" t="s">
        <v>21</v>
      </c>
      <c r="J9" s="129" t="s">
        <v>20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23</v>
      </c>
      <c r="E10" s="37"/>
      <c r="F10" s="129" t="s">
        <v>24</v>
      </c>
      <c r="G10" s="37"/>
      <c r="H10" s="37"/>
      <c r="I10" s="126" t="s">
        <v>25</v>
      </c>
      <c r="J10" s="130" t="str">
        <f>'Rekapitulace stavby'!AN8</f>
        <v>30. 11. 2020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29</v>
      </c>
      <c r="E12" s="37"/>
      <c r="F12" s="37"/>
      <c r="G12" s="37"/>
      <c r="H12" s="37"/>
      <c r="I12" s="126" t="s">
        <v>30</v>
      </c>
      <c r="J12" s="129" t="str">
        <f>IF('Rekapitulace stavby'!AN10="","",'Rekapitulace stavby'!AN10)</f>
        <v/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tr">
        <f>IF('Rekapitulace stavby'!E11="","",'Rekapitulace stavby'!E11)</f>
        <v xml:space="preserve"> </v>
      </c>
      <c r="F13" s="37"/>
      <c r="G13" s="37"/>
      <c r="H13" s="37"/>
      <c r="I13" s="126" t="s">
        <v>31</v>
      </c>
      <c r="J13" s="129" t="str">
        <f>IF('Rekapitulace stavby'!AN11="","",'Rekapitulace stavby'!AN11)</f>
        <v/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32</v>
      </c>
      <c r="E15" s="37"/>
      <c r="F15" s="37"/>
      <c r="G15" s="37"/>
      <c r="H15" s="37"/>
      <c r="I15" s="126" t="s">
        <v>30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31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34</v>
      </c>
      <c r="E18" s="37"/>
      <c r="F18" s="37"/>
      <c r="G18" s="37"/>
      <c r="H18" s="37"/>
      <c r="I18" s="126" t="s">
        <v>30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31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36</v>
      </c>
      <c r="E21" s="37"/>
      <c r="F21" s="37"/>
      <c r="G21" s="37"/>
      <c r="H21" s="37"/>
      <c r="I21" s="126" t="s">
        <v>30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31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37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1"/>
      <c r="B25" s="132"/>
      <c r="C25" s="131"/>
      <c r="D25" s="131"/>
      <c r="E25" s="133" t="s">
        <v>38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39</v>
      </c>
      <c r="E28" s="37"/>
      <c r="F28" s="37"/>
      <c r="G28" s="37"/>
      <c r="H28" s="37"/>
      <c r="I28" s="37"/>
      <c r="J28" s="137">
        <f>ROUND(J88,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41</v>
      </c>
      <c r="G30" s="37"/>
      <c r="H30" s="37"/>
      <c r="I30" s="138" t="s">
        <v>40</v>
      </c>
      <c r="J30" s="138" t="s">
        <v>42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43</v>
      </c>
      <c r="E31" s="126" t="s">
        <v>44</v>
      </c>
      <c r="F31" s="140">
        <f>ROUND((SUM(BE88:BE221)),  2)</f>
        <v>0</v>
      </c>
      <c r="G31" s="37"/>
      <c r="H31" s="37"/>
      <c r="I31" s="141">
        <v>0.20999999999999999</v>
      </c>
      <c r="J31" s="140">
        <f>ROUND(((SUM(BE88:BE221))*I31),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45</v>
      </c>
      <c r="F32" s="140">
        <f>ROUND((SUM(BF88:BF221)),  2)</f>
        <v>0</v>
      </c>
      <c r="G32" s="37"/>
      <c r="H32" s="37"/>
      <c r="I32" s="141">
        <v>0.14999999999999999</v>
      </c>
      <c r="J32" s="140">
        <f>ROUND(((SUM(BF88:BF221))*I32),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46</v>
      </c>
      <c r="F33" s="140">
        <f>ROUND((SUM(BG88:BG221)),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47</v>
      </c>
      <c r="F34" s="140">
        <f>ROUND((SUM(BH88:BH221)),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48</v>
      </c>
      <c r="F35" s="140">
        <f>ROUND((SUM(BI88:BI221)),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49</v>
      </c>
      <c r="E37" s="144"/>
      <c r="F37" s="144"/>
      <c r="G37" s="145" t="s">
        <v>50</v>
      </c>
      <c r="H37" s="146" t="s">
        <v>51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Polní cesta NCH 1 v k. ú. Obděnice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23</v>
      </c>
      <c r="D48" s="39"/>
      <c r="E48" s="39"/>
      <c r="F48" s="26" t="str">
        <f>F10</f>
        <v xml:space="preserve"> </v>
      </c>
      <c r="G48" s="39"/>
      <c r="H48" s="39"/>
      <c r="I48" s="31" t="s">
        <v>25</v>
      </c>
      <c r="J48" s="71" t="str">
        <f>IF(J10="","",J10)</f>
        <v>30. 11. 2020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29</v>
      </c>
      <c r="D50" s="39"/>
      <c r="E50" s="39"/>
      <c r="F50" s="26" t="str">
        <f>E13</f>
        <v xml:space="preserve"> </v>
      </c>
      <c r="G50" s="39"/>
      <c r="H50" s="39"/>
      <c r="I50" s="31" t="s">
        <v>34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32</v>
      </c>
      <c r="D51" s="39"/>
      <c r="E51" s="39"/>
      <c r="F51" s="26" t="str">
        <f>IF(E16="","",E16)</f>
        <v>Vyplň údaj</v>
      </c>
      <c r="G51" s="39"/>
      <c r="H51" s="39"/>
      <c r="I51" s="31" t="s">
        <v>36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71</v>
      </c>
      <c r="D55" s="39"/>
      <c r="E55" s="39"/>
      <c r="F55" s="39"/>
      <c r="G55" s="39"/>
      <c r="H55" s="39"/>
      <c r="I55" s="39"/>
      <c r="J55" s="101">
        <f>J88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J89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J90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J133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J140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J150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J151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91</v>
      </c>
      <c r="E62" s="166"/>
      <c r="F62" s="166"/>
      <c r="G62" s="166"/>
      <c r="H62" s="166"/>
      <c r="I62" s="166"/>
      <c r="J62" s="167">
        <f>J152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J174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J178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J192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3"/>
      <c r="C66" s="164"/>
      <c r="D66" s="165" t="s">
        <v>95</v>
      </c>
      <c r="E66" s="166"/>
      <c r="F66" s="166"/>
      <c r="G66" s="166"/>
      <c r="H66" s="166"/>
      <c r="I66" s="166"/>
      <c r="J66" s="167">
        <f>J201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7"/>
      <c r="C67" s="158"/>
      <c r="D67" s="159" t="s">
        <v>96</v>
      </c>
      <c r="E67" s="160"/>
      <c r="F67" s="160"/>
      <c r="G67" s="160"/>
      <c r="H67" s="160"/>
      <c r="I67" s="160"/>
      <c r="J67" s="161">
        <f>J206</f>
        <v>0</v>
      </c>
      <c r="K67" s="158"/>
      <c r="L67" s="16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3"/>
      <c r="C68" s="164"/>
      <c r="D68" s="165" t="s">
        <v>97</v>
      </c>
      <c r="E68" s="166"/>
      <c r="F68" s="166"/>
      <c r="G68" s="166"/>
      <c r="H68" s="166"/>
      <c r="I68" s="166"/>
      <c r="J68" s="167">
        <f>J207</f>
        <v>0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3"/>
      <c r="C69" s="164"/>
      <c r="D69" s="165" t="s">
        <v>98</v>
      </c>
      <c r="E69" s="166"/>
      <c r="F69" s="166"/>
      <c r="G69" s="166"/>
      <c r="H69" s="166"/>
      <c r="I69" s="166"/>
      <c r="J69" s="167">
        <f>J212</f>
        <v>0</v>
      </c>
      <c r="K69" s="164"/>
      <c r="L69" s="16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3"/>
      <c r="C70" s="164"/>
      <c r="D70" s="165" t="s">
        <v>99</v>
      </c>
      <c r="E70" s="166"/>
      <c r="F70" s="166"/>
      <c r="G70" s="166"/>
      <c r="H70" s="166"/>
      <c r="I70" s="166"/>
      <c r="J70" s="167">
        <f>J217</f>
        <v>0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100</v>
      </c>
      <c r="D77" s="39"/>
      <c r="E77" s="39"/>
      <c r="F77" s="39"/>
      <c r="G77" s="39"/>
      <c r="H77" s="39"/>
      <c r="I77" s="39"/>
      <c r="J77" s="39"/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E7</f>
        <v>Polní cesta NCH 1 v k. ú. Obděnice</v>
      </c>
      <c r="F80" s="39"/>
      <c r="G80" s="39"/>
      <c r="H80" s="39"/>
      <c r="I80" s="39"/>
      <c r="J80" s="39"/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23</v>
      </c>
      <c r="D82" s="39"/>
      <c r="E82" s="39"/>
      <c r="F82" s="26" t="str">
        <f>F10</f>
        <v xml:space="preserve"> </v>
      </c>
      <c r="G82" s="39"/>
      <c r="H82" s="39"/>
      <c r="I82" s="31" t="s">
        <v>25</v>
      </c>
      <c r="J82" s="71" t="str">
        <f>IF(J10="","",J10)</f>
        <v>30. 11. 2020</v>
      </c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E13</f>
        <v xml:space="preserve"> </v>
      </c>
      <c r="G84" s="39"/>
      <c r="H84" s="39"/>
      <c r="I84" s="31" t="s">
        <v>34</v>
      </c>
      <c r="J84" s="35" t="str">
        <f>E19</f>
        <v xml:space="preserve"> </v>
      </c>
      <c r="K84" s="39"/>
      <c r="L84" s="12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32</v>
      </c>
      <c r="D85" s="39"/>
      <c r="E85" s="39"/>
      <c r="F85" s="26" t="str">
        <f>IF(E16="","",E16)</f>
        <v>Vyplň údaj</v>
      </c>
      <c r="G85" s="39"/>
      <c r="H85" s="39"/>
      <c r="I85" s="31" t="s">
        <v>36</v>
      </c>
      <c r="J85" s="35" t="str">
        <f>E22</f>
        <v xml:space="preserve"> </v>
      </c>
      <c r="K85" s="39"/>
      <c r="L85" s="12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69"/>
      <c r="B87" s="170"/>
      <c r="C87" s="171" t="s">
        <v>101</v>
      </c>
      <c r="D87" s="172" t="s">
        <v>58</v>
      </c>
      <c r="E87" s="172" t="s">
        <v>54</v>
      </c>
      <c r="F87" s="172" t="s">
        <v>55</v>
      </c>
      <c r="G87" s="172" t="s">
        <v>102</v>
      </c>
      <c r="H87" s="172" t="s">
        <v>103</v>
      </c>
      <c r="I87" s="172" t="s">
        <v>104</v>
      </c>
      <c r="J87" s="172" t="s">
        <v>83</v>
      </c>
      <c r="K87" s="173" t="s">
        <v>105</v>
      </c>
      <c r="L87" s="174"/>
      <c r="M87" s="91" t="s">
        <v>20</v>
      </c>
      <c r="N87" s="92" t="s">
        <v>43</v>
      </c>
      <c r="O87" s="92" t="s">
        <v>106</v>
      </c>
      <c r="P87" s="92" t="s">
        <v>107</v>
      </c>
      <c r="Q87" s="92" t="s">
        <v>108</v>
      </c>
      <c r="R87" s="92" t="s">
        <v>109</v>
      </c>
      <c r="S87" s="92" t="s">
        <v>110</v>
      </c>
      <c r="T87" s="93" t="s">
        <v>111</v>
      </c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="2" customFormat="1" ht="22.8" customHeight="1">
      <c r="A88" s="37"/>
      <c r="B88" s="38"/>
      <c r="C88" s="98" t="s">
        <v>112</v>
      </c>
      <c r="D88" s="39"/>
      <c r="E88" s="39"/>
      <c r="F88" s="39"/>
      <c r="G88" s="39"/>
      <c r="H88" s="39"/>
      <c r="I88" s="39"/>
      <c r="J88" s="175">
        <f>BK88</f>
        <v>0</v>
      </c>
      <c r="K88" s="39"/>
      <c r="L88" s="43"/>
      <c r="M88" s="94"/>
      <c r="N88" s="176"/>
      <c r="O88" s="95"/>
      <c r="P88" s="177">
        <f>P89+P206</f>
        <v>0</v>
      </c>
      <c r="Q88" s="95"/>
      <c r="R88" s="177">
        <f>R89+R206</f>
        <v>370.21016800000001</v>
      </c>
      <c r="S88" s="95"/>
      <c r="T88" s="178">
        <f>T89+T206</f>
        <v>29.699999999999999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84</v>
      </c>
      <c r="BK88" s="179">
        <f>BK89+BK206</f>
        <v>0</v>
      </c>
    </row>
    <row r="89" s="12" customFormat="1" ht="25.92" customHeight="1">
      <c r="A89" s="12"/>
      <c r="B89" s="180"/>
      <c r="C89" s="181"/>
      <c r="D89" s="182" t="s">
        <v>72</v>
      </c>
      <c r="E89" s="183" t="s">
        <v>113</v>
      </c>
      <c r="F89" s="183" t="s">
        <v>114</v>
      </c>
      <c r="G89" s="181"/>
      <c r="H89" s="181"/>
      <c r="I89" s="184"/>
      <c r="J89" s="185">
        <f>BK89</f>
        <v>0</v>
      </c>
      <c r="K89" s="181"/>
      <c r="L89" s="186"/>
      <c r="M89" s="187"/>
      <c r="N89" s="188"/>
      <c r="O89" s="188"/>
      <c r="P89" s="189">
        <f>P90+P140+SUM(P150:P152)+P174+P178+P192+P201</f>
        <v>0</v>
      </c>
      <c r="Q89" s="188"/>
      <c r="R89" s="189">
        <f>R90+R140+SUM(R150:R152)+R174+R178+R192+R201</f>
        <v>370.21016800000001</v>
      </c>
      <c r="S89" s="188"/>
      <c r="T89" s="190">
        <f>T90+T140+SUM(T150:T152)+T174+T178+T192+T201</f>
        <v>29.699999999999999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1" t="s">
        <v>22</v>
      </c>
      <c r="AT89" s="192" t="s">
        <v>72</v>
      </c>
      <c r="AU89" s="192" t="s">
        <v>73</v>
      </c>
      <c r="AY89" s="191" t="s">
        <v>115</v>
      </c>
      <c r="BK89" s="193">
        <f>BK90+BK140+SUM(BK150:BK152)+BK174+BK178+BK192+BK201</f>
        <v>0</v>
      </c>
    </row>
    <row r="90" s="12" customFormat="1" ht="22.8" customHeight="1">
      <c r="A90" s="12"/>
      <c r="B90" s="180"/>
      <c r="C90" s="181"/>
      <c r="D90" s="182" t="s">
        <v>72</v>
      </c>
      <c r="E90" s="194" t="s">
        <v>22</v>
      </c>
      <c r="F90" s="194" t="s">
        <v>116</v>
      </c>
      <c r="G90" s="181"/>
      <c r="H90" s="181"/>
      <c r="I90" s="184"/>
      <c r="J90" s="195">
        <f>BK90</f>
        <v>0</v>
      </c>
      <c r="K90" s="181"/>
      <c r="L90" s="186"/>
      <c r="M90" s="187"/>
      <c r="N90" s="188"/>
      <c r="O90" s="188"/>
      <c r="P90" s="189">
        <f>P91+SUM(P92:P133)</f>
        <v>0</v>
      </c>
      <c r="Q90" s="188"/>
      <c r="R90" s="189">
        <f>R91+SUM(R92:R133)</f>
        <v>0.013575</v>
      </c>
      <c r="S90" s="188"/>
      <c r="T90" s="190">
        <f>T91+SUM(T92:T133)</f>
        <v>23.699999999999999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1" t="s">
        <v>22</v>
      </c>
      <c r="AT90" s="192" t="s">
        <v>72</v>
      </c>
      <c r="AU90" s="192" t="s">
        <v>22</v>
      </c>
      <c r="AY90" s="191" t="s">
        <v>115</v>
      </c>
      <c r="BK90" s="193">
        <f>BK91+SUM(BK92:BK133)</f>
        <v>0</v>
      </c>
    </row>
    <row r="91" s="2" customFormat="1" ht="49.05" customHeight="1">
      <c r="A91" s="37"/>
      <c r="B91" s="38"/>
      <c r="C91" s="196" t="s">
        <v>22</v>
      </c>
      <c r="D91" s="196" t="s">
        <v>117</v>
      </c>
      <c r="E91" s="197" t="s">
        <v>118</v>
      </c>
      <c r="F91" s="198" t="s">
        <v>119</v>
      </c>
      <c r="G91" s="199" t="s">
        <v>120</v>
      </c>
      <c r="H91" s="200">
        <v>300</v>
      </c>
      <c r="I91" s="201"/>
      <c r="J91" s="202">
        <f>ROUND(I91*H91,2)</f>
        <v>0</v>
      </c>
      <c r="K91" s="198" t="s">
        <v>121</v>
      </c>
      <c r="L91" s="43"/>
      <c r="M91" s="203" t="s">
        <v>20</v>
      </c>
      <c r="N91" s="204" t="s">
        <v>44</v>
      </c>
      <c r="O91" s="83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122</v>
      </c>
      <c r="AT91" s="207" t="s">
        <v>117</v>
      </c>
      <c r="AU91" s="207" t="s">
        <v>79</v>
      </c>
      <c r="AY91" s="16" t="s">
        <v>115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22</v>
      </c>
      <c r="BK91" s="208">
        <f>ROUND(I91*H91,2)</f>
        <v>0</v>
      </c>
      <c r="BL91" s="16" t="s">
        <v>122</v>
      </c>
      <c r="BM91" s="207" t="s">
        <v>123</v>
      </c>
    </row>
    <row r="92" s="2" customFormat="1">
      <c r="A92" s="37"/>
      <c r="B92" s="38"/>
      <c r="C92" s="39"/>
      <c r="D92" s="209" t="s">
        <v>124</v>
      </c>
      <c r="E92" s="39"/>
      <c r="F92" s="210" t="s">
        <v>125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79</v>
      </c>
    </row>
    <row r="93" s="2" customFormat="1" ht="24.15" customHeight="1">
      <c r="A93" s="37"/>
      <c r="B93" s="38"/>
      <c r="C93" s="196" t="s">
        <v>79</v>
      </c>
      <c r="D93" s="196" t="s">
        <v>117</v>
      </c>
      <c r="E93" s="197" t="s">
        <v>126</v>
      </c>
      <c r="F93" s="198" t="s">
        <v>127</v>
      </c>
      <c r="G93" s="199" t="s">
        <v>128</v>
      </c>
      <c r="H93" s="200">
        <v>310</v>
      </c>
      <c r="I93" s="201"/>
      <c r="J93" s="202">
        <f>ROUND(I93*H93,2)</f>
        <v>0</v>
      </c>
      <c r="K93" s="198" t="s">
        <v>121</v>
      </c>
      <c r="L93" s="43"/>
      <c r="M93" s="203" t="s">
        <v>20</v>
      </c>
      <c r="N93" s="204" t="s">
        <v>44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122</v>
      </c>
      <c r="AT93" s="207" t="s">
        <v>117</v>
      </c>
      <c r="AU93" s="207" t="s">
        <v>79</v>
      </c>
      <c r="AY93" s="16" t="s">
        <v>115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22</v>
      </c>
      <c r="BK93" s="208">
        <f>ROUND(I93*H93,2)</f>
        <v>0</v>
      </c>
      <c r="BL93" s="16" t="s">
        <v>122</v>
      </c>
      <c r="BM93" s="207" t="s">
        <v>129</v>
      </c>
    </row>
    <row r="94" s="2" customFormat="1">
      <c r="A94" s="37"/>
      <c r="B94" s="38"/>
      <c r="C94" s="39"/>
      <c r="D94" s="209" t="s">
        <v>124</v>
      </c>
      <c r="E94" s="39"/>
      <c r="F94" s="210" t="s">
        <v>130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124</v>
      </c>
      <c r="AU94" s="16" t="s">
        <v>79</v>
      </c>
    </row>
    <row r="95" s="2" customFormat="1" ht="33" customHeight="1">
      <c r="A95" s="37"/>
      <c r="B95" s="38"/>
      <c r="C95" s="196" t="s">
        <v>131</v>
      </c>
      <c r="D95" s="196" t="s">
        <v>117</v>
      </c>
      <c r="E95" s="197" t="s">
        <v>132</v>
      </c>
      <c r="F95" s="198" t="s">
        <v>133</v>
      </c>
      <c r="G95" s="199" t="s">
        <v>128</v>
      </c>
      <c r="H95" s="200">
        <v>10</v>
      </c>
      <c r="I95" s="201"/>
      <c r="J95" s="202">
        <f>ROUND(I95*H95,2)</f>
        <v>0</v>
      </c>
      <c r="K95" s="198" t="s">
        <v>121</v>
      </c>
      <c r="L95" s="43"/>
      <c r="M95" s="203" t="s">
        <v>20</v>
      </c>
      <c r="N95" s="204" t="s">
        <v>44</v>
      </c>
      <c r="O95" s="83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122</v>
      </c>
      <c r="AT95" s="207" t="s">
        <v>117</v>
      </c>
      <c r="AU95" s="207" t="s">
        <v>79</v>
      </c>
      <c r="AY95" s="16" t="s">
        <v>115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22</v>
      </c>
      <c r="BK95" s="208">
        <f>ROUND(I95*H95,2)</f>
        <v>0</v>
      </c>
      <c r="BL95" s="16" t="s">
        <v>122</v>
      </c>
      <c r="BM95" s="207" t="s">
        <v>134</v>
      </c>
    </row>
    <row r="96" s="2" customFormat="1">
      <c r="A96" s="37"/>
      <c r="B96" s="38"/>
      <c r="C96" s="39"/>
      <c r="D96" s="209" t="s">
        <v>124</v>
      </c>
      <c r="E96" s="39"/>
      <c r="F96" s="210" t="s">
        <v>135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79</v>
      </c>
    </row>
    <row r="97" s="2" customFormat="1" ht="37.8" customHeight="1">
      <c r="A97" s="37"/>
      <c r="B97" s="38"/>
      <c r="C97" s="196" t="s">
        <v>122</v>
      </c>
      <c r="D97" s="196" t="s">
        <v>117</v>
      </c>
      <c r="E97" s="197" t="s">
        <v>136</v>
      </c>
      <c r="F97" s="198" t="s">
        <v>137</v>
      </c>
      <c r="G97" s="199" t="s">
        <v>128</v>
      </c>
      <c r="H97" s="200">
        <v>10</v>
      </c>
      <c r="I97" s="201"/>
      <c r="J97" s="202">
        <f>ROUND(I97*H97,2)</f>
        <v>0</v>
      </c>
      <c r="K97" s="198" t="s">
        <v>121</v>
      </c>
      <c r="L97" s="43"/>
      <c r="M97" s="203" t="s">
        <v>20</v>
      </c>
      <c r="N97" s="204" t="s">
        <v>44</v>
      </c>
      <c r="O97" s="83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122</v>
      </c>
      <c r="AT97" s="207" t="s">
        <v>117</v>
      </c>
      <c r="AU97" s="207" t="s">
        <v>79</v>
      </c>
      <c r="AY97" s="16" t="s">
        <v>115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22</v>
      </c>
      <c r="BK97" s="208">
        <f>ROUND(I97*H97,2)</f>
        <v>0</v>
      </c>
      <c r="BL97" s="16" t="s">
        <v>122</v>
      </c>
      <c r="BM97" s="207" t="s">
        <v>138</v>
      </c>
    </row>
    <row r="98" s="2" customFormat="1">
      <c r="A98" s="37"/>
      <c r="B98" s="38"/>
      <c r="C98" s="39"/>
      <c r="D98" s="209" t="s">
        <v>124</v>
      </c>
      <c r="E98" s="39"/>
      <c r="F98" s="210" t="s">
        <v>139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124</v>
      </c>
      <c r="AU98" s="16" t="s">
        <v>79</v>
      </c>
    </row>
    <row r="99" s="2" customFormat="1" ht="49.05" customHeight="1">
      <c r="A99" s="37"/>
      <c r="B99" s="38"/>
      <c r="C99" s="196" t="s">
        <v>140</v>
      </c>
      <c r="D99" s="196" t="s">
        <v>117</v>
      </c>
      <c r="E99" s="197" t="s">
        <v>141</v>
      </c>
      <c r="F99" s="198" t="s">
        <v>142</v>
      </c>
      <c r="G99" s="199" t="s">
        <v>120</v>
      </c>
      <c r="H99" s="200">
        <v>75</v>
      </c>
      <c r="I99" s="201"/>
      <c r="J99" s="202">
        <f>ROUND(I99*H99,2)</f>
        <v>0</v>
      </c>
      <c r="K99" s="198" t="s">
        <v>121</v>
      </c>
      <c r="L99" s="43"/>
      <c r="M99" s="203" t="s">
        <v>20</v>
      </c>
      <c r="N99" s="204" t="s">
        <v>44</v>
      </c>
      <c r="O99" s="83"/>
      <c r="P99" s="205">
        <f>O99*H99</f>
        <v>0</v>
      </c>
      <c r="Q99" s="205">
        <v>0</v>
      </c>
      <c r="R99" s="205">
        <f>Q99*H99</f>
        <v>0</v>
      </c>
      <c r="S99" s="205">
        <v>0.316</v>
      </c>
      <c r="T99" s="206">
        <f>S99*H99</f>
        <v>23.699999999999999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122</v>
      </c>
      <c r="AT99" s="207" t="s">
        <v>117</v>
      </c>
      <c r="AU99" s="207" t="s">
        <v>79</v>
      </c>
      <c r="AY99" s="16" t="s">
        <v>115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22</v>
      </c>
      <c r="BK99" s="208">
        <f>ROUND(I99*H99,2)</f>
        <v>0</v>
      </c>
      <c r="BL99" s="16" t="s">
        <v>122</v>
      </c>
      <c r="BM99" s="207" t="s">
        <v>143</v>
      </c>
    </row>
    <row r="100" s="2" customFormat="1">
      <c r="A100" s="37"/>
      <c r="B100" s="38"/>
      <c r="C100" s="39"/>
      <c r="D100" s="209" t="s">
        <v>124</v>
      </c>
      <c r="E100" s="39"/>
      <c r="F100" s="210" t="s">
        <v>144</v>
      </c>
      <c r="G100" s="39"/>
      <c r="H100" s="39"/>
      <c r="I100" s="211"/>
      <c r="J100" s="39"/>
      <c r="K100" s="39"/>
      <c r="L100" s="43"/>
      <c r="M100" s="212"/>
      <c r="N100" s="21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124</v>
      </c>
      <c r="AU100" s="16" t="s">
        <v>79</v>
      </c>
    </row>
    <row r="101" s="2" customFormat="1" ht="37.8" customHeight="1">
      <c r="A101" s="37"/>
      <c r="B101" s="38"/>
      <c r="C101" s="196" t="s">
        <v>145</v>
      </c>
      <c r="D101" s="196" t="s">
        <v>117</v>
      </c>
      <c r="E101" s="197" t="s">
        <v>146</v>
      </c>
      <c r="F101" s="198" t="s">
        <v>147</v>
      </c>
      <c r="G101" s="199" t="s">
        <v>120</v>
      </c>
      <c r="H101" s="200">
        <v>960</v>
      </c>
      <c r="I101" s="201"/>
      <c r="J101" s="202">
        <f>ROUND(I101*H101,2)</f>
        <v>0</v>
      </c>
      <c r="K101" s="198" t="s">
        <v>121</v>
      </c>
      <c r="L101" s="43"/>
      <c r="M101" s="203" t="s">
        <v>20</v>
      </c>
      <c r="N101" s="204" t="s">
        <v>44</v>
      </c>
      <c r="O101" s="83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122</v>
      </c>
      <c r="AT101" s="207" t="s">
        <v>117</v>
      </c>
      <c r="AU101" s="207" t="s">
        <v>79</v>
      </c>
      <c r="AY101" s="16" t="s">
        <v>115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22</v>
      </c>
      <c r="BK101" s="208">
        <f>ROUND(I101*H101,2)</f>
        <v>0</v>
      </c>
      <c r="BL101" s="16" t="s">
        <v>122</v>
      </c>
      <c r="BM101" s="207" t="s">
        <v>148</v>
      </c>
    </row>
    <row r="102" s="2" customFormat="1">
      <c r="A102" s="37"/>
      <c r="B102" s="38"/>
      <c r="C102" s="39"/>
      <c r="D102" s="209" t="s">
        <v>124</v>
      </c>
      <c r="E102" s="39"/>
      <c r="F102" s="210" t="s">
        <v>149</v>
      </c>
      <c r="G102" s="39"/>
      <c r="H102" s="39"/>
      <c r="I102" s="211"/>
      <c r="J102" s="39"/>
      <c r="K102" s="39"/>
      <c r="L102" s="43"/>
      <c r="M102" s="212"/>
      <c r="N102" s="21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124</v>
      </c>
      <c r="AU102" s="16" t="s">
        <v>79</v>
      </c>
    </row>
    <row r="103" s="2" customFormat="1" ht="24.15" customHeight="1">
      <c r="A103" s="37"/>
      <c r="B103" s="38"/>
      <c r="C103" s="196" t="s">
        <v>150</v>
      </c>
      <c r="D103" s="196" t="s">
        <v>117</v>
      </c>
      <c r="E103" s="197" t="s">
        <v>151</v>
      </c>
      <c r="F103" s="198" t="s">
        <v>152</v>
      </c>
      <c r="G103" s="199" t="s">
        <v>120</v>
      </c>
      <c r="H103" s="200">
        <v>905</v>
      </c>
      <c r="I103" s="201"/>
      <c r="J103" s="202">
        <f>ROUND(I103*H103,2)</f>
        <v>0</v>
      </c>
      <c r="K103" s="198" t="s">
        <v>121</v>
      </c>
      <c r="L103" s="43"/>
      <c r="M103" s="203" t="s">
        <v>20</v>
      </c>
      <c r="N103" s="204" t="s">
        <v>44</v>
      </c>
      <c r="O103" s="83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122</v>
      </c>
      <c r="AT103" s="207" t="s">
        <v>117</v>
      </c>
      <c r="AU103" s="207" t="s">
        <v>79</v>
      </c>
      <c r="AY103" s="16" t="s">
        <v>115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22</v>
      </c>
      <c r="BK103" s="208">
        <f>ROUND(I103*H103,2)</f>
        <v>0</v>
      </c>
      <c r="BL103" s="16" t="s">
        <v>122</v>
      </c>
      <c r="BM103" s="207" t="s">
        <v>153</v>
      </c>
    </row>
    <row r="104" s="2" customFormat="1">
      <c r="A104" s="37"/>
      <c r="B104" s="38"/>
      <c r="C104" s="39"/>
      <c r="D104" s="209" t="s">
        <v>124</v>
      </c>
      <c r="E104" s="39"/>
      <c r="F104" s="210" t="s">
        <v>154</v>
      </c>
      <c r="G104" s="39"/>
      <c r="H104" s="39"/>
      <c r="I104" s="211"/>
      <c r="J104" s="39"/>
      <c r="K104" s="39"/>
      <c r="L104" s="43"/>
      <c r="M104" s="212"/>
      <c r="N104" s="21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79</v>
      </c>
    </row>
    <row r="105" s="2" customFormat="1" ht="37.8" customHeight="1">
      <c r="A105" s="37"/>
      <c r="B105" s="38"/>
      <c r="C105" s="196" t="s">
        <v>155</v>
      </c>
      <c r="D105" s="196" t="s">
        <v>117</v>
      </c>
      <c r="E105" s="197" t="s">
        <v>156</v>
      </c>
      <c r="F105" s="198" t="s">
        <v>157</v>
      </c>
      <c r="G105" s="199" t="s">
        <v>158</v>
      </c>
      <c r="H105" s="200">
        <v>1841</v>
      </c>
      <c r="I105" s="201"/>
      <c r="J105" s="202">
        <f>ROUND(I105*H105,2)</f>
        <v>0</v>
      </c>
      <c r="K105" s="198" t="s">
        <v>121</v>
      </c>
      <c r="L105" s="43"/>
      <c r="M105" s="203" t="s">
        <v>20</v>
      </c>
      <c r="N105" s="204" t="s">
        <v>44</v>
      </c>
      <c r="O105" s="83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122</v>
      </c>
      <c r="AT105" s="207" t="s">
        <v>117</v>
      </c>
      <c r="AU105" s="207" t="s">
        <v>79</v>
      </c>
      <c r="AY105" s="16" t="s">
        <v>115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22</v>
      </c>
      <c r="BK105" s="208">
        <f>ROUND(I105*H105,2)</f>
        <v>0</v>
      </c>
      <c r="BL105" s="16" t="s">
        <v>122</v>
      </c>
      <c r="BM105" s="207" t="s">
        <v>159</v>
      </c>
    </row>
    <row r="106" s="2" customFormat="1">
      <c r="A106" s="37"/>
      <c r="B106" s="38"/>
      <c r="C106" s="39"/>
      <c r="D106" s="209" t="s">
        <v>124</v>
      </c>
      <c r="E106" s="39"/>
      <c r="F106" s="210" t="s">
        <v>160</v>
      </c>
      <c r="G106" s="39"/>
      <c r="H106" s="39"/>
      <c r="I106" s="211"/>
      <c r="J106" s="39"/>
      <c r="K106" s="39"/>
      <c r="L106" s="43"/>
      <c r="M106" s="212"/>
      <c r="N106" s="21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79</v>
      </c>
    </row>
    <row r="107" s="2" customFormat="1" ht="66.75" customHeight="1">
      <c r="A107" s="37"/>
      <c r="B107" s="38"/>
      <c r="C107" s="196" t="s">
        <v>161</v>
      </c>
      <c r="D107" s="196" t="s">
        <v>117</v>
      </c>
      <c r="E107" s="197" t="s">
        <v>162</v>
      </c>
      <c r="F107" s="198" t="s">
        <v>163</v>
      </c>
      <c r="G107" s="199" t="s">
        <v>164</v>
      </c>
      <c r="H107" s="200">
        <v>672</v>
      </c>
      <c r="I107" s="201"/>
      <c r="J107" s="202">
        <f>ROUND(I107*H107,2)</f>
        <v>0</v>
      </c>
      <c r="K107" s="198" t="s">
        <v>121</v>
      </c>
      <c r="L107" s="43"/>
      <c r="M107" s="203" t="s">
        <v>20</v>
      </c>
      <c r="N107" s="204" t="s">
        <v>44</v>
      </c>
      <c r="O107" s="83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122</v>
      </c>
      <c r="AT107" s="207" t="s">
        <v>117</v>
      </c>
      <c r="AU107" s="207" t="s">
        <v>79</v>
      </c>
      <c r="AY107" s="16" t="s">
        <v>115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22</v>
      </c>
      <c r="BK107" s="208">
        <f>ROUND(I107*H107,2)</f>
        <v>0</v>
      </c>
      <c r="BL107" s="16" t="s">
        <v>122</v>
      </c>
      <c r="BM107" s="207" t="s">
        <v>165</v>
      </c>
    </row>
    <row r="108" s="2" customFormat="1">
      <c r="A108" s="37"/>
      <c r="B108" s="38"/>
      <c r="C108" s="39"/>
      <c r="D108" s="209" t="s">
        <v>124</v>
      </c>
      <c r="E108" s="39"/>
      <c r="F108" s="210" t="s">
        <v>166</v>
      </c>
      <c r="G108" s="39"/>
      <c r="H108" s="39"/>
      <c r="I108" s="211"/>
      <c r="J108" s="39"/>
      <c r="K108" s="39"/>
      <c r="L108" s="43"/>
      <c r="M108" s="212"/>
      <c r="N108" s="21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124</v>
      </c>
      <c r="AU108" s="16" t="s">
        <v>79</v>
      </c>
    </row>
    <row r="109" s="2" customFormat="1" ht="49.05" customHeight="1">
      <c r="A109" s="37"/>
      <c r="B109" s="38"/>
      <c r="C109" s="196" t="s">
        <v>27</v>
      </c>
      <c r="D109" s="196" t="s">
        <v>117</v>
      </c>
      <c r="E109" s="197" t="s">
        <v>167</v>
      </c>
      <c r="F109" s="198" t="s">
        <v>168</v>
      </c>
      <c r="G109" s="199" t="s">
        <v>128</v>
      </c>
      <c r="H109" s="200">
        <v>10</v>
      </c>
      <c r="I109" s="201"/>
      <c r="J109" s="202">
        <f>ROUND(I109*H109,2)</f>
        <v>0</v>
      </c>
      <c r="K109" s="198" t="s">
        <v>121</v>
      </c>
      <c r="L109" s="43"/>
      <c r="M109" s="203" t="s">
        <v>20</v>
      </c>
      <c r="N109" s="204" t="s">
        <v>44</v>
      </c>
      <c r="O109" s="83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122</v>
      </c>
      <c r="AT109" s="207" t="s">
        <v>117</v>
      </c>
      <c r="AU109" s="207" t="s">
        <v>79</v>
      </c>
      <c r="AY109" s="16" t="s">
        <v>115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22</v>
      </c>
      <c r="BK109" s="208">
        <f>ROUND(I109*H109,2)</f>
        <v>0</v>
      </c>
      <c r="BL109" s="16" t="s">
        <v>122</v>
      </c>
      <c r="BM109" s="207" t="s">
        <v>169</v>
      </c>
    </row>
    <row r="110" s="2" customFormat="1">
      <c r="A110" s="37"/>
      <c r="B110" s="38"/>
      <c r="C110" s="39"/>
      <c r="D110" s="209" t="s">
        <v>124</v>
      </c>
      <c r="E110" s="39"/>
      <c r="F110" s="210" t="s">
        <v>170</v>
      </c>
      <c r="G110" s="39"/>
      <c r="H110" s="39"/>
      <c r="I110" s="211"/>
      <c r="J110" s="39"/>
      <c r="K110" s="39"/>
      <c r="L110" s="43"/>
      <c r="M110" s="212"/>
      <c r="N110" s="21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124</v>
      </c>
      <c r="AU110" s="16" t="s">
        <v>79</v>
      </c>
    </row>
    <row r="111" s="2" customFormat="1" ht="62.7" customHeight="1">
      <c r="A111" s="37"/>
      <c r="B111" s="38"/>
      <c r="C111" s="196" t="s">
        <v>171</v>
      </c>
      <c r="D111" s="196" t="s">
        <v>117</v>
      </c>
      <c r="E111" s="197" t="s">
        <v>172</v>
      </c>
      <c r="F111" s="198" t="s">
        <v>173</v>
      </c>
      <c r="G111" s="199" t="s">
        <v>158</v>
      </c>
      <c r="H111" s="200">
        <v>1841</v>
      </c>
      <c r="I111" s="201"/>
      <c r="J111" s="202">
        <f>ROUND(I111*H111,2)</f>
        <v>0</v>
      </c>
      <c r="K111" s="198" t="s">
        <v>121</v>
      </c>
      <c r="L111" s="43"/>
      <c r="M111" s="203" t="s">
        <v>20</v>
      </c>
      <c r="N111" s="204" t="s">
        <v>44</v>
      </c>
      <c r="O111" s="83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122</v>
      </c>
      <c r="AT111" s="207" t="s">
        <v>117</v>
      </c>
      <c r="AU111" s="207" t="s">
        <v>79</v>
      </c>
      <c r="AY111" s="16" t="s">
        <v>115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22</v>
      </c>
      <c r="BK111" s="208">
        <f>ROUND(I111*H111,2)</f>
        <v>0</v>
      </c>
      <c r="BL111" s="16" t="s">
        <v>122</v>
      </c>
      <c r="BM111" s="207" t="s">
        <v>174</v>
      </c>
    </row>
    <row r="112" s="2" customFormat="1">
      <c r="A112" s="37"/>
      <c r="B112" s="38"/>
      <c r="C112" s="39"/>
      <c r="D112" s="209" t="s">
        <v>124</v>
      </c>
      <c r="E112" s="39"/>
      <c r="F112" s="210" t="s">
        <v>175</v>
      </c>
      <c r="G112" s="39"/>
      <c r="H112" s="39"/>
      <c r="I112" s="211"/>
      <c r="J112" s="39"/>
      <c r="K112" s="39"/>
      <c r="L112" s="43"/>
      <c r="M112" s="212"/>
      <c r="N112" s="21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124</v>
      </c>
      <c r="AU112" s="16" t="s">
        <v>79</v>
      </c>
    </row>
    <row r="113" s="2" customFormat="1" ht="24.15" customHeight="1">
      <c r="A113" s="37"/>
      <c r="B113" s="38"/>
      <c r="C113" s="196" t="s">
        <v>176</v>
      </c>
      <c r="D113" s="196" t="s">
        <v>117</v>
      </c>
      <c r="E113" s="197" t="s">
        <v>177</v>
      </c>
      <c r="F113" s="198" t="s">
        <v>178</v>
      </c>
      <c r="G113" s="199" t="s">
        <v>158</v>
      </c>
      <c r="H113" s="200">
        <v>1841</v>
      </c>
      <c r="I113" s="201"/>
      <c r="J113" s="202">
        <f>ROUND(I113*H113,2)</f>
        <v>0</v>
      </c>
      <c r="K113" s="198" t="s">
        <v>121</v>
      </c>
      <c r="L113" s="43"/>
      <c r="M113" s="203" t="s">
        <v>20</v>
      </c>
      <c r="N113" s="204" t="s">
        <v>44</v>
      </c>
      <c r="O113" s="83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122</v>
      </c>
      <c r="AT113" s="207" t="s">
        <v>117</v>
      </c>
      <c r="AU113" s="207" t="s">
        <v>79</v>
      </c>
      <c r="AY113" s="16" t="s">
        <v>115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22</v>
      </c>
      <c r="BK113" s="208">
        <f>ROUND(I113*H113,2)</f>
        <v>0</v>
      </c>
      <c r="BL113" s="16" t="s">
        <v>122</v>
      </c>
      <c r="BM113" s="207" t="s">
        <v>179</v>
      </c>
    </row>
    <row r="114" s="2" customFormat="1">
      <c r="A114" s="37"/>
      <c r="B114" s="38"/>
      <c r="C114" s="39"/>
      <c r="D114" s="209" t="s">
        <v>124</v>
      </c>
      <c r="E114" s="39"/>
      <c r="F114" s="210" t="s">
        <v>180</v>
      </c>
      <c r="G114" s="39"/>
      <c r="H114" s="39"/>
      <c r="I114" s="211"/>
      <c r="J114" s="39"/>
      <c r="K114" s="39"/>
      <c r="L114" s="43"/>
      <c r="M114" s="212"/>
      <c r="N114" s="21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124</v>
      </c>
      <c r="AU114" s="16" t="s">
        <v>79</v>
      </c>
    </row>
    <row r="115" s="2" customFormat="1" ht="44.25" customHeight="1">
      <c r="A115" s="37"/>
      <c r="B115" s="38"/>
      <c r="C115" s="196" t="s">
        <v>181</v>
      </c>
      <c r="D115" s="196" t="s">
        <v>117</v>
      </c>
      <c r="E115" s="197" t="s">
        <v>182</v>
      </c>
      <c r="F115" s="198" t="s">
        <v>183</v>
      </c>
      <c r="G115" s="199" t="s">
        <v>158</v>
      </c>
      <c r="H115" s="200">
        <v>1841</v>
      </c>
      <c r="I115" s="201"/>
      <c r="J115" s="202">
        <f>ROUND(I115*H115,2)</f>
        <v>0</v>
      </c>
      <c r="K115" s="198" t="s">
        <v>121</v>
      </c>
      <c r="L115" s="43"/>
      <c r="M115" s="203" t="s">
        <v>20</v>
      </c>
      <c r="N115" s="204" t="s">
        <v>44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122</v>
      </c>
      <c r="AT115" s="207" t="s">
        <v>117</v>
      </c>
      <c r="AU115" s="207" t="s">
        <v>79</v>
      </c>
      <c r="AY115" s="16" t="s">
        <v>115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22</v>
      </c>
      <c r="BK115" s="208">
        <f>ROUND(I115*H115,2)</f>
        <v>0</v>
      </c>
      <c r="BL115" s="16" t="s">
        <v>122</v>
      </c>
      <c r="BM115" s="207" t="s">
        <v>184</v>
      </c>
    </row>
    <row r="116" s="2" customFormat="1">
      <c r="A116" s="37"/>
      <c r="B116" s="38"/>
      <c r="C116" s="39"/>
      <c r="D116" s="209" t="s">
        <v>124</v>
      </c>
      <c r="E116" s="39"/>
      <c r="F116" s="210" t="s">
        <v>185</v>
      </c>
      <c r="G116" s="39"/>
      <c r="H116" s="39"/>
      <c r="I116" s="211"/>
      <c r="J116" s="39"/>
      <c r="K116" s="39"/>
      <c r="L116" s="43"/>
      <c r="M116" s="212"/>
      <c r="N116" s="21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124</v>
      </c>
      <c r="AU116" s="16" t="s">
        <v>79</v>
      </c>
    </row>
    <row r="117" s="2" customFormat="1" ht="44.25" customHeight="1">
      <c r="A117" s="37"/>
      <c r="B117" s="38"/>
      <c r="C117" s="196" t="s">
        <v>186</v>
      </c>
      <c r="D117" s="196" t="s">
        <v>117</v>
      </c>
      <c r="E117" s="197" t="s">
        <v>187</v>
      </c>
      <c r="F117" s="198" t="s">
        <v>188</v>
      </c>
      <c r="G117" s="199" t="s">
        <v>158</v>
      </c>
      <c r="H117" s="200">
        <v>500</v>
      </c>
      <c r="I117" s="201"/>
      <c r="J117" s="202">
        <f>ROUND(I117*H117,2)</f>
        <v>0</v>
      </c>
      <c r="K117" s="198" t="s">
        <v>121</v>
      </c>
      <c r="L117" s="43"/>
      <c r="M117" s="203" t="s">
        <v>20</v>
      </c>
      <c r="N117" s="204" t="s">
        <v>44</v>
      </c>
      <c r="O117" s="83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122</v>
      </c>
      <c r="AT117" s="207" t="s">
        <v>117</v>
      </c>
      <c r="AU117" s="207" t="s">
        <v>79</v>
      </c>
      <c r="AY117" s="16" t="s">
        <v>115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22</v>
      </c>
      <c r="BK117" s="208">
        <f>ROUND(I117*H117,2)</f>
        <v>0</v>
      </c>
      <c r="BL117" s="16" t="s">
        <v>122</v>
      </c>
      <c r="BM117" s="207" t="s">
        <v>189</v>
      </c>
    </row>
    <row r="118" s="2" customFormat="1">
      <c r="A118" s="37"/>
      <c r="B118" s="38"/>
      <c r="C118" s="39"/>
      <c r="D118" s="209" t="s">
        <v>124</v>
      </c>
      <c r="E118" s="39"/>
      <c r="F118" s="210" t="s">
        <v>190</v>
      </c>
      <c r="G118" s="39"/>
      <c r="H118" s="39"/>
      <c r="I118" s="211"/>
      <c r="J118" s="39"/>
      <c r="K118" s="39"/>
      <c r="L118" s="43"/>
      <c r="M118" s="212"/>
      <c r="N118" s="21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79</v>
      </c>
    </row>
    <row r="119" s="2" customFormat="1" ht="33" customHeight="1">
      <c r="A119" s="37"/>
      <c r="B119" s="38"/>
      <c r="C119" s="196" t="s">
        <v>8</v>
      </c>
      <c r="D119" s="196" t="s">
        <v>117</v>
      </c>
      <c r="E119" s="197" t="s">
        <v>191</v>
      </c>
      <c r="F119" s="198" t="s">
        <v>192</v>
      </c>
      <c r="G119" s="199" t="s">
        <v>120</v>
      </c>
      <c r="H119" s="200">
        <v>500</v>
      </c>
      <c r="I119" s="201"/>
      <c r="J119" s="202">
        <f>ROUND(I119*H119,2)</f>
        <v>0</v>
      </c>
      <c r="K119" s="198" t="s">
        <v>121</v>
      </c>
      <c r="L119" s="43"/>
      <c r="M119" s="203" t="s">
        <v>20</v>
      </c>
      <c r="N119" s="204" t="s">
        <v>44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122</v>
      </c>
      <c r="AT119" s="207" t="s">
        <v>117</v>
      </c>
      <c r="AU119" s="207" t="s">
        <v>79</v>
      </c>
      <c r="AY119" s="16" t="s">
        <v>115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22</v>
      </c>
      <c r="BK119" s="208">
        <f>ROUND(I119*H119,2)</f>
        <v>0</v>
      </c>
      <c r="BL119" s="16" t="s">
        <v>122</v>
      </c>
      <c r="BM119" s="207" t="s">
        <v>193</v>
      </c>
    </row>
    <row r="120" s="2" customFormat="1">
      <c r="A120" s="37"/>
      <c r="B120" s="38"/>
      <c r="C120" s="39"/>
      <c r="D120" s="209" t="s">
        <v>124</v>
      </c>
      <c r="E120" s="39"/>
      <c r="F120" s="210" t="s">
        <v>194</v>
      </c>
      <c r="G120" s="39"/>
      <c r="H120" s="39"/>
      <c r="I120" s="211"/>
      <c r="J120" s="39"/>
      <c r="K120" s="39"/>
      <c r="L120" s="43"/>
      <c r="M120" s="212"/>
      <c r="N120" s="21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124</v>
      </c>
      <c r="AU120" s="16" t="s">
        <v>79</v>
      </c>
    </row>
    <row r="121" s="2" customFormat="1" ht="37.8" customHeight="1">
      <c r="A121" s="37"/>
      <c r="B121" s="38"/>
      <c r="C121" s="196" t="s">
        <v>195</v>
      </c>
      <c r="D121" s="196" t="s">
        <v>117</v>
      </c>
      <c r="E121" s="197" t="s">
        <v>196</v>
      </c>
      <c r="F121" s="198" t="s">
        <v>197</v>
      </c>
      <c r="G121" s="199" t="s">
        <v>158</v>
      </c>
      <c r="H121" s="200">
        <v>1841</v>
      </c>
      <c r="I121" s="201"/>
      <c r="J121" s="202">
        <f>ROUND(I121*H121,2)</f>
        <v>0</v>
      </c>
      <c r="K121" s="198" t="s">
        <v>121</v>
      </c>
      <c r="L121" s="43"/>
      <c r="M121" s="203" t="s">
        <v>20</v>
      </c>
      <c r="N121" s="204" t="s">
        <v>44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122</v>
      </c>
      <c r="AT121" s="207" t="s">
        <v>117</v>
      </c>
      <c r="AU121" s="207" t="s">
        <v>79</v>
      </c>
      <c r="AY121" s="16" t="s">
        <v>115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22</v>
      </c>
      <c r="BK121" s="208">
        <f>ROUND(I121*H121,2)</f>
        <v>0</v>
      </c>
      <c r="BL121" s="16" t="s">
        <v>122</v>
      </c>
      <c r="BM121" s="207" t="s">
        <v>198</v>
      </c>
    </row>
    <row r="122" s="2" customFormat="1">
      <c r="A122" s="37"/>
      <c r="B122" s="38"/>
      <c r="C122" s="39"/>
      <c r="D122" s="209" t="s">
        <v>124</v>
      </c>
      <c r="E122" s="39"/>
      <c r="F122" s="210" t="s">
        <v>199</v>
      </c>
      <c r="G122" s="39"/>
      <c r="H122" s="39"/>
      <c r="I122" s="211"/>
      <c r="J122" s="39"/>
      <c r="K122" s="39"/>
      <c r="L122" s="43"/>
      <c r="M122" s="212"/>
      <c r="N122" s="21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79</v>
      </c>
    </row>
    <row r="123" s="2" customFormat="1" ht="49.05" customHeight="1">
      <c r="A123" s="37"/>
      <c r="B123" s="38"/>
      <c r="C123" s="196" t="s">
        <v>200</v>
      </c>
      <c r="D123" s="196" t="s">
        <v>117</v>
      </c>
      <c r="E123" s="197" t="s">
        <v>201</v>
      </c>
      <c r="F123" s="198" t="s">
        <v>202</v>
      </c>
      <c r="G123" s="199" t="s">
        <v>128</v>
      </c>
      <c r="H123" s="200">
        <v>10</v>
      </c>
      <c r="I123" s="201"/>
      <c r="J123" s="202">
        <f>ROUND(I123*H123,2)</f>
        <v>0</v>
      </c>
      <c r="K123" s="198" t="s">
        <v>121</v>
      </c>
      <c r="L123" s="43"/>
      <c r="M123" s="203" t="s">
        <v>20</v>
      </c>
      <c r="N123" s="204" t="s">
        <v>44</v>
      </c>
      <c r="O123" s="83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122</v>
      </c>
      <c r="AT123" s="207" t="s">
        <v>117</v>
      </c>
      <c r="AU123" s="207" t="s">
        <v>79</v>
      </c>
      <c r="AY123" s="16" t="s">
        <v>115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22</v>
      </c>
      <c r="BK123" s="208">
        <f>ROUND(I123*H123,2)</f>
        <v>0</v>
      </c>
      <c r="BL123" s="16" t="s">
        <v>122</v>
      </c>
      <c r="BM123" s="207" t="s">
        <v>203</v>
      </c>
    </row>
    <row r="124" s="2" customFormat="1">
      <c r="A124" s="37"/>
      <c r="B124" s="38"/>
      <c r="C124" s="39"/>
      <c r="D124" s="209" t="s">
        <v>124</v>
      </c>
      <c r="E124" s="39"/>
      <c r="F124" s="210" t="s">
        <v>204</v>
      </c>
      <c r="G124" s="39"/>
      <c r="H124" s="39"/>
      <c r="I124" s="211"/>
      <c r="J124" s="39"/>
      <c r="K124" s="39"/>
      <c r="L124" s="43"/>
      <c r="M124" s="212"/>
      <c r="N124" s="21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79</v>
      </c>
    </row>
    <row r="125" s="2" customFormat="1" ht="33" customHeight="1">
      <c r="A125" s="37"/>
      <c r="B125" s="38"/>
      <c r="C125" s="196" t="s">
        <v>205</v>
      </c>
      <c r="D125" s="196" t="s">
        <v>117</v>
      </c>
      <c r="E125" s="197" t="s">
        <v>206</v>
      </c>
      <c r="F125" s="198" t="s">
        <v>207</v>
      </c>
      <c r="G125" s="199" t="s">
        <v>164</v>
      </c>
      <c r="H125" s="200">
        <v>672</v>
      </c>
      <c r="I125" s="201"/>
      <c r="J125" s="202">
        <f>ROUND(I125*H125,2)</f>
        <v>0</v>
      </c>
      <c r="K125" s="198" t="s">
        <v>121</v>
      </c>
      <c r="L125" s="43"/>
      <c r="M125" s="203" t="s">
        <v>20</v>
      </c>
      <c r="N125" s="204" t="s">
        <v>44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122</v>
      </c>
      <c r="AT125" s="207" t="s">
        <v>117</v>
      </c>
      <c r="AU125" s="207" t="s">
        <v>79</v>
      </c>
      <c r="AY125" s="16" t="s">
        <v>115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22</v>
      </c>
      <c r="BK125" s="208">
        <f>ROUND(I125*H125,2)</f>
        <v>0</v>
      </c>
      <c r="BL125" s="16" t="s">
        <v>122</v>
      </c>
      <c r="BM125" s="207" t="s">
        <v>208</v>
      </c>
    </row>
    <row r="126" s="2" customFormat="1">
      <c r="A126" s="37"/>
      <c r="B126" s="38"/>
      <c r="C126" s="39"/>
      <c r="D126" s="209" t="s">
        <v>124</v>
      </c>
      <c r="E126" s="39"/>
      <c r="F126" s="210" t="s">
        <v>209</v>
      </c>
      <c r="G126" s="39"/>
      <c r="H126" s="39"/>
      <c r="I126" s="211"/>
      <c r="J126" s="39"/>
      <c r="K126" s="39"/>
      <c r="L126" s="43"/>
      <c r="M126" s="212"/>
      <c r="N126" s="21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124</v>
      </c>
      <c r="AU126" s="16" t="s">
        <v>79</v>
      </c>
    </row>
    <row r="127" s="2" customFormat="1" ht="37.8" customHeight="1">
      <c r="A127" s="37"/>
      <c r="B127" s="38"/>
      <c r="C127" s="196" t="s">
        <v>210</v>
      </c>
      <c r="D127" s="196" t="s">
        <v>117</v>
      </c>
      <c r="E127" s="197" t="s">
        <v>211</v>
      </c>
      <c r="F127" s="198" t="s">
        <v>212</v>
      </c>
      <c r="G127" s="199" t="s">
        <v>120</v>
      </c>
      <c r="H127" s="200">
        <v>905</v>
      </c>
      <c r="I127" s="201"/>
      <c r="J127" s="202">
        <f>ROUND(I127*H127,2)</f>
        <v>0</v>
      </c>
      <c r="K127" s="198" t="s">
        <v>121</v>
      </c>
      <c r="L127" s="43"/>
      <c r="M127" s="203" t="s">
        <v>20</v>
      </c>
      <c r="N127" s="204" t="s">
        <v>44</v>
      </c>
      <c r="O127" s="83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122</v>
      </c>
      <c r="AT127" s="207" t="s">
        <v>117</v>
      </c>
      <c r="AU127" s="207" t="s">
        <v>79</v>
      </c>
      <c r="AY127" s="16" t="s">
        <v>115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22</v>
      </c>
      <c r="BK127" s="208">
        <f>ROUND(I127*H127,2)</f>
        <v>0</v>
      </c>
      <c r="BL127" s="16" t="s">
        <v>122</v>
      </c>
      <c r="BM127" s="207" t="s">
        <v>213</v>
      </c>
    </row>
    <row r="128" s="2" customFormat="1">
      <c r="A128" s="37"/>
      <c r="B128" s="38"/>
      <c r="C128" s="39"/>
      <c r="D128" s="209" t="s">
        <v>124</v>
      </c>
      <c r="E128" s="39"/>
      <c r="F128" s="210" t="s">
        <v>214</v>
      </c>
      <c r="G128" s="39"/>
      <c r="H128" s="39"/>
      <c r="I128" s="211"/>
      <c r="J128" s="39"/>
      <c r="K128" s="39"/>
      <c r="L128" s="43"/>
      <c r="M128" s="212"/>
      <c r="N128" s="213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79</v>
      </c>
    </row>
    <row r="129" s="2" customFormat="1" ht="33" customHeight="1">
      <c r="A129" s="37"/>
      <c r="B129" s="38"/>
      <c r="C129" s="196" t="s">
        <v>215</v>
      </c>
      <c r="D129" s="196" t="s">
        <v>117</v>
      </c>
      <c r="E129" s="197" t="s">
        <v>216</v>
      </c>
      <c r="F129" s="198" t="s">
        <v>217</v>
      </c>
      <c r="G129" s="199" t="s">
        <v>120</v>
      </c>
      <c r="H129" s="200">
        <v>3422</v>
      </c>
      <c r="I129" s="201"/>
      <c r="J129" s="202">
        <f>ROUND(I129*H129,2)</f>
        <v>0</v>
      </c>
      <c r="K129" s="198" t="s">
        <v>121</v>
      </c>
      <c r="L129" s="43"/>
      <c r="M129" s="203" t="s">
        <v>20</v>
      </c>
      <c r="N129" s="204" t="s">
        <v>44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122</v>
      </c>
      <c r="AT129" s="207" t="s">
        <v>117</v>
      </c>
      <c r="AU129" s="207" t="s">
        <v>79</v>
      </c>
      <c r="AY129" s="16" t="s">
        <v>115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22</v>
      </c>
      <c r="BK129" s="208">
        <f>ROUND(I129*H129,2)</f>
        <v>0</v>
      </c>
      <c r="BL129" s="16" t="s">
        <v>122</v>
      </c>
      <c r="BM129" s="207" t="s">
        <v>218</v>
      </c>
    </row>
    <row r="130" s="2" customFormat="1">
      <c r="A130" s="37"/>
      <c r="B130" s="38"/>
      <c r="C130" s="39"/>
      <c r="D130" s="209" t="s">
        <v>124</v>
      </c>
      <c r="E130" s="39"/>
      <c r="F130" s="210" t="s">
        <v>219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79</v>
      </c>
    </row>
    <row r="131" s="2" customFormat="1" ht="49.05" customHeight="1">
      <c r="A131" s="37"/>
      <c r="B131" s="38"/>
      <c r="C131" s="196" t="s">
        <v>7</v>
      </c>
      <c r="D131" s="196" t="s">
        <v>117</v>
      </c>
      <c r="E131" s="197" t="s">
        <v>220</v>
      </c>
      <c r="F131" s="198" t="s">
        <v>221</v>
      </c>
      <c r="G131" s="199" t="s">
        <v>120</v>
      </c>
      <c r="H131" s="200">
        <v>1344</v>
      </c>
      <c r="I131" s="201"/>
      <c r="J131" s="202">
        <f>ROUND(I131*H131,2)</f>
        <v>0</v>
      </c>
      <c r="K131" s="198" t="s">
        <v>121</v>
      </c>
      <c r="L131" s="43"/>
      <c r="M131" s="203" t="s">
        <v>20</v>
      </c>
      <c r="N131" s="204" t="s">
        <v>44</v>
      </c>
      <c r="O131" s="83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122</v>
      </c>
      <c r="AT131" s="207" t="s">
        <v>117</v>
      </c>
      <c r="AU131" s="207" t="s">
        <v>79</v>
      </c>
      <c r="AY131" s="16" t="s">
        <v>115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22</v>
      </c>
      <c r="BK131" s="208">
        <f>ROUND(I131*H131,2)</f>
        <v>0</v>
      </c>
      <c r="BL131" s="16" t="s">
        <v>122</v>
      </c>
      <c r="BM131" s="207" t="s">
        <v>222</v>
      </c>
    </row>
    <row r="132" s="2" customFormat="1">
      <c r="A132" s="37"/>
      <c r="B132" s="38"/>
      <c r="C132" s="39"/>
      <c r="D132" s="209" t="s">
        <v>124</v>
      </c>
      <c r="E132" s="39"/>
      <c r="F132" s="210" t="s">
        <v>223</v>
      </c>
      <c r="G132" s="39"/>
      <c r="H132" s="39"/>
      <c r="I132" s="211"/>
      <c r="J132" s="39"/>
      <c r="K132" s="39"/>
      <c r="L132" s="43"/>
      <c r="M132" s="212"/>
      <c r="N132" s="21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124</v>
      </c>
      <c r="AU132" s="16" t="s">
        <v>79</v>
      </c>
    </row>
    <row r="133" s="12" customFormat="1" ht="20.88" customHeight="1">
      <c r="A133" s="12"/>
      <c r="B133" s="180"/>
      <c r="C133" s="181"/>
      <c r="D133" s="182" t="s">
        <v>72</v>
      </c>
      <c r="E133" s="194" t="s">
        <v>205</v>
      </c>
      <c r="F133" s="194" t="s">
        <v>224</v>
      </c>
      <c r="G133" s="181"/>
      <c r="H133" s="181"/>
      <c r="I133" s="184"/>
      <c r="J133" s="195">
        <f>BK133</f>
        <v>0</v>
      </c>
      <c r="K133" s="181"/>
      <c r="L133" s="186"/>
      <c r="M133" s="187"/>
      <c r="N133" s="188"/>
      <c r="O133" s="188"/>
      <c r="P133" s="189">
        <f>SUM(P134:P139)</f>
        <v>0</v>
      </c>
      <c r="Q133" s="188"/>
      <c r="R133" s="189">
        <f>SUM(R134:R139)</f>
        <v>0.013575</v>
      </c>
      <c r="S133" s="188"/>
      <c r="T133" s="190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1" t="s">
        <v>22</v>
      </c>
      <c r="AT133" s="192" t="s">
        <v>72</v>
      </c>
      <c r="AU133" s="192" t="s">
        <v>79</v>
      </c>
      <c r="AY133" s="191" t="s">
        <v>115</v>
      </c>
      <c r="BK133" s="193">
        <f>SUM(BK134:BK139)</f>
        <v>0</v>
      </c>
    </row>
    <row r="134" s="2" customFormat="1" ht="37.8" customHeight="1">
      <c r="A134" s="37"/>
      <c r="B134" s="38"/>
      <c r="C134" s="196" t="s">
        <v>225</v>
      </c>
      <c r="D134" s="196" t="s">
        <v>117</v>
      </c>
      <c r="E134" s="197" t="s">
        <v>226</v>
      </c>
      <c r="F134" s="198" t="s">
        <v>227</v>
      </c>
      <c r="G134" s="199" t="s">
        <v>120</v>
      </c>
      <c r="H134" s="200">
        <v>905</v>
      </c>
      <c r="I134" s="201"/>
      <c r="J134" s="202">
        <f>ROUND(I134*H134,2)</f>
        <v>0</v>
      </c>
      <c r="K134" s="198" t="s">
        <v>121</v>
      </c>
      <c r="L134" s="43"/>
      <c r="M134" s="203" t="s">
        <v>20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122</v>
      </c>
      <c r="AT134" s="207" t="s">
        <v>117</v>
      </c>
      <c r="AU134" s="207" t="s">
        <v>131</v>
      </c>
      <c r="AY134" s="16" t="s">
        <v>115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22</v>
      </c>
      <c r="BK134" s="208">
        <f>ROUND(I134*H134,2)</f>
        <v>0</v>
      </c>
      <c r="BL134" s="16" t="s">
        <v>122</v>
      </c>
      <c r="BM134" s="207" t="s">
        <v>228</v>
      </c>
    </row>
    <row r="135" s="2" customFormat="1">
      <c r="A135" s="37"/>
      <c r="B135" s="38"/>
      <c r="C135" s="39"/>
      <c r="D135" s="209" t="s">
        <v>124</v>
      </c>
      <c r="E135" s="39"/>
      <c r="F135" s="210" t="s">
        <v>229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124</v>
      </c>
      <c r="AU135" s="16" t="s">
        <v>131</v>
      </c>
    </row>
    <row r="136" s="2" customFormat="1" ht="16.5" customHeight="1">
      <c r="A136" s="37"/>
      <c r="B136" s="38"/>
      <c r="C136" s="214" t="s">
        <v>230</v>
      </c>
      <c r="D136" s="214" t="s">
        <v>231</v>
      </c>
      <c r="E136" s="215" t="s">
        <v>232</v>
      </c>
      <c r="F136" s="216" t="s">
        <v>233</v>
      </c>
      <c r="G136" s="217" t="s">
        <v>234</v>
      </c>
      <c r="H136" s="218">
        <v>13.574999999999999</v>
      </c>
      <c r="I136" s="219"/>
      <c r="J136" s="220">
        <f>ROUND(I136*H136,2)</f>
        <v>0</v>
      </c>
      <c r="K136" s="216" t="s">
        <v>121</v>
      </c>
      <c r="L136" s="221"/>
      <c r="M136" s="222" t="s">
        <v>20</v>
      </c>
      <c r="N136" s="223" t="s">
        <v>44</v>
      </c>
      <c r="O136" s="83"/>
      <c r="P136" s="205">
        <f>O136*H136</f>
        <v>0</v>
      </c>
      <c r="Q136" s="205">
        <v>0.001</v>
      </c>
      <c r="R136" s="205">
        <f>Q136*H136</f>
        <v>0.013575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155</v>
      </c>
      <c r="AT136" s="207" t="s">
        <v>231</v>
      </c>
      <c r="AU136" s="207" t="s">
        <v>131</v>
      </c>
      <c r="AY136" s="16" t="s">
        <v>115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22</v>
      </c>
      <c r="BK136" s="208">
        <f>ROUND(I136*H136,2)</f>
        <v>0</v>
      </c>
      <c r="BL136" s="16" t="s">
        <v>122</v>
      </c>
      <c r="BM136" s="207" t="s">
        <v>235</v>
      </c>
    </row>
    <row r="137" s="2" customFormat="1">
      <c r="A137" s="37"/>
      <c r="B137" s="38"/>
      <c r="C137" s="39"/>
      <c r="D137" s="209" t="s">
        <v>124</v>
      </c>
      <c r="E137" s="39"/>
      <c r="F137" s="210" t="s">
        <v>236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124</v>
      </c>
      <c r="AU137" s="16" t="s">
        <v>131</v>
      </c>
    </row>
    <row r="138" s="13" customFormat="1">
      <c r="A138" s="13"/>
      <c r="B138" s="224"/>
      <c r="C138" s="225"/>
      <c r="D138" s="226" t="s">
        <v>237</v>
      </c>
      <c r="E138" s="225"/>
      <c r="F138" s="227" t="s">
        <v>238</v>
      </c>
      <c r="G138" s="225"/>
      <c r="H138" s="228">
        <v>13.574999999999999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237</v>
      </c>
      <c r="AU138" s="234" t="s">
        <v>131</v>
      </c>
      <c r="AV138" s="13" t="s">
        <v>79</v>
      </c>
      <c r="AW138" s="13" t="s">
        <v>4</v>
      </c>
      <c r="AX138" s="13" t="s">
        <v>22</v>
      </c>
      <c r="AY138" s="234" t="s">
        <v>115</v>
      </c>
    </row>
    <row r="139" s="2" customFormat="1" ht="16.5" customHeight="1">
      <c r="A139" s="37"/>
      <c r="B139" s="38"/>
      <c r="C139" s="196" t="s">
        <v>239</v>
      </c>
      <c r="D139" s="196" t="s">
        <v>117</v>
      </c>
      <c r="E139" s="197" t="s">
        <v>240</v>
      </c>
      <c r="F139" s="198" t="s">
        <v>241</v>
      </c>
      <c r="G139" s="199" t="s">
        <v>242</v>
      </c>
      <c r="H139" s="200">
        <v>1</v>
      </c>
      <c r="I139" s="201"/>
      <c r="J139" s="202">
        <f>ROUND(I139*H139,2)</f>
        <v>0</v>
      </c>
      <c r="K139" s="198" t="s">
        <v>20</v>
      </c>
      <c r="L139" s="43"/>
      <c r="M139" s="203" t="s">
        <v>20</v>
      </c>
      <c r="N139" s="204" t="s">
        <v>44</v>
      </c>
      <c r="O139" s="83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122</v>
      </c>
      <c r="AT139" s="207" t="s">
        <v>117</v>
      </c>
      <c r="AU139" s="207" t="s">
        <v>131</v>
      </c>
      <c r="AY139" s="16" t="s">
        <v>115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22</v>
      </c>
      <c r="BK139" s="208">
        <f>ROUND(I139*H139,2)</f>
        <v>0</v>
      </c>
      <c r="BL139" s="16" t="s">
        <v>122</v>
      </c>
      <c r="BM139" s="207" t="s">
        <v>243</v>
      </c>
    </row>
    <row r="140" s="12" customFormat="1" ht="22.8" customHeight="1">
      <c r="A140" s="12"/>
      <c r="B140" s="180"/>
      <c r="C140" s="181"/>
      <c r="D140" s="182" t="s">
        <v>72</v>
      </c>
      <c r="E140" s="194" t="s">
        <v>79</v>
      </c>
      <c r="F140" s="194" t="s">
        <v>244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SUM(P141:P149)</f>
        <v>0</v>
      </c>
      <c r="Q140" s="188"/>
      <c r="R140" s="189">
        <f>SUM(R141:R149)</f>
        <v>1.9399899999999999</v>
      </c>
      <c r="S140" s="188"/>
      <c r="T140" s="190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1" t="s">
        <v>22</v>
      </c>
      <c r="AT140" s="192" t="s">
        <v>72</v>
      </c>
      <c r="AU140" s="192" t="s">
        <v>22</v>
      </c>
      <c r="AY140" s="191" t="s">
        <v>115</v>
      </c>
      <c r="BK140" s="193">
        <f>SUM(BK141:BK149)</f>
        <v>0</v>
      </c>
    </row>
    <row r="141" s="2" customFormat="1" ht="16.5" customHeight="1">
      <c r="A141" s="37"/>
      <c r="B141" s="38"/>
      <c r="C141" s="196" t="s">
        <v>245</v>
      </c>
      <c r="D141" s="196" t="s">
        <v>117</v>
      </c>
      <c r="E141" s="197" t="s">
        <v>246</v>
      </c>
      <c r="F141" s="198" t="s">
        <v>247</v>
      </c>
      <c r="G141" s="199" t="s">
        <v>158</v>
      </c>
      <c r="H141" s="200">
        <v>168.25</v>
      </c>
      <c r="I141" s="201"/>
      <c r="J141" s="202">
        <f>ROUND(I141*H141,2)</f>
        <v>0</v>
      </c>
      <c r="K141" s="198" t="s">
        <v>121</v>
      </c>
      <c r="L141" s="43"/>
      <c r="M141" s="203" t="s">
        <v>20</v>
      </c>
      <c r="N141" s="204" t="s">
        <v>44</v>
      </c>
      <c r="O141" s="83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122</v>
      </c>
      <c r="AT141" s="207" t="s">
        <v>117</v>
      </c>
      <c r="AU141" s="207" t="s">
        <v>79</v>
      </c>
      <c r="AY141" s="16" t="s">
        <v>115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22</v>
      </c>
      <c r="BK141" s="208">
        <f>ROUND(I141*H141,2)</f>
        <v>0</v>
      </c>
      <c r="BL141" s="16" t="s">
        <v>122</v>
      </c>
      <c r="BM141" s="207" t="s">
        <v>248</v>
      </c>
    </row>
    <row r="142" s="2" customFormat="1">
      <c r="A142" s="37"/>
      <c r="B142" s="38"/>
      <c r="C142" s="39"/>
      <c r="D142" s="209" t="s">
        <v>124</v>
      </c>
      <c r="E142" s="39"/>
      <c r="F142" s="210" t="s">
        <v>249</v>
      </c>
      <c r="G142" s="39"/>
      <c r="H142" s="39"/>
      <c r="I142" s="211"/>
      <c r="J142" s="39"/>
      <c r="K142" s="39"/>
      <c r="L142" s="43"/>
      <c r="M142" s="212"/>
      <c r="N142" s="21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79</v>
      </c>
    </row>
    <row r="143" s="2" customFormat="1" ht="24.15" customHeight="1">
      <c r="A143" s="37"/>
      <c r="B143" s="38"/>
      <c r="C143" s="196" t="s">
        <v>250</v>
      </c>
      <c r="D143" s="196" t="s">
        <v>117</v>
      </c>
      <c r="E143" s="197" t="s">
        <v>251</v>
      </c>
      <c r="F143" s="198" t="s">
        <v>252</v>
      </c>
      <c r="G143" s="199" t="s">
        <v>164</v>
      </c>
      <c r="H143" s="200">
        <v>673</v>
      </c>
      <c r="I143" s="201"/>
      <c r="J143" s="202">
        <f>ROUND(I143*H143,2)</f>
        <v>0</v>
      </c>
      <c r="K143" s="198" t="s">
        <v>121</v>
      </c>
      <c r="L143" s="43"/>
      <c r="M143" s="203" t="s">
        <v>20</v>
      </c>
      <c r="N143" s="204" t="s">
        <v>44</v>
      </c>
      <c r="O143" s="83"/>
      <c r="P143" s="205">
        <f>O143*H143</f>
        <v>0</v>
      </c>
      <c r="Q143" s="205">
        <v>0.00133</v>
      </c>
      <c r="R143" s="205">
        <f>Q143*H143</f>
        <v>0.89509000000000005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122</v>
      </c>
      <c r="AT143" s="207" t="s">
        <v>117</v>
      </c>
      <c r="AU143" s="207" t="s">
        <v>79</v>
      </c>
      <c r="AY143" s="16" t="s">
        <v>115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22</v>
      </c>
      <c r="BK143" s="208">
        <f>ROUND(I143*H143,2)</f>
        <v>0</v>
      </c>
      <c r="BL143" s="16" t="s">
        <v>122</v>
      </c>
      <c r="BM143" s="207" t="s">
        <v>253</v>
      </c>
    </row>
    <row r="144" s="2" customFormat="1">
      <c r="A144" s="37"/>
      <c r="B144" s="38"/>
      <c r="C144" s="39"/>
      <c r="D144" s="209" t="s">
        <v>124</v>
      </c>
      <c r="E144" s="39"/>
      <c r="F144" s="210" t="s">
        <v>254</v>
      </c>
      <c r="G144" s="39"/>
      <c r="H144" s="39"/>
      <c r="I144" s="211"/>
      <c r="J144" s="39"/>
      <c r="K144" s="39"/>
      <c r="L144" s="43"/>
      <c r="M144" s="212"/>
      <c r="N144" s="213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79</v>
      </c>
    </row>
    <row r="145" s="2" customFormat="1" ht="37.8" customHeight="1">
      <c r="A145" s="37"/>
      <c r="B145" s="38"/>
      <c r="C145" s="196" t="s">
        <v>255</v>
      </c>
      <c r="D145" s="196" t="s">
        <v>117</v>
      </c>
      <c r="E145" s="197" t="s">
        <v>256</v>
      </c>
      <c r="F145" s="198" t="s">
        <v>257</v>
      </c>
      <c r="G145" s="199" t="s">
        <v>120</v>
      </c>
      <c r="H145" s="200">
        <v>1548</v>
      </c>
      <c r="I145" s="201"/>
      <c r="J145" s="202">
        <f>ROUND(I145*H145,2)</f>
        <v>0</v>
      </c>
      <c r="K145" s="198" t="s">
        <v>121</v>
      </c>
      <c r="L145" s="43"/>
      <c r="M145" s="203" t="s">
        <v>20</v>
      </c>
      <c r="N145" s="204" t="s">
        <v>44</v>
      </c>
      <c r="O145" s="83"/>
      <c r="P145" s="205">
        <f>O145*H145</f>
        <v>0</v>
      </c>
      <c r="Q145" s="205">
        <v>0.00010000000000000001</v>
      </c>
      <c r="R145" s="205">
        <f>Q145*H145</f>
        <v>0.15480000000000002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122</v>
      </c>
      <c r="AT145" s="207" t="s">
        <v>117</v>
      </c>
      <c r="AU145" s="207" t="s">
        <v>79</v>
      </c>
      <c r="AY145" s="16" t="s">
        <v>115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22</v>
      </c>
      <c r="BK145" s="208">
        <f>ROUND(I145*H145,2)</f>
        <v>0</v>
      </c>
      <c r="BL145" s="16" t="s">
        <v>122</v>
      </c>
      <c r="BM145" s="207" t="s">
        <v>258</v>
      </c>
    </row>
    <row r="146" s="2" customFormat="1">
      <c r="A146" s="37"/>
      <c r="B146" s="38"/>
      <c r="C146" s="39"/>
      <c r="D146" s="209" t="s">
        <v>124</v>
      </c>
      <c r="E146" s="39"/>
      <c r="F146" s="210" t="s">
        <v>259</v>
      </c>
      <c r="G146" s="39"/>
      <c r="H146" s="39"/>
      <c r="I146" s="211"/>
      <c r="J146" s="39"/>
      <c r="K146" s="39"/>
      <c r="L146" s="43"/>
      <c r="M146" s="212"/>
      <c r="N146" s="21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124</v>
      </c>
      <c r="AU146" s="16" t="s">
        <v>79</v>
      </c>
    </row>
    <row r="147" s="2" customFormat="1" ht="24.15" customHeight="1">
      <c r="A147" s="37"/>
      <c r="B147" s="38"/>
      <c r="C147" s="214" t="s">
        <v>260</v>
      </c>
      <c r="D147" s="214" t="s">
        <v>231</v>
      </c>
      <c r="E147" s="215" t="s">
        <v>261</v>
      </c>
      <c r="F147" s="216" t="s">
        <v>262</v>
      </c>
      <c r="G147" s="217" t="s">
        <v>120</v>
      </c>
      <c r="H147" s="218">
        <v>1780.2000000000001</v>
      </c>
      <c r="I147" s="219"/>
      <c r="J147" s="220">
        <f>ROUND(I147*H147,2)</f>
        <v>0</v>
      </c>
      <c r="K147" s="216" t="s">
        <v>121</v>
      </c>
      <c r="L147" s="221"/>
      <c r="M147" s="222" t="s">
        <v>20</v>
      </c>
      <c r="N147" s="223" t="s">
        <v>44</v>
      </c>
      <c r="O147" s="83"/>
      <c r="P147" s="205">
        <f>O147*H147</f>
        <v>0</v>
      </c>
      <c r="Q147" s="205">
        <v>0.00050000000000000001</v>
      </c>
      <c r="R147" s="205">
        <f>Q147*H147</f>
        <v>0.8901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155</v>
      </c>
      <c r="AT147" s="207" t="s">
        <v>231</v>
      </c>
      <c r="AU147" s="207" t="s">
        <v>79</v>
      </c>
      <c r="AY147" s="16" t="s">
        <v>115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22</v>
      </c>
      <c r="BK147" s="208">
        <f>ROUND(I147*H147,2)</f>
        <v>0</v>
      </c>
      <c r="BL147" s="16" t="s">
        <v>122</v>
      </c>
      <c r="BM147" s="207" t="s">
        <v>263</v>
      </c>
    </row>
    <row r="148" s="2" customFormat="1">
      <c r="A148" s="37"/>
      <c r="B148" s="38"/>
      <c r="C148" s="39"/>
      <c r="D148" s="209" t="s">
        <v>124</v>
      </c>
      <c r="E148" s="39"/>
      <c r="F148" s="210" t="s">
        <v>264</v>
      </c>
      <c r="G148" s="39"/>
      <c r="H148" s="39"/>
      <c r="I148" s="211"/>
      <c r="J148" s="39"/>
      <c r="K148" s="39"/>
      <c r="L148" s="43"/>
      <c r="M148" s="212"/>
      <c r="N148" s="21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124</v>
      </c>
      <c r="AU148" s="16" t="s">
        <v>79</v>
      </c>
    </row>
    <row r="149" s="13" customFormat="1">
      <c r="A149" s="13"/>
      <c r="B149" s="224"/>
      <c r="C149" s="225"/>
      <c r="D149" s="226" t="s">
        <v>237</v>
      </c>
      <c r="E149" s="225"/>
      <c r="F149" s="227" t="s">
        <v>265</v>
      </c>
      <c r="G149" s="225"/>
      <c r="H149" s="228">
        <v>1780.2000000000001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237</v>
      </c>
      <c r="AU149" s="234" t="s">
        <v>79</v>
      </c>
      <c r="AV149" s="13" t="s">
        <v>79</v>
      </c>
      <c r="AW149" s="13" t="s">
        <v>4</v>
      </c>
      <c r="AX149" s="13" t="s">
        <v>22</v>
      </c>
      <c r="AY149" s="234" t="s">
        <v>115</v>
      </c>
    </row>
    <row r="150" s="12" customFormat="1" ht="22.8" customHeight="1">
      <c r="A150" s="12"/>
      <c r="B150" s="180"/>
      <c r="C150" s="181"/>
      <c r="D150" s="182" t="s">
        <v>72</v>
      </c>
      <c r="E150" s="194" t="s">
        <v>131</v>
      </c>
      <c r="F150" s="194" t="s">
        <v>266</v>
      </c>
      <c r="G150" s="181"/>
      <c r="H150" s="181"/>
      <c r="I150" s="184"/>
      <c r="J150" s="195">
        <f>BK150</f>
        <v>0</v>
      </c>
      <c r="K150" s="181"/>
      <c r="L150" s="186"/>
      <c r="M150" s="187"/>
      <c r="N150" s="188"/>
      <c r="O150" s="188"/>
      <c r="P150" s="189">
        <v>0</v>
      </c>
      <c r="Q150" s="188"/>
      <c r="R150" s="189">
        <v>0</v>
      </c>
      <c r="S150" s="188"/>
      <c r="T150" s="190"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1" t="s">
        <v>22</v>
      </c>
      <c r="AT150" s="192" t="s">
        <v>72</v>
      </c>
      <c r="AU150" s="192" t="s">
        <v>22</v>
      </c>
      <c r="AY150" s="191" t="s">
        <v>115</v>
      </c>
      <c r="BK150" s="193">
        <v>0</v>
      </c>
    </row>
    <row r="151" s="12" customFormat="1" ht="22.8" customHeight="1">
      <c r="A151" s="12"/>
      <c r="B151" s="180"/>
      <c r="C151" s="181"/>
      <c r="D151" s="182" t="s">
        <v>72</v>
      </c>
      <c r="E151" s="194" t="s">
        <v>122</v>
      </c>
      <c r="F151" s="194" t="s">
        <v>267</v>
      </c>
      <c r="G151" s="181"/>
      <c r="H151" s="181"/>
      <c r="I151" s="184"/>
      <c r="J151" s="195">
        <f>BK151</f>
        <v>0</v>
      </c>
      <c r="K151" s="181"/>
      <c r="L151" s="186"/>
      <c r="M151" s="187"/>
      <c r="N151" s="188"/>
      <c r="O151" s="188"/>
      <c r="P151" s="189">
        <v>0</v>
      </c>
      <c r="Q151" s="188"/>
      <c r="R151" s="189">
        <v>0</v>
      </c>
      <c r="S151" s="188"/>
      <c r="T151" s="190"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1" t="s">
        <v>22</v>
      </c>
      <c r="AT151" s="192" t="s">
        <v>72</v>
      </c>
      <c r="AU151" s="192" t="s">
        <v>22</v>
      </c>
      <c r="AY151" s="191" t="s">
        <v>115</v>
      </c>
      <c r="BK151" s="193">
        <v>0</v>
      </c>
    </row>
    <row r="152" s="12" customFormat="1" ht="22.8" customHeight="1">
      <c r="A152" s="12"/>
      <c r="B152" s="180"/>
      <c r="C152" s="181"/>
      <c r="D152" s="182" t="s">
        <v>72</v>
      </c>
      <c r="E152" s="194" t="s">
        <v>140</v>
      </c>
      <c r="F152" s="194" t="s">
        <v>268</v>
      </c>
      <c r="G152" s="181"/>
      <c r="H152" s="181"/>
      <c r="I152" s="184"/>
      <c r="J152" s="195">
        <f>BK152</f>
        <v>0</v>
      </c>
      <c r="K152" s="181"/>
      <c r="L152" s="186"/>
      <c r="M152" s="187"/>
      <c r="N152" s="188"/>
      <c r="O152" s="188"/>
      <c r="P152" s="189">
        <f>SUM(P153:P173)</f>
        <v>0</v>
      </c>
      <c r="Q152" s="188"/>
      <c r="R152" s="189">
        <f>SUM(R153:R173)</f>
        <v>367.23829299999994</v>
      </c>
      <c r="S152" s="188"/>
      <c r="T152" s="190">
        <f>SUM(T153:T173)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1" t="s">
        <v>22</v>
      </c>
      <c r="AT152" s="192" t="s">
        <v>72</v>
      </c>
      <c r="AU152" s="192" t="s">
        <v>22</v>
      </c>
      <c r="AY152" s="191" t="s">
        <v>115</v>
      </c>
      <c r="BK152" s="193">
        <f>SUM(BK153:BK173)</f>
        <v>0</v>
      </c>
    </row>
    <row r="153" s="2" customFormat="1" ht="24.15" customHeight="1">
      <c r="A153" s="37"/>
      <c r="B153" s="38"/>
      <c r="C153" s="196" t="s">
        <v>269</v>
      </c>
      <c r="D153" s="196" t="s">
        <v>117</v>
      </c>
      <c r="E153" s="197" t="s">
        <v>270</v>
      </c>
      <c r="F153" s="198" t="s">
        <v>271</v>
      </c>
      <c r="G153" s="199" t="s">
        <v>120</v>
      </c>
      <c r="H153" s="200">
        <v>6304</v>
      </c>
      <c r="I153" s="201"/>
      <c r="J153" s="202">
        <f>ROUND(I153*H153,2)</f>
        <v>0</v>
      </c>
      <c r="K153" s="198" t="s">
        <v>121</v>
      </c>
      <c r="L153" s="43"/>
      <c r="M153" s="203" t="s">
        <v>20</v>
      </c>
      <c r="N153" s="204" t="s">
        <v>44</v>
      </c>
      <c r="O153" s="83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122</v>
      </c>
      <c r="AT153" s="207" t="s">
        <v>117</v>
      </c>
      <c r="AU153" s="207" t="s">
        <v>79</v>
      </c>
      <c r="AY153" s="16" t="s">
        <v>115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22</v>
      </c>
      <c r="BK153" s="208">
        <f>ROUND(I153*H153,2)</f>
        <v>0</v>
      </c>
      <c r="BL153" s="16" t="s">
        <v>122</v>
      </c>
      <c r="BM153" s="207" t="s">
        <v>272</v>
      </c>
    </row>
    <row r="154" s="2" customFormat="1">
      <c r="A154" s="37"/>
      <c r="B154" s="38"/>
      <c r="C154" s="39"/>
      <c r="D154" s="209" t="s">
        <v>124</v>
      </c>
      <c r="E154" s="39"/>
      <c r="F154" s="210" t="s">
        <v>273</v>
      </c>
      <c r="G154" s="39"/>
      <c r="H154" s="39"/>
      <c r="I154" s="211"/>
      <c r="J154" s="39"/>
      <c r="K154" s="39"/>
      <c r="L154" s="43"/>
      <c r="M154" s="212"/>
      <c r="N154" s="213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124</v>
      </c>
      <c r="AU154" s="16" t="s">
        <v>79</v>
      </c>
    </row>
    <row r="155" s="2" customFormat="1" ht="44.25" customHeight="1">
      <c r="A155" s="37"/>
      <c r="B155" s="38"/>
      <c r="C155" s="196" t="s">
        <v>274</v>
      </c>
      <c r="D155" s="196" t="s">
        <v>117</v>
      </c>
      <c r="E155" s="197" t="s">
        <v>275</v>
      </c>
      <c r="F155" s="198" t="s">
        <v>276</v>
      </c>
      <c r="G155" s="199" t="s">
        <v>120</v>
      </c>
      <c r="H155" s="200">
        <v>673</v>
      </c>
      <c r="I155" s="201"/>
      <c r="J155" s="202">
        <f>ROUND(I155*H155,2)</f>
        <v>0</v>
      </c>
      <c r="K155" s="198" t="s">
        <v>121</v>
      </c>
      <c r="L155" s="43"/>
      <c r="M155" s="203" t="s">
        <v>20</v>
      </c>
      <c r="N155" s="204" t="s">
        <v>44</v>
      </c>
      <c r="O155" s="83"/>
      <c r="P155" s="205">
        <f>O155*H155</f>
        <v>0</v>
      </c>
      <c r="Q155" s="205">
        <v>0.34499999999999997</v>
      </c>
      <c r="R155" s="205">
        <f>Q155*H155</f>
        <v>232.18499999999997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122</v>
      </c>
      <c r="AT155" s="207" t="s">
        <v>117</v>
      </c>
      <c r="AU155" s="207" t="s">
        <v>79</v>
      </c>
      <c r="AY155" s="16" t="s">
        <v>115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22</v>
      </c>
      <c r="BK155" s="208">
        <f>ROUND(I155*H155,2)</f>
        <v>0</v>
      </c>
      <c r="BL155" s="16" t="s">
        <v>122</v>
      </c>
      <c r="BM155" s="207" t="s">
        <v>277</v>
      </c>
    </row>
    <row r="156" s="2" customFormat="1">
      <c r="A156" s="37"/>
      <c r="B156" s="38"/>
      <c r="C156" s="39"/>
      <c r="D156" s="209" t="s">
        <v>124</v>
      </c>
      <c r="E156" s="39"/>
      <c r="F156" s="210" t="s">
        <v>278</v>
      </c>
      <c r="G156" s="39"/>
      <c r="H156" s="39"/>
      <c r="I156" s="211"/>
      <c r="J156" s="39"/>
      <c r="K156" s="39"/>
      <c r="L156" s="43"/>
      <c r="M156" s="212"/>
      <c r="N156" s="213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124</v>
      </c>
      <c r="AU156" s="16" t="s">
        <v>79</v>
      </c>
    </row>
    <row r="157" s="2" customFormat="1" ht="44.25" customHeight="1">
      <c r="A157" s="37"/>
      <c r="B157" s="38"/>
      <c r="C157" s="214" t="s">
        <v>279</v>
      </c>
      <c r="D157" s="214" t="s">
        <v>231</v>
      </c>
      <c r="E157" s="215" t="s">
        <v>280</v>
      </c>
      <c r="F157" s="216" t="s">
        <v>281</v>
      </c>
      <c r="G157" s="217" t="s">
        <v>282</v>
      </c>
      <c r="H157" s="218">
        <v>134.59999999999999</v>
      </c>
      <c r="I157" s="219"/>
      <c r="J157" s="220">
        <f>ROUND(I157*H157,2)</f>
        <v>0</v>
      </c>
      <c r="K157" s="216" t="s">
        <v>20</v>
      </c>
      <c r="L157" s="221"/>
      <c r="M157" s="222" t="s">
        <v>20</v>
      </c>
      <c r="N157" s="223" t="s">
        <v>44</v>
      </c>
      <c r="O157" s="83"/>
      <c r="P157" s="205">
        <f>O157*H157</f>
        <v>0</v>
      </c>
      <c r="Q157" s="205">
        <v>1</v>
      </c>
      <c r="R157" s="205">
        <f>Q157*H157</f>
        <v>134.59999999999999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155</v>
      </c>
      <c r="AT157" s="207" t="s">
        <v>231</v>
      </c>
      <c r="AU157" s="207" t="s">
        <v>79</v>
      </c>
      <c r="AY157" s="16" t="s">
        <v>115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22</v>
      </c>
      <c r="BK157" s="208">
        <f>ROUND(I157*H157,2)</f>
        <v>0</v>
      </c>
      <c r="BL157" s="16" t="s">
        <v>122</v>
      </c>
      <c r="BM157" s="207" t="s">
        <v>283</v>
      </c>
    </row>
    <row r="158" s="2" customFormat="1" ht="24.15" customHeight="1">
      <c r="A158" s="37"/>
      <c r="B158" s="38"/>
      <c r="C158" s="196" t="s">
        <v>284</v>
      </c>
      <c r="D158" s="196" t="s">
        <v>117</v>
      </c>
      <c r="E158" s="197" t="s">
        <v>285</v>
      </c>
      <c r="F158" s="198" t="s">
        <v>286</v>
      </c>
      <c r="G158" s="199" t="s">
        <v>158</v>
      </c>
      <c r="H158" s="200">
        <v>67.299999999999997</v>
      </c>
      <c r="I158" s="201"/>
      <c r="J158" s="202">
        <f>ROUND(I158*H158,2)</f>
        <v>0</v>
      </c>
      <c r="K158" s="198" t="s">
        <v>121</v>
      </c>
      <c r="L158" s="43"/>
      <c r="M158" s="203" t="s">
        <v>20</v>
      </c>
      <c r="N158" s="204" t="s">
        <v>44</v>
      </c>
      <c r="O158" s="83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122</v>
      </c>
      <c r="AT158" s="207" t="s">
        <v>117</v>
      </c>
      <c r="AU158" s="207" t="s">
        <v>79</v>
      </c>
      <c r="AY158" s="16" t="s">
        <v>115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22</v>
      </c>
      <c r="BK158" s="208">
        <f>ROUND(I158*H158,2)</f>
        <v>0</v>
      </c>
      <c r="BL158" s="16" t="s">
        <v>122</v>
      </c>
      <c r="BM158" s="207" t="s">
        <v>287</v>
      </c>
    </row>
    <row r="159" s="2" customFormat="1">
      <c r="A159" s="37"/>
      <c r="B159" s="38"/>
      <c r="C159" s="39"/>
      <c r="D159" s="209" t="s">
        <v>124</v>
      </c>
      <c r="E159" s="39"/>
      <c r="F159" s="210" t="s">
        <v>288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124</v>
      </c>
      <c r="AU159" s="16" t="s">
        <v>79</v>
      </c>
    </row>
    <row r="160" s="2" customFormat="1" ht="24.15" customHeight="1">
      <c r="A160" s="37"/>
      <c r="B160" s="38"/>
      <c r="C160" s="196" t="s">
        <v>289</v>
      </c>
      <c r="D160" s="196" t="s">
        <v>117</v>
      </c>
      <c r="E160" s="197" t="s">
        <v>290</v>
      </c>
      <c r="F160" s="198" t="s">
        <v>291</v>
      </c>
      <c r="G160" s="199" t="s">
        <v>120</v>
      </c>
      <c r="H160" s="200">
        <v>651.29999999999995</v>
      </c>
      <c r="I160" s="201"/>
      <c r="J160" s="202">
        <f>ROUND(I160*H160,2)</f>
        <v>0</v>
      </c>
      <c r="K160" s="198" t="s">
        <v>121</v>
      </c>
      <c r="L160" s="43"/>
      <c r="M160" s="203" t="s">
        <v>20</v>
      </c>
      <c r="N160" s="204" t="s">
        <v>44</v>
      </c>
      <c r="O160" s="83"/>
      <c r="P160" s="205">
        <f>O160*H160</f>
        <v>0</v>
      </c>
      <c r="Q160" s="205">
        <v>0.00060999999999999997</v>
      </c>
      <c r="R160" s="205">
        <f>Q160*H160</f>
        <v>0.39729299999999995</v>
      </c>
      <c r="S160" s="205">
        <v>0</v>
      </c>
      <c r="T160" s="20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7" t="s">
        <v>122</v>
      </c>
      <c r="AT160" s="207" t="s">
        <v>117</v>
      </c>
      <c r="AU160" s="207" t="s">
        <v>79</v>
      </c>
      <c r="AY160" s="16" t="s">
        <v>115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6" t="s">
        <v>22</v>
      </c>
      <c r="BK160" s="208">
        <f>ROUND(I160*H160,2)</f>
        <v>0</v>
      </c>
      <c r="BL160" s="16" t="s">
        <v>122</v>
      </c>
      <c r="BM160" s="207" t="s">
        <v>292</v>
      </c>
    </row>
    <row r="161" s="2" customFormat="1">
      <c r="A161" s="37"/>
      <c r="B161" s="38"/>
      <c r="C161" s="39"/>
      <c r="D161" s="209" t="s">
        <v>124</v>
      </c>
      <c r="E161" s="39"/>
      <c r="F161" s="210" t="s">
        <v>293</v>
      </c>
      <c r="G161" s="39"/>
      <c r="H161" s="39"/>
      <c r="I161" s="211"/>
      <c r="J161" s="39"/>
      <c r="K161" s="39"/>
      <c r="L161" s="43"/>
      <c r="M161" s="212"/>
      <c r="N161" s="213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124</v>
      </c>
      <c r="AU161" s="16" t="s">
        <v>79</v>
      </c>
    </row>
    <row r="162" s="2" customFormat="1" ht="37.8" customHeight="1">
      <c r="A162" s="37"/>
      <c r="B162" s="38"/>
      <c r="C162" s="196" t="s">
        <v>294</v>
      </c>
      <c r="D162" s="196" t="s">
        <v>117</v>
      </c>
      <c r="E162" s="197" t="s">
        <v>295</v>
      </c>
      <c r="F162" s="198" t="s">
        <v>296</v>
      </c>
      <c r="G162" s="199" t="s">
        <v>120</v>
      </c>
      <c r="H162" s="200">
        <v>1887.5999999999999</v>
      </c>
      <c r="I162" s="201"/>
      <c r="J162" s="202">
        <f>ROUND(I162*H162,2)</f>
        <v>0</v>
      </c>
      <c r="K162" s="198" t="s">
        <v>121</v>
      </c>
      <c r="L162" s="43"/>
      <c r="M162" s="203" t="s">
        <v>20</v>
      </c>
      <c r="N162" s="204" t="s">
        <v>44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122</v>
      </c>
      <c r="AT162" s="207" t="s">
        <v>117</v>
      </c>
      <c r="AU162" s="207" t="s">
        <v>79</v>
      </c>
      <c r="AY162" s="16" t="s">
        <v>115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22</v>
      </c>
      <c r="BK162" s="208">
        <f>ROUND(I162*H162,2)</f>
        <v>0</v>
      </c>
      <c r="BL162" s="16" t="s">
        <v>122</v>
      </c>
      <c r="BM162" s="207" t="s">
        <v>297</v>
      </c>
    </row>
    <row r="163" s="2" customFormat="1">
      <c r="A163" s="37"/>
      <c r="B163" s="38"/>
      <c r="C163" s="39"/>
      <c r="D163" s="209" t="s">
        <v>124</v>
      </c>
      <c r="E163" s="39"/>
      <c r="F163" s="210" t="s">
        <v>298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124</v>
      </c>
      <c r="AU163" s="16" t="s">
        <v>79</v>
      </c>
    </row>
    <row r="164" s="2" customFormat="1" ht="37.8" customHeight="1">
      <c r="A164" s="37"/>
      <c r="B164" s="38"/>
      <c r="C164" s="196" t="s">
        <v>299</v>
      </c>
      <c r="D164" s="196" t="s">
        <v>117</v>
      </c>
      <c r="E164" s="197" t="s">
        <v>300</v>
      </c>
      <c r="F164" s="198" t="s">
        <v>301</v>
      </c>
      <c r="G164" s="199" t="s">
        <v>120</v>
      </c>
      <c r="H164" s="200">
        <v>1887.5999999999999</v>
      </c>
      <c r="I164" s="201"/>
      <c r="J164" s="202">
        <f>ROUND(I164*H164,2)</f>
        <v>0</v>
      </c>
      <c r="K164" s="198" t="s">
        <v>121</v>
      </c>
      <c r="L164" s="43"/>
      <c r="M164" s="203" t="s">
        <v>20</v>
      </c>
      <c r="N164" s="204" t="s">
        <v>44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122</v>
      </c>
      <c r="AT164" s="207" t="s">
        <v>117</v>
      </c>
      <c r="AU164" s="207" t="s">
        <v>79</v>
      </c>
      <c r="AY164" s="16" t="s">
        <v>115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22</v>
      </c>
      <c r="BK164" s="208">
        <f>ROUND(I164*H164,2)</f>
        <v>0</v>
      </c>
      <c r="BL164" s="16" t="s">
        <v>122</v>
      </c>
      <c r="BM164" s="207" t="s">
        <v>302</v>
      </c>
    </row>
    <row r="165" s="2" customFormat="1">
      <c r="A165" s="37"/>
      <c r="B165" s="38"/>
      <c r="C165" s="39"/>
      <c r="D165" s="209" t="s">
        <v>124</v>
      </c>
      <c r="E165" s="39"/>
      <c r="F165" s="210" t="s">
        <v>303</v>
      </c>
      <c r="G165" s="39"/>
      <c r="H165" s="39"/>
      <c r="I165" s="211"/>
      <c r="J165" s="39"/>
      <c r="K165" s="39"/>
      <c r="L165" s="43"/>
      <c r="M165" s="212"/>
      <c r="N165" s="213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79</v>
      </c>
    </row>
    <row r="166" s="2" customFormat="1" ht="49.05" customHeight="1">
      <c r="A166" s="37"/>
      <c r="B166" s="38"/>
      <c r="C166" s="196" t="s">
        <v>304</v>
      </c>
      <c r="D166" s="196" t="s">
        <v>117</v>
      </c>
      <c r="E166" s="197" t="s">
        <v>305</v>
      </c>
      <c r="F166" s="198" t="s">
        <v>306</v>
      </c>
      <c r="G166" s="199" t="s">
        <v>120</v>
      </c>
      <c r="H166" s="200">
        <v>1887.5999999999999</v>
      </c>
      <c r="I166" s="201"/>
      <c r="J166" s="202">
        <f>ROUND(I166*H166,2)</f>
        <v>0</v>
      </c>
      <c r="K166" s="198" t="s">
        <v>121</v>
      </c>
      <c r="L166" s="43"/>
      <c r="M166" s="203" t="s">
        <v>20</v>
      </c>
      <c r="N166" s="204" t="s">
        <v>44</v>
      </c>
      <c r="O166" s="83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122</v>
      </c>
      <c r="AT166" s="207" t="s">
        <v>117</v>
      </c>
      <c r="AU166" s="207" t="s">
        <v>79</v>
      </c>
      <c r="AY166" s="16" t="s">
        <v>115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22</v>
      </c>
      <c r="BK166" s="208">
        <f>ROUND(I166*H166,2)</f>
        <v>0</v>
      </c>
      <c r="BL166" s="16" t="s">
        <v>122</v>
      </c>
      <c r="BM166" s="207" t="s">
        <v>307</v>
      </c>
    </row>
    <row r="167" s="2" customFormat="1">
      <c r="A167" s="37"/>
      <c r="B167" s="38"/>
      <c r="C167" s="39"/>
      <c r="D167" s="209" t="s">
        <v>124</v>
      </c>
      <c r="E167" s="39"/>
      <c r="F167" s="210" t="s">
        <v>308</v>
      </c>
      <c r="G167" s="39"/>
      <c r="H167" s="39"/>
      <c r="I167" s="211"/>
      <c r="J167" s="39"/>
      <c r="K167" s="39"/>
      <c r="L167" s="43"/>
      <c r="M167" s="212"/>
      <c r="N167" s="213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124</v>
      </c>
      <c r="AU167" s="16" t="s">
        <v>79</v>
      </c>
    </row>
    <row r="168" s="2" customFormat="1" ht="44.25" customHeight="1">
      <c r="A168" s="37"/>
      <c r="B168" s="38"/>
      <c r="C168" s="196" t="s">
        <v>309</v>
      </c>
      <c r="D168" s="196" t="s">
        <v>117</v>
      </c>
      <c r="E168" s="197" t="s">
        <v>310</v>
      </c>
      <c r="F168" s="198" t="s">
        <v>311</v>
      </c>
      <c r="G168" s="199" t="s">
        <v>120</v>
      </c>
      <c r="H168" s="200">
        <v>651.29999999999995</v>
      </c>
      <c r="I168" s="201"/>
      <c r="J168" s="202">
        <f>ROUND(I168*H168,2)</f>
        <v>0</v>
      </c>
      <c r="K168" s="198" t="s">
        <v>121</v>
      </c>
      <c r="L168" s="43"/>
      <c r="M168" s="203" t="s">
        <v>20</v>
      </c>
      <c r="N168" s="204" t="s">
        <v>44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122</v>
      </c>
      <c r="AT168" s="207" t="s">
        <v>117</v>
      </c>
      <c r="AU168" s="207" t="s">
        <v>79</v>
      </c>
      <c r="AY168" s="16" t="s">
        <v>115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22</v>
      </c>
      <c r="BK168" s="208">
        <f>ROUND(I168*H168,2)</f>
        <v>0</v>
      </c>
      <c r="BL168" s="16" t="s">
        <v>122</v>
      </c>
      <c r="BM168" s="207" t="s">
        <v>312</v>
      </c>
    </row>
    <row r="169" s="2" customFormat="1">
      <c r="A169" s="37"/>
      <c r="B169" s="38"/>
      <c r="C169" s="39"/>
      <c r="D169" s="209" t="s">
        <v>124</v>
      </c>
      <c r="E169" s="39"/>
      <c r="F169" s="210" t="s">
        <v>313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124</v>
      </c>
      <c r="AU169" s="16" t="s">
        <v>79</v>
      </c>
    </row>
    <row r="170" s="2" customFormat="1" ht="44.25" customHeight="1">
      <c r="A170" s="37"/>
      <c r="B170" s="38"/>
      <c r="C170" s="196" t="s">
        <v>314</v>
      </c>
      <c r="D170" s="196" t="s">
        <v>117</v>
      </c>
      <c r="E170" s="197" t="s">
        <v>315</v>
      </c>
      <c r="F170" s="198" t="s">
        <v>316</v>
      </c>
      <c r="G170" s="199" t="s">
        <v>120</v>
      </c>
      <c r="H170" s="200">
        <v>651.29999999999995</v>
      </c>
      <c r="I170" s="201"/>
      <c r="J170" s="202">
        <f>ROUND(I170*H170,2)</f>
        <v>0</v>
      </c>
      <c r="K170" s="198" t="s">
        <v>121</v>
      </c>
      <c r="L170" s="43"/>
      <c r="M170" s="203" t="s">
        <v>20</v>
      </c>
      <c r="N170" s="204" t="s">
        <v>44</v>
      </c>
      <c r="O170" s="83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122</v>
      </c>
      <c r="AT170" s="207" t="s">
        <v>117</v>
      </c>
      <c r="AU170" s="207" t="s">
        <v>79</v>
      </c>
      <c r="AY170" s="16" t="s">
        <v>115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22</v>
      </c>
      <c r="BK170" s="208">
        <f>ROUND(I170*H170,2)</f>
        <v>0</v>
      </c>
      <c r="BL170" s="16" t="s">
        <v>122</v>
      </c>
      <c r="BM170" s="207" t="s">
        <v>317</v>
      </c>
    </row>
    <row r="171" s="2" customFormat="1">
      <c r="A171" s="37"/>
      <c r="B171" s="38"/>
      <c r="C171" s="39"/>
      <c r="D171" s="209" t="s">
        <v>124</v>
      </c>
      <c r="E171" s="39"/>
      <c r="F171" s="210" t="s">
        <v>318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79</v>
      </c>
    </row>
    <row r="172" s="2" customFormat="1" ht="37.8" customHeight="1">
      <c r="A172" s="37"/>
      <c r="B172" s="38"/>
      <c r="C172" s="196" t="s">
        <v>319</v>
      </c>
      <c r="D172" s="196" t="s">
        <v>117</v>
      </c>
      <c r="E172" s="197" t="s">
        <v>320</v>
      </c>
      <c r="F172" s="198" t="s">
        <v>321</v>
      </c>
      <c r="G172" s="199" t="s">
        <v>164</v>
      </c>
      <c r="H172" s="200">
        <v>25</v>
      </c>
      <c r="I172" s="201"/>
      <c r="J172" s="202">
        <f>ROUND(I172*H172,2)</f>
        <v>0</v>
      </c>
      <c r="K172" s="198" t="s">
        <v>121</v>
      </c>
      <c r="L172" s="43"/>
      <c r="M172" s="203" t="s">
        <v>20</v>
      </c>
      <c r="N172" s="204" t="s">
        <v>44</v>
      </c>
      <c r="O172" s="83"/>
      <c r="P172" s="205">
        <f>O172*H172</f>
        <v>0</v>
      </c>
      <c r="Q172" s="205">
        <v>0.0022399999999999998</v>
      </c>
      <c r="R172" s="205">
        <f>Q172*H172</f>
        <v>0.055999999999999994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122</v>
      </c>
      <c r="AT172" s="207" t="s">
        <v>117</v>
      </c>
      <c r="AU172" s="207" t="s">
        <v>79</v>
      </c>
      <c r="AY172" s="16" t="s">
        <v>115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6" t="s">
        <v>22</v>
      </c>
      <c r="BK172" s="208">
        <f>ROUND(I172*H172,2)</f>
        <v>0</v>
      </c>
      <c r="BL172" s="16" t="s">
        <v>122</v>
      </c>
      <c r="BM172" s="207" t="s">
        <v>322</v>
      </c>
    </row>
    <row r="173" s="2" customFormat="1">
      <c r="A173" s="37"/>
      <c r="B173" s="38"/>
      <c r="C173" s="39"/>
      <c r="D173" s="209" t="s">
        <v>124</v>
      </c>
      <c r="E173" s="39"/>
      <c r="F173" s="210" t="s">
        <v>323</v>
      </c>
      <c r="G173" s="39"/>
      <c r="H173" s="39"/>
      <c r="I173" s="211"/>
      <c r="J173" s="39"/>
      <c r="K173" s="39"/>
      <c r="L173" s="43"/>
      <c r="M173" s="212"/>
      <c r="N173" s="213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124</v>
      </c>
      <c r="AU173" s="16" t="s">
        <v>79</v>
      </c>
    </row>
    <row r="174" s="12" customFormat="1" ht="22.8" customHeight="1">
      <c r="A174" s="12"/>
      <c r="B174" s="180"/>
      <c r="C174" s="181"/>
      <c r="D174" s="182" t="s">
        <v>72</v>
      </c>
      <c r="E174" s="194" t="s">
        <v>155</v>
      </c>
      <c r="F174" s="194" t="s">
        <v>324</v>
      </c>
      <c r="G174" s="181"/>
      <c r="H174" s="181"/>
      <c r="I174" s="184"/>
      <c r="J174" s="195">
        <f>BK174</f>
        <v>0</v>
      </c>
      <c r="K174" s="181"/>
      <c r="L174" s="186"/>
      <c r="M174" s="187"/>
      <c r="N174" s="188"/>
      <c r="O174" s="188"/>
      <c r="P174" s="189">
        <f>SUM(P175:P177)</f>
        <v>0</v>
      </c>
      <c r="Q174" s="188"/>
      <c r="R174" s="189">
        <f>SUM(R175:R177)</f>
        <v>0.89800000000000002</v>
      </c>
      <c r="S174" s="188"/>
      <c r="T174" s="19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1" t="s">
        <v>22</v>
      </c>
      <c r="AT174" s="192" t="s">
        <v>72</v>
      </c>
      <c r="AU174" s="192" t="s">
        <v>22</v>
      </c>
      <c r="AY174" s="191" t="s">
        <v>115</v>
      </c>
      <c r="BK174" s="193">
        <f>SUM(BK175:BK177)</f>
        <v>0</v>
      </c>
    </row>
    <row r="175" s="2" customFormat="1" ht="24.15" customHeight="1">
      <c r="A175" s="37"/>
      <c r="B175" s="38"/>
      <c r="C175" s="196" t="s">
        <v>325</v>
      </c>
      <c r="D175" s="196" t="s">
        <v>117</v>
      </c>
      <c r="E175" s="197" t="s">
        <v>326</v>
      </c>
      <c r="F175" s="198" t="s">
        <v>327</v>
      </c>
      <c r="G175" s="199" t="s">
        <v>128</v>
      </c>
      <c r="H175" s="200">
        <v>5</v>
      </c>
      <c r="I175" s="201"/>
      <c r="J175" s="202">
        <f>ROUND(I175*H175,2)</f>
        <v>0</v>
      </c>
      <c r="K175" s="198" t="s">
        <v>121</v>
      </c>
      <c r="L175" s="43"/>
      <c r="M175" s="203" t="s">
        <v>20</v>
      </c>
      <c r="N175" s="204" t="s">
        <v>44</v>
      </c>
      <c r="O175" s="83"/>
      <c r="P175" s="205">
        <f>O175*H175</f>
        <v>0</v>
      </c>
      <c r="Q175" s="205">
        <v>0.1326</v>
      </c>
      <c r="R175" s="205">
        <f>Q175*H175</f>
        <v>0.66300000000000003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122</v>
      </c>
      <c r="AT175" s="207" t="s">
        <v>117</v>
      </c>
      <c r="AU175" s="207" t="s">
        <v>79</v>
      </c>
      <c r="AY175" s="16" t="s">
        <v>115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22</v>
      </c>
      <c r="BK175" s="208">
        <f>ROUND(I175*H175,2)</f>
        <v>0</v>
      </c>
      <c r="BL175" s="16" t="s">
        <v>122</v>
      </c>
      <c r="BM175" s="207" t="s">
        <v>328</v>
      </c>
    </row>
    <row r="176" s="2" customFormat="1">
      <c r="A176" s="37"/>
      <c r="B176" s="38"/>
      <c r="C176" s="39"/>
      <c r="D176" s="209" t="s">
        <v>124</v>
      </c>
      <c r="E176" s="39"/>
      <c r="F176" s="210" t="s">
        <v>329</v>
      </c>
      <c r="G176" s="39"/>
      <c r="H176" s="39"/>
      <c r="I176" s="211"/>
      <c r="J176" s="39"/>
      <c r="K176" s="39"/>
      <c r="L176" s="43"/>
      <c r="M176" s="212"/>
      <c r="N176" s="213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124</v>
      </c>
      <c r="AU176" s="16" t="s">
        <v>79</v>
      </c>
    </row>
    <row r="177" s="2" customFormat="1" ht="16.5" customHeight="1">
      <c r="A177" s="37"/>
      <c r="B177" s="38"/>
      <c r="C177" s="214" t="s">
        <v>330</v>
      </c>
      <c r="D177" s="214" t="s">
        <v>231</v>
      </c>
      <c r="E177" s="215" t="s">
        <v>331</v>
      </c>
      <c r="F177" s="216" t="s">
        <v>332</v>
      </c>
      <c r="G177" s="217" t="s">
        <v>128</v>
      </c>
      <c r="H177" s="218">
        <v>5</v>
      </c>
      <c r="I177" s="219"/>
      <c r="J177" s="220">
        <f>ROUND(I177*H177,2)</f>
        <v>0</v>
      </c>
      <c r="K177" s="216" t="s">
        <v>20</v>
      </c>
      <c r="L177" s="221"/>
      <c r="M177" s="222" t="s">
        <v>20</v>
      </c>
      <c r="N177" s="223" t="s">
        <v>44</v>
      </c>
      <c r="O177" s="83"/>
      <c r="P177" s="205">
        <f>O177*H177</f>
        <v>0</v>
      </c>
      <c r="Q177" s="205">
        <v>0.047</v>
      </c>
      <c r="R177" s="205">
        <f>Q177*H177</f>
        <v>0.23499999999999999</v>
      </c>
      <c r="S177" s="205">
        <v>0</v>
      </c>
      <c r="T177" s="20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7" t="s">
        <v>155</v>
      </c>
      <c r="AT177" s="207" t="s">
        <v>231</v>
      </c>
      <c r="AU177" s="207" t="s">
        <v>79</v>
      </c>
      <c r="AY177" s="16" t="s">
        <v>115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6" t="s">
        <v>22</v>
      </c>
      <c r="BK177" s="208">
        <f>ROUND(I177*H177,2)</f>
        <v>0</v>
      </c>
      <c r="BL177" s="16" t="s">
        <v>122</v>
      </c>
      <c r="BM177" s="207" t="s">
        <v>333</v>
      </c>
    </row>
    <row r="178" s="12" customFormat="1" ht="22.8" customHeight="1">
      <c r="A178" s="12"/>
      <c r="B178" s="180"/>
      <c r="C178" s="181"/>
      <c r="D178" s="182" t="s">
        <v>72</v>
      </c>
      <c r="E178" s="194" t="s">
        <v>161</v>
      </c>
      <c r="F178" s="194" t="s">
        <v>334</v>
      </c>
      <c r="G178" s="181"/>
      <c r="H178" s="181"/>
      <c r="I178" s="184"/>
      <c r="J178" s="195">
        <f>BK178</f>
        <v>0</v>
      </c>
      <c r="K178" s="181"/>
      <c r="L178" s="186"/>
      <c r="M178" s="187"/>
      <c r="N178" s="188"/>
      <c r="O178" s="188"/>
      <c r="P178" s="189">
        <f>SUM(P179:P191)</f>
        <v>0</v>
      </c>
      <c r="Q178" s="188"/>
      <c r="R178" s="189">
        <f>SUM(R179:R191)</f>
        <v>0.12030999999999999</v>
      </c>
      <c r="S178" s="188"/>
      <c r="T178" s="190">
        <f>SUM(T179:T191)</f>
        <v>6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1" t="s">
        <v>22</v>
      </c>
      <c r="AT178" s="192" t="s">
        <v>72</v>
      </c>
      <c r="AU178" s="192" t="s">
        <v>22</v>
      </c>
      <c r="AY178" s="191" t="s">
        <v>115</v>
      </c>
      <c r="BK178" s="193">
        <f>SUM(BK179:BK191)</f>
        <v>0</v>
      </c>
    </row>
    <row r="179" s="2" customFormat="1" ht="24.15" customHeight="1">
      <c r="A179" s="37"/>
      <c r="B179" s="38"/>
      <c r="C179" s="196" t="s">
        <v>335</v>
      </c>
      <c r="D179" s="196" t="s">
        <v>117</v>
      </c>
      <c r="E179" s="197" t="s">
        <v>336</v>
      </c>
      <c r="F179" s="198" t="s">
        <v>337</v>
      </c>
      <c r="G179" s="199" t="s">
        <v>128</v>
      </c>
      <c r="H179" s="200">
        <v>1</v>
      </c>
      <c r="I179" s="201"/>
      <c r="J179" s="202">
        <f>ROUND(I179*H179,2)</f>
        <v>0</v>
      </c>
      <c r="K179" s="198" t="s">
        <v>121</v>
      </c>
      <c r="L179" s="43"/>
      <c r="M179" s="203" t="s">
        <v>20</v>
      </c>
      <c r="N179" s="204" t="s">
        <v>44</v>
      </c>
      <c r="O179" s="83"/>
      <c r="P179" s="205">
        <f>O179*H179</f>
        <v>0</v>
      </c>
      <c r="Q179" s="205">
        <v>0.00069999999999999999</v>
      </c>
      <c r="R179" s="205">
        <f>Q179*H179</f>
        <v>0.00069999999999999999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122</v>
      </c>
      <c r="AT179" s="207" t="s">
        <v>117</v>
      </c>
      <c r="AU179" s="207" t="s">
        <v>79</v>
      </c>
      <c r="AY179" s="16" t="s">
        <v>115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22</v>
      </c>
      <c r="BK179" s="208">
        <f>ROUND(I179*H179,2)</f>
        <v>0</v>
      </c>
      <c r="BL179" s="16" t="s">
        <v>122</v>
      </c>
      <c r="BM179" s="207" t="s">
        <v>338</v>
      </c>
    </row>
    <row r="180" s="2" customFormat="1">
      <c r="A180" s="37"/>
      <c r="B180" s="38"/>
      <c r="C180" s="39"/>
      <c r="D180" s="209" t="s">
        <v>124</v>
      </c>
      <c r="E180" s="39"/>
      <c r="F180" s="210" t="s">
        <v>339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124</v>
      </c>
      <c r="AU180" s="16" t="s">
        <v>79</v>
      </c>
    </row>
    <row r="181" s="2" customFormat="1" ht="66.75" customHeight="1">
      <c r="A181" s="37"/>
      <c r="B181" s="38"/>
      <c r="C181" s="214" t="s">
        <v>340</v>
      </c>
      <c r="D181" s="214" t="s">
        <v>231</v>
      </c>
      <c r="E181" s="215" t="s">
        <v>341</v>
      </c>
      <c r="F181" s="216" t="s">
        <v>342</v>
      </c>
      <c r="G181" s="217" t="s">
        <v>128</v>
      </c>
      <c r="H181" s="218">
        <v>1</v>
      </c>
      <c r="I181" s="219"/>
      <c r="J181" s="220">
        <f>ROUND(I181*H181,2)</f>
        <v>0</v>
      </c>
      <c r="K181" s="216" t="s">
        <v>20</v>
      </c>
      <c r="L181" s="221"/>
      <c r="M181" s="222" t="s">
        <v>20</v>
      </c>
      <c r="N181" s="223" t="s">
        <v>44</v>
      </c>
      <c r="O181" s="83"/>
      <c r="P181" s="205">
        <f>O181*H181</f>
        <v>0</v>
      </c>
      <c r="Q181" s="205">
        <v>0.0040000000000000001</v>
      </c>
      <c r="R181" s="205">
        <f>Q181*H181</f>
        <v>0.0040000000000000001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155</v>
      </c>
      <c r="AT181" s="207" t="s">
        <v>231</v>
      </c>
      <c r="AU181" s="207" t="s">
        <v>79</v>
      </c>
      <c r="AY181" s="16" t="s">
        <v>115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22</v>
      </c>
      <c r="BK181" s="208">
        <f>ROUND(I181*H181,2)</f>
        <v>0</v>
      </c>
      <c r="BL181" s="16" t="s">
        <v>122</v>
      </c>
      <c r="BM181" s="207" t="s">
        <v>343</v>
      </c>
    </row>
    <row r="182" s="2" customFormat="1" ht="37.8" customHeight="1">
      <c r="A182" s="37"/>
      <c r="B182" s="38"/>
      <c r="C182" s="214" t="s">
        <v>344</v>
      </c>
      <c r="D182" s="214" t="s">
        <v>231</v>
      </c>
      <c r="E182" s="215" t="s">
        <v>345</v>
      </c>
      <c r="F182" s="216" t="s">
        <v>346</v>
      </c>
      <c r="G182" s="217" t="s">
        <v>128</v>
      </c>
      <c r="H182" s="218">
        <v>1</v>
      </c>
      <c r="I182" s="219"/>
      <c r="J182" s="220">
        <f>ROUND(I182*H182,2)</f>
        <v>0</v>
      </c>
      <c r="K182" s="216" t="s">
        <v>20</v>
      </c>
      <c r="L182" s="221"/>
      <c r="M182" s="222" t="s">
        <v>20</v>
      </c>
      <c r="N182" s="223" t="s">
        <v>44</v>
      </c>
      <c r="O182" s="83"/>
      <c r="P182" s="205">
        <f>O182*H182</f>
        <v>0</v>
      </c>
      <c r="Q182" s="205">
        <v>0.00010000000000000001</v>
      </c>
      <c r="R182" s="205">
        <f>Q182*H182</f>
        <v>0.00010000000000000001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155</v>
      </c>
      <c r="AT182" s="207" t="s">
        <v>231</v>
      </c>
      <c r="AU182" s="207" t="s">
        <v>79</v>
      </c>
      <c r="AY182" s="16" t="s">
        <v>115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6" t="s">
        <v>22</v>
      </c>
      <c r="BK182" s="208">
        <f>ROUND(I182*H182,2)</f>
        <v>0</v>
      </c>
      <c r="BL182" s="16" t="s">
        <v>122</v>
      </c>
      <c r="BM182" s="207" t="s">
        <v>347</v>
      </c>
    </row>
    <row r="183" s="2" customFormat="1" ht="24.15" customHeight="1">
      <c r="A183" s="37"/>
      <c r="B183" s="38"/>
      <c r="C183" s="196" t="s">
        <v>348</v>
      </c>
      <c r="D183" s="196" t="s">
        <v>117</v>
      </c>
      <c r="E183" s="197" t="s">
        <v>349</v>
      </c>
      <c r="F183" s="198" t="s">
        <v>350</v>
      </c>
      <c r="G183" s="199" t="s">
        <v>128</v>
      </c>
      <c r="H183" s="200">
        <v>1</v>
      </c>
      <c r="I183" s="201"/>
      <c r="J183" s="202">
        <f>ROUND(I183*H183,2)</f>
        <v>0</v>
      </c>
      <c r="K183" s="198" t="s">
        <v>121</v>
      </c>
      <c r="L183" s="43"/>
      <c r="M183" s="203" t="s">
        <v>20</v>
      </c>
      <c r="N183" s="204" t="s">
        <v>44</v>
      </c>
      <c r="O183" s="83"/>
      <c r="P183" s="205">
        <f>O183*H183</f>
        <v>0</v>
      </c>
      <c r="Q183" s="205">
        <v>0.10940999999999999</v>
      </c>
      <c r="R183" s="205">
        <f>Q183*H183</f>
        <v>0.10940999999999999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122</v>
      </c>
      <c r="AT183" s="207" t="s">
        <v>117</v>
      </c>
      <c r="AU183" s="207" t="s">
        <v>79</v>
      </c>
      <c r="AY183" s="16" t="s">
        <v>115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22</v>
      </c>
      <c r="BK183" s="208">
        <f>ROUND(I183*H183,2)</f>
        <v>0</v>
      </c>
      <c r="BL183" s="16" t="s">
        <v>122</v>
      </c>
      <c r="BM183" s="207" t="s">
        <v>351</v>
      </c>
    </row>
    <row r="184" s="2" customFormat="1">
      <c r="A184" s="37"/>
      <c r="B184" s="38"/>
      <c r="C184" s="39"/>
      <c r="D184" s="209" t="s">
        <v>124</v>
      </c>
      <c r="E184" s="39"/>
      <c r="F184" s="210" t="s">
        <v>352</v>
      </c>
      <c r="G184" s="39"/>
      <c r="H184" s="39"/>
      <c r="I184" s="211"/>
      <c r="J184" s="39"/>
      <c r="K184" s="39"/>
      <c r="L184" s="43"/>
      <c r="M184" s="212"/>
      <c r="N184" s="213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79</v>
      </c>
    </row>
    <row r="185" s="2" customFormat="1" ht="37.8" customHeight="1">
      <c r="A185" s="37"/>
      <c r="B185" s="38"/>
      <c r="C185" s="214" t="s">
        <v>353</v>
      </c>
      <c r="D185" s="214" t="s">
        <v>231</v>
      </c>
      <c r="E185" s="215" t="s">
        <v>354</v>
      </c>
      <c r="F185" s="216" t="s">
        <v>355</v>
      </c>
      <c r="G185" s="217" t="s">
        <v>128</v>
      </c>
      <c r="H185" s="218">
        <v>1</v>
      </c>
      <c r="I185" s="219"/>
      <c r="J185" s="220">
        <f>ROUND(I185*H185,2)</f>
        <v>0</v>
      </c>
      <c r="K185" s="216" t="s">
        <v>20</v>
      </c>
      <c r="L185" s="221"/>
      <c r="M185" s="222" t="s">
        <v>20</v>
      </c>
      <c r="N185" s="223" t="s">
        <v>44</v>
      </c>
      <c r="O185" s="83"/>
      <c r="P185" s="205">
        <f>O185*H185</f>
        <v>0</v>
      </c>
      <c r="Q185" s="205">
        <v>0.0061000000000000004</v>
      </c>
      <c r="R185" s="205">
        <f>Q185*H185</f>
        <v>0.0061000000000000004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155</v>
      </c>
      <c r="AT185" s="207" t="s">
        <v>231</v>
      </c>
      <c r="AU185" s="207" t="s">
        <v>79</v>
      </c>
      <c r="AY185" s="16" t="s">
        <v>115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22</v>
      </c>
      <c r="BK185" s="208">
        <f>ROUND(I185*H185,2)</f>
        <v>0</v>
      </c>
      <c r="BL185" s="16" t="s">
        <v>122</v>
      </c>
      <c r="BM185" s="207" t="s">
        <v>356</v>
      </c>
    </row>
    <row r="186" s="2" customFormat="1" ht="44.25" customHeight="1">
      <c r="A186" s="37"/>
      <c r="B186" s="38"/>
      <c r="C186" s="196" t="s">
        <v>357</v>
      </c>
      <c r="D186" s="196" t="s">
        <v>117</v>
      </c>
      <c r="E186" s="197" t="s">
        <v>358</v>
      </c>
      <c r="F186" s="198" t="s">
        <v>359</v>
      </c>
      <c r="G186" s="199" t="s">
        <v>164</v>
      </c>
      <c r="H186" s="200">
        <v>55</v>
      </c>
      <c r="I186" s="201"/>
      <c r="J186" s="202">
        <f>ROUND(I186*H186,2)</f>
        <v>0</v>
      </c>
      <c r="K186" s="198" t="s">
        <v>121</v>
      </c>
      <c r="L186" s="43"/>
      <c r="M186" s="203" t="s">
        <v>20</v>
      </c>
      <c r="N186" s="204" t="s">
        <v>44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122</v>
      </c>
      <c r="AT186" s="207" t="s">
        <v>117</v>
      </c>
      <c r="AU186" s="207" t="s">
        <v>79</v>
      </c>
      <c r="AY186" s="16" t="s">
        <v>115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22</v>
      </c>
      <c r="BK186" s="208">
        <f>ROUND(I186*H186,2)</f>
        <v>0</v>
      </c>
      <c r="BL186" s="16" t="s">
        <v>122</v>
      </c>
      <c r="BM186" s="207" t="s">
        <v>360</v>
      </c>
    </row>
    <row r="187" s="2" customFormat="1">
      <c r="A187" s="37"/>
      <c r="B187" s="38"/>
      <c r="C187" s="39"/>
      <c r="D187" s="209" t="s">
        <v>124</v>
      </c>
      <c r="E187" s="39"/>
      <c r="F187" s="210" t="s">
        <v>361</v>
      </c>
      <c r="G187" s="39"/>
      <c r="H187" s="39"/>
      <c r="I187" s="211"/>
      <c r="J187" s="39"/>
      <c r="K187" s="39"/>
      <c r="L187" s="43"/>
      <c r="M187" s="212"/>
      <c r="N187" s="21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124</v>
      </c>
      <c r="AU187" s="16" t="s">
        <v>79</v>
      </c>
    </row>
    <row r="188" s="2" customFormat="1" ht="33" customHeight="1">
      <c r="A188" s="37"/>
      <c r="B188" s="38"/>
      <c r="C188" s="196" t="s">
        <v>362</v>
      </c>
      <c r="D188" s="196" t="s">
        <v>117</v>
      </c>
      <c r="E188" s="197" t="s">
        <v>363</v>
      </c>
      <c r="F188" s="198" t="s">
        <v>364</v>
      </c>
      <c r="G188" s="199" t="s">
        <v>120</v>
      </c>
      <c r="H188" s="200">
        <v>200</v>
      </c>
      <c r="I188" s="201"/>
      <c r="J188" s="202">
        <f>ROUND(I188*H188,2)</f>
        <v>0</v>
      </c>
      <c r="K188" s="198" t="s">
        <v>121</v>
      </c>
      <c r="L188" s="43"/>
      <c r="M188" s="203" t="s">
        <v>20</v>
      </c>
      <c r="N188" s="204" t="s">
        <v>44</v>
      </c>
      <c r="O188" s="83"/>
      <c r="P188" s="205">
        <f>O188*H188</f>
        <v>0</v>
      </c>
      <c r="Q188" s="205">
        <v>0</v>
      </c>
      <c r="R188" s="205">
        <f>Q188*H188</f>
        <v>0</v>
      </c>
      <c r="S188" s="205">
        <v>0.01</v>
      </c>
      <c r="T188" s="206">
        <f>S188*H188</f>
        <v>2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122</v>
      </c>
      <c r="AT188" s="207" t="s">
        <v>117</v>
      </c>
      <c r="AU188" s="207" t="s">
        <v>79</v>
      </c>
      <c r="AY188" s="16" t="s">
        <v>115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22</v>
      </c>
      <c r="BK188" s="208">
        <f>ROUND(I188*H188,2)</f>
        <v>0</v>
      </c>
      <c r="BL188" s="16" t="s">
        <v>122</v>
      </c>
      <c r="BM188" s="207" t="s">
        <v>365</v>
      </c>
    </row>
    <row r="189" s="2" customFormat="1">
      <c r="A189" s="37"/>
      <c r="B189" s="38"/>
      <c r="C189" s="39"/>
      <c r="D189" s="209" t="s">
        <v>124</v>
      </c>
      <c r="E189" s="39"/>
      <c r="F189" s="210" t="s">
        <v>366</v>
      </c>
      <c r="G189" s="39"/>
      <c r="H189" s="39"/>
      <c r="I189" s="211"/>
      <c r="J189" s="39"/>
      <c r="K189" s="39"/>
      <c r="L189" s="43"/>
      <c r="M189" s="212"/>
      <c r="N189" s="213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79</v>
      </c>
    </row>
    <row r="190" s="2" customFormat="1" ht="62.7" customHeight="1">
      <c r="A190" s="37"/>
      <c r="B190" s="38"/>
      <c r="C190" s="196" t="s">
        <v>367</v>
      </c>
      <c r="D190" s="196" t="s">
        <v>117</v>
      </c>
      <c r="E190" s="197" t="s">
        <v>368</v>
      </c>
      <c r="F190" s="198" t="s">
        <v>369</v>
      </c>
      <c r="G190" s="199" t="s">
        <v>120</v>
      </c>
      <c r="H190" s="200">
        <v>200</v>
      </c>
      <c r="I190" s="201"/>
      <c r="J190" s="202">
        <f>ROUND(I190*H190,2)</f>
        <v>0</v>
      </c>
      <c r="K190" s="198" t="s">
        <v>121</v>
      </c>
      <c r="L190" s="43"/>
      <c r="M190" s="203" t="s">
        <v>20</v>
      </c>
      <c r="N190" s="204" t="s">
        <v>44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0.02</v>
      </c>
      <c r="T190" s="206">
        <f>S190*H190</f>
        <v>4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122</v>
      </c>
      <c r="AT190" s="207" t="s">
        <v>117</v>
      </c>
      <c r="AU190" s="207" t="s">
        <v>79</v>
      </c>
      <c r="AY190" s="16" t="s">
        <v>115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22</v>
      </c>
      <c r="BK190" s="208">
        <f>ROUND(I190*H190,2)</f>
        <v>0</v>
      </c>
      <c r="BL190" s="16" t="s">
        <v>122</v>
      </c>
      <c r="BM190" s="207" t="s">
        <v>370</v>
      </c>
    </row>
    <row r="191" s="2" customFormat="1">
      <c r="A191" s="37"/>
      <c r="B191" s="38"/>
      <c r="C191" s="39"/>
      <c r="D191" s="209" t="s">
        <v>124</v>
      </c>
      <c r="E191" s="39"/>
      <c r="F191" s="210" t="s">
        <v>371</v>
      </c>
      <c r="G191" s="39"/>
      <c r="H191" s="39"/>
      <c r="I191" s="211"/>
      <c r="J191" s="39"/>
      <c r="K191" s="39"/>
      <c r="L191" s="43"/>
      <c r="M191" s="212"/>
      <c r="N191" s="213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124</v>
      </c>
      <c r="AU191" s="16" t="s">
        <v>79</v>
      </c>
    </row>
    <row r="192" s="12" customFormat="1" ht="22.8" customHeight="1">
      <c r="A192" s="12"/>
      <c r="B192" s="180"/>
      <c r="C192" s="181"/>
      <c r="D192" s="182" t="s">
        <v>72</v>
      </c>
      <c r="E192" s="194" t="s">
        <v>372</v>
      </c>
      <c r="F192" s="194" t="s">
        <v>373</v>
      </c>
      <c r="G192" s="181"/>
      <c r="H192" s="181"/>
      <c r="I192" s="184"/>
      <c r="J192" s="195">
        <f>BK192</f>
        <v>0</v>
      </c>
      <c r="K192" s="181"/>
      <c r="L192" s="186"/>
      <c r="M192" s="187"/>
      <c r="N192" s="188"/>
      <c r="O192" s="188"/>
      <c r="P192" s="189">
        <f>SUM(P193:P200)</f>
        <v>0</v>
      </c>
      <c r="Q192" s="188"/>
      <c r="R192" s="189">
        <f>SUM(R193:R200)</f>
        <v>0</v>
      </c>
      <c r="S192" s="188"/>
      <c r="T192" s="190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1" t="s">
        <v>22</v>
      </c>
      <c r="AT192" s="192" t="s">
        <v>72</v>
      </c>
      <c r="AU192" s="192" t="s">
        <v>22</v>
      </c>
      <c r="AY192" s="191" t="s">
        <v>115</v>
      </c>
      <c r="BK192" s="193">
        <f>SUM(BK193:BK200)</f>
        <v>0</v>
      </c>
    </row>
    <row r="193" s="2" customFormat="1" ht="37.8" customHeight="1">
      <c r="A193" s="37"/>
      <c r="B193" s="38"/>
      <c r="C193" s="196" t="s">
        <v>374</v>
      </c>
      <c r="D193" s="196" t="s">
        <v>117</v>
      </c>
      <c r="E193" s="197" t="s">
        <v>375</v>
      </c>
      <c r="F193" s="198" t="s">
        <v>376</v>
      </c>
      <c r="G193" s="199" t="s">
        <v>282</v>
      </c>
      <c r="H193" s="200">
        <v>29.699999999999999</v>
      </c>
      <c r="I193" s="201"/>
      <c r="J193" s="202">
        <f>ROUND(I193*H193,2)</f>
        <v>0</v>
      </c>
      <c r="K193" s="198" t="s">
        <v>121</v>
      </c>
      <c r="L193" s="43"/>
      <c r="M193" s="203" t="s">
        <v>20</v>
      </c>
      <c r="N193" s="204" t="s">
        <v>44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122</v>
      </c>
      <c r="AT193" s="207" t="s">
        <v>117</v>
      </c>
      <c r="AU193" s="207" t="s">
        <v>79</v>
      </c>
      <c r="AY193" s="16" t="s">
        <v>115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22</v>
      </c>
      <c r="BK193" s="208">
        <f>ROUND(I193*H193,2)</f>
        <v>0</v>
      </c>
      <c r="BL193" s="16" t="s">
        <v>122</v>
      </c>
      <c r="BM193" s="207" t="s">
        <v>377</v>
      </c>
    </row>
    <row r="194" s="2" customFormat="1">
      <c r="A194" s="37"/>
      <c r="B194" s="38"/>
      <c r="C194" s="39"/>
      <c r="D194" s="209" t="s">
        <v>124</v>
      </c>
      <c r="E194" s="39"/>
      <c r="F194" s="210" t="s">
        <v>378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124</v>
      </c>
      <c r="AU194" s="16" t="s">
        <v>79</v>
      </c>
    </row>
    <row r="195" s="2" customFormat="1" ht="44.25" customHeight="1">
      <c r="A195" s="37"/>
      <c r="B195" s="38"/>
      <c r="C195" s="196" t="s">
        <v>379</v>
      </c>
      <c r="D195" s="196" t="s">
        <v>117</v>
      </c>
      <c r="E195" s="197" t="s">
        <v>380</v>
      </c>
      <c r="F195" s="198" t="s">
        <v>381</v>
      </c>
      <c r="G195" s="199" t="s">
        <v>282</v>
      </c>
      <c r="H195" s="200">
        <v>29.699999999999999</v>
      </c>
      <c r="I195" s="201"/>
      <c r="J195" s="202">
        <f>ROUND(I195*H195,2)</f>
        <v>0</v>
      </c>
      <c r="K195" s="198" t="s">
        <v>121</v>
      </c>
      <c r="L195" s="43"/>
      <c r="M195" s="203" t="s">
        <v>20</v>
      </c>
      <c r="N195" s="204" t="s">
        <v>44</v>
      </c>
      <c r="O195" s="83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122</v>
      </c>
      <c r="AT195" s="207" t="s">
        <v>117</v>
      </c>
      <c r="AU195" s="207" t="s">
        <v>79</v>
      </c>
      <c r="AY195" s="16" t="s">
        <v>115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6" t="s">
        <v>22</v>
      </c>
      <c r="BK195" s="208">
        <f>ROUND(I195*H195,2)</f>
        <v>0</v>
      </c>
      <c r="BL195" s="16" t="s">
        <v>122</v>
      </c>
      <c r="BM195" s="207" t="s">
        <v>382</v>
      </c>
    </row>
    <row r="196" s="2" customFormat="1">
      <c r="A196" s="37"/>
      <c r="B196" s="38"/>
      <c r="C196" s="39"/>
      <c r="D196" s="209" t="s">
        <v>124</v>
      </c>
      <c r="E196" s="39"/>
      <c r="F196" s="210" t="s">
        <v>383</v>
      </c>
      <c r="G196" s="39"/>
      <c r="H196" s="39"/>
      <c r="I196" s="211"/>
      <c r="J196" s="39"/>
      <c r="K196" s="39"/>
      <c r="L196" s="43"/>
      <c r="M196" s="212"/>
      <c r="N196" s="213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124</v>
      </c>
      <c r="AU196" s="16" t="s">
        <v>79</v>
      </c>
    </row>
    <row r="197" s="2" customFormat="1" ht="24.15" customHeight="1">
      <c r="A197" s="37"/>
      <c r="B197" s="38"/>
      <c r="C197" s="196" t="s">
        <v>384</v>
      </c>
      <c r="D197" s="196" t="s">
        <v>117</v>
      </c>
      <c r="E197" s="197" t="s">
        <v>385</v>
      </c>
      <c r="F197" s="198" t="s">
        <v>386</v>
      </c>
      <c r="G197" s="199" t="s">
        <v>282</v>
      </c>
      <c r="H197" s="200">
        <v>29.699999999999999</v>
      </c>
      <c r="I197" s="201"/>
      <c r="J197" s="202">
        <f>ROUND(I197*H197,2)</f>
        <v>0</v>
      </c>
      <c r="K197" s="198" t="s">
        <v>121</v>
      </c>
      <c r="L197" s="43"/>
      <c r="M197" s="203" t="s">
        <v>20</v>
      </c>
      <c r="N197" s="204" t="s">
        <v>44</v>
      </c>
      <c r="O197" s="83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122</v>
      </c>
      <c r="AT197" s="207" t="s">
        <v>117</v>
      </c>
      <c r="AU197" s="207" t="s">
        <v>79</v>
      </c>
      <c r="AY197" s="16" t="s">
        <v>115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22</v>
      </c>
      <c r="BK197" s="208">
        <f>ROUND(I197*H197,2)</f>
        <v>0</v>
      </c>
      <c r="BL197" s="16" t="s">
        <v>122</v>
      </c>
      <c r="BM197" s="207" t="s">
        <v>387</v>
      </c>
    </row>
    <row r="198" s="2" customFormat="1">
      <c r="A198" s="37"/>
      <c r="B198" s="38"/>
      <c r="C198" s="39"/>
      <c r="D198" s="209" t="s">
        <v>124</v>
      </c>
      <c r="E198" s="39"/>
      <c r="F198" s="210" t="s">
        <v>388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124</v>
      </c>
      <c r="AU198" s="16" t="s">
        <v>79</v>
      </c>
    </row>
    <row r="199" s="2" customFormat="1" ht="44.25" customHeight="1">
      <c r="A199" s="37"/>
      <c r="B199" s="38"/>
      <c r="C199" s="196" t="s">
        <v>389</v>
      </c>
      <c r="D199" s="196" t="s">
        <v>117</v>
      </c>
      <c r="E199" s="197" t="s">
        <v>390</v>
      </c>
      <c r="F199" s="198" t="s">
        <v>391</v>
      </c>
      <c r="G199" s="199" t="s">
        <v>282</v>
      </c>
      <c r="H199" s="200">
        <v>29.699999999999999</v>
      </c>
      <c r="I199" s="201"/>
      <c r="J199" s="202">
        <f>ROUND(I199*H199,2)</f>
        <v>0</v>
      </c>
      <c r="K199" s="198" t="s">
        <v>121</v>
      </c>
      <c r="L199" s="43"/>
      <c r="M199" s="203" t="s">
        <v>20</v>
      </c>
      <c r="N199" s="204" t="s">
        <v>44</v>
      </c>
      <c r="O199" s="83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122</v>
      </c>
      <c r="AT199" s="207" t="s">
        <v>117</v>
      </c>
      <c r="AU199" s="207" t="s">
        <v>79</v>
      </c>
      <c r="AY199" s="16" t="s">
        <v>115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22</v>
      </c>
      <c r="BK199" s="208">
        <f>ROUND(I199*H199,2)</f>
        <v>0</v>
      </c>
      <c r="BL199" s="16" t="s">
        <v>122</v>
      </c>
      <c r="BM199" s="207" t="s">
        <v>392</v>
      </c>
    </row>
    <row r="200" s="2" customFormat="1">
      <c r="A200" s="37"/>
      <c r="B200" s="38"/>
      <c r="C200" s="39"/>
      <c r="D200" s="209" t="s">
        <v>124</v>
      </c>
      <c r="E200" s="39"/>
      <c r="F200" s="210" t="s">
        <v>393</v>
      </c>
      <c r="G200" s="39"/>
      <c r="H200" s="39"/>
      <c r="I200" s="211"/>
      <c r="J200" s="39"/>
      <c r="K200" s="39"/>
      <c r="L200" s="43"/>
      <c r="M200" s="212"/>
      <c r="N200" s="213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124</v>
      </c>
      <c r="AU200" s="16" t="s">
        <v>79</v>
      </c>
    </row>
    <row r="201" s="12" customFormat="1" ht="22.8" customHeight="1">
      <c r="A201" s="12"/>
      <c r="B201" s="180"/>
      <c r="C201" s="181"/>
      <c r="D201" s="182" t="s">
        <v>72</v>
      </c>
      <c r="E201" s="194" t="s">
        <v>394</v>
      </c>
      <c r="F201" s="194" t="s">
        <v>395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SUM(P202:P205)</f>
        <v>0</v>
      </c>
      <c r="Q201" s="188"/>
      <c r="R201" s="189">
        <f>SUM(R202:R205)</f>
        <v>0</v>
      </c>
      <c r="S201" s="188"/>
      <c r="T201" s="190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1" t="s">
        <v>22</v>
      </c>
      <c r="AT201" s="192" t="s">
        <v>72</v>
      </c>
      <c r="AU201" s="192" t="s">
        <v>22</v>
      </c>
      <c r="AY201" s="191" t="s">
        <v>115</v>
      </c>
      <c r="BK201" s="193">
        <f>SUM(BK202:BK205)</f>
        <v>0</v>
      </c>
    </row>
    <row r="202" s="2" customFormat="1" ht="44.25" customHeight="1">
      <c r="A202" s="37"/>
      <c r="B202" s="38"/>
      <c r="C202" s="196" t="s">
        <v>396</v>
      </c>
      <c r="D202" s="196" t="s">
        <v>117</v>
      </c>
      <c r="E202" s="197" t="s">
        <v>397</v>
      </c>
      <c r="F202" s="198" t="s">
        <v>398</v>
      </c>
      <c r="G202" s="199" t="s">
        <v>282</v>
      </c>
      <c r="H202" s="200">
        <v>370.20999999999998</v>
      </c>
      <c r="I202" s="201"/>
      <c r="J202" s="202">
        <f>ROUND(I202*H202,2)</f>
        <v>0</v>
      </c>
      <c r="K202" s="198" t="s">
        <v>121</v>
      </c>
      <c r="L202" s="43"/>
      <c r="M202" s="203" t="s">
        <v>20</v>
      </c>
      <c r="N202" s="204" t="s">
        <v>44</v>
      </c>
      <c r="O202" s="83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122</v>
      </c>
      <c r="AT202" s="207" t="s">
        <v>117</v>
      </c>
      <c r="AU202" s="207" t="s">
        <v>79</v>
      </c>
      <c r="AY202" s="16" t="s">
        <v>115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22</v>
      </c>
      <c r="BK202" s="208">
        <f>ROUND(I202*H202,2)</f>
        <v>0</v>
      </c>
      <c r="BL202" s="16" t="s">
        <v>122</v>
      </c>
      <c r="BM202" s="207" t="s">
        <v>399</v>
      </c>
    </row>
    <row r="203" s="2" customFormat="1">
      <c r="A203" s="37"/>
      <c r="B203" s="38"/>
      <c r="C203" s="39"/>
      <c r="D203" s="209" t="s">
        <v>124</v>
      </c>
      <c r="E203" s="39"/>
      <c r="F203" s="210" t="s">
        <v>400</v>
      </c>
      <c r="G203" s="39"/>
      <c r="H203" s="39"/>
      <c r="I203" s="211"/>
      <c r="J203" s="39"/>
      <c r="K203" s="39"/>
      <c r="L203" s="43"/>
      <c r="M203" s="212"/>
      <c r="N203" s="21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124</v>
      </c>
      <c r="AU203" s="16" t="s">
        <v>79</v>
      </c>
    </row>
    <row r="204" s="2" customFormat="1" ht="55.5" customHeight="1">
      <c r="A204" s="37"/>
      <c r="B204" s="38"/>
      <c r="C204" s="196" t="s">
        <v>401</v>
      </c>
      <c r="D204" s="196" t="s">
        <v>117</v>
      </c>
      <c r="E204" s="197" t="s">
        <v>402</v>
      </c>
      <c r="F204" s="198" t="s">
        <v>403</v>
      </c>
      <c r="G204" s="199" t="s">
        <v>282</v>
      </c>
      <c r="H204" s="200">
        <v>370.20999999999998</v>
      </c>
      <c r="I204" s="201"/>
      <c r="J204" s="202">
        <f>ROUND(I204*H204,2)</f>
        <v>0</v>
      </c>
      <c r="K204" s="198" t="s">
        <v>121</v>
      </c>
      <c r="L204" s="43"/>
      <c r="M204" s="203" t="s">
        <v>20</v>
      </c>
      <c r="N204" s="204" t="s">
        <v>44</v>
      </c>
      <c r="O204" s="83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7" t="s">
        <v>122</v>
      </c>
      <c r="AT204" s="207" t="s">
        <v>117</v>
      </c>
      <c r="AU204" s="207" t="s">
        <v>79</v>
      </c>
      <c r="AY204" s="16" t="s">
        <v>115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6" t="s">
        <v>22</v>
      </c>
      <c r="BK204" s="208">
        <f>ROUND(I204*H204,2)</f>
        <v>0</v>
      </c>
      <c r="BL204" s="16" t="s">
        <v>122</v>
      </c>
      <c r="BM204" s="207" t="s">
        <v>404</v>
      </c>
    </row>
    <row r="205" s="2" customFormat="1">
      <c r="A205" s="37"/>
      <c r="B205" s="38"/>
      <c r="C205" s="39"/>
      <c r="D205" s="209" t="s">
        <v>124</v>
      </c>
      <c r="E205" s="39"/>
      <c r="F205" s="210" t="s">
        <v>405</v>
      </c>
      <c r="G205" s="39"/>
      <c r="H205" s="39"/>
      <c r="I205" s="211"/>
      <c r="J205" s="39"/>
      <c r="K205" s="39"/>
      <c r="L205" s="43"/>
      <c r="M205" s="212"/>
      <c r="N205" s="213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124</v>
      </c>
      <c r="AU205" s="16" t="s">
        <v>79</v>
      </c>
    </row>
    <row r="206" s="12" customFormat="1" ht="25.92" customHeight="1">
      <c r="A206" s="12"/>
      <c r="B206" s="180"/>
      <c r="C206" s="181"/>
      <c r="D206" s="182" t="s">
        <v>72</v>
      </c>
      <c r="E206" s="183" t="s">
        <v>406</v>
      </c>
      <c r="F206" s="183" t="s">
        <v>407</v>
      </c>
      <c r="G206" s="181"/>
      <c r="H206" s="181"/>
      <c r="I206" s="184"/>
      <c r="J206" s="185">
        <f>BK206</f>
        <v>0</v>
      </c>
      <c r="K206" s="181"/>
      <c r="L206" s="186"/>
      <c r="M206" s="187"/>
      <c r="N206" s="188"/>
      <c r="O206" s="188"/>
      <c r="P206" s="189">
        <f>P207+P212+P217</f>
        <v>0</v>
      </c>
      <c r="Q206" s="188"/>
      <c r="R206" s="189">
        <f>R207+R212+R217</f>
        <v>0</v>
      </c>
      <c r="S206" s="188"/>
      <c r="T206" s="190">
        <f>T207+T212+T217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1" t="s">
        <v>140</v>
      </c>
      <c r="AT206" s="192" t="s">
        <v>72</v>
      </c>
      <c r="AU206" s="192" t="s">
        <v>73</v>
      </c>
      <c r="AY206" s="191" t="s">
        <v>115</v>
      </c>
      <c r="BK206" s="193">
        <f>BK207+BK212+BK217</f>
        <v>0</v>
      </c>
    </row>
    <row r="207" s="12" customFormat="1" ht="22.8" customHeight="1">
      <c r="A207" s="12"/>
      <c r="B207" s="180"/>
      <c r="C207" s="181"/>
      <c r="D207" s="182" t="s">
        <v>72</v>
      </c>
      <c r="E207" s="194" t="s">
        <v>408</v>
      </c>
      <c r="F207" s="194" t="s">
        <v>409</v>
      </c>
      <c r="G207" s="181"/>
      <c r="H207" s="181"/>
      <c r="I207" s="184"/>
      <c r="J207" s="195">
        <f>BK207</f>
        <v>0</v>
      </c>
      <c r="K207" s="181"/>
      <c r="L207" s="186"/>
      <c r="M207" s="187"/>
      <c r="N207" s="188"/>
      <c r="O207" s="188"/>
      <c r="P207" s="189">
        <f>SUM(P208:P211)</f>
        <v>0</v>
      </c>
      <c r="Q207" s="188"/>
      <c r="R207" s="189">
        <f>SUM(R208:R211)</f>
        <v>0</v>
      </c>
      <c r="S207" s="188"/>
      <c r="T207" s="190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1" t="s">
        <v>140</v>
      </c>
      <c r="AT207" s="192" t="s">
        <v>72</v>
      </c>
      <c r="AU207" s="192" t="s">
        <v>22</v>
      </c>
      <c r="AY207" s="191" t="s">
        <v>115</v>
      </c>
      <c r="BK207" s="193">
        <f>SUM(BK208:BK211)</f>
        <v>0</v>
      </c>
    </row>
    <row r="208" s="2" customFormat="1" ht="16.5" customHeight="1">
      <c r="A208" s="37"/>
      <c r="B208" s="38"/>
      <c r="C208" s="196" t="s">
        <v>410</v>
      </c>
      <c r="D208" s="196" t="s">
        <v>117</v>
      </c>
      <c r="E208" s="197" t="s">
        <v>411</v>
      </c>
      <c r="F208" s="198" t="s">
        <v>409</v>
      </c>
      <c r="G208" s="199" t="s">
        <v>242</v>
      </c>
      <c r="H208" s="200">
        <v>1</v>
      </c>
      <c r="I208" s="201"/>
      <c r="J208" s="202">
        <f>ROUND(I208*H208,2)</f>
        <v>0</v>
      </c>
      <c r="K208" s="198" t="s">
        <v>121</v>
      </c>
      <c r="L208" s="43"/>
      <c r="M208" s="203" t="s">
        <v>20</v>
      </c>
      <c r="N208" s="204" t="s">
        <v>44</v>
      </c>
      <c r="O208" s="83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412</v>
      </c>
      <c r="AT208" s="207" t="s">
        <v>117</v>
      </c>
      <c r="AU208" s="207" t="s">
        <v>79</v>
      </c>
      <c r="AY208" s="16" t="s">
        <v>115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22</v>
      </c>
      <c r="BK208" s="208">
        <f>ROUND(I208*H208,2)</f>
        <v>0</v>
      </c>
      <c r="BL208" s="16" t="s">
        <v>412</v>
      </c>
      <c r="BM208" s="207" t="s">
        <v>413</v>
      </c>
    </row>
    <row r="209" s="2" customFormat="1">
      <c r="A209" s="37"/>
      <c r="B209" s="38"/>
      <c r="C209" s="39"/>
      <c r="D209" s="209" t="s">
        <v>124</v>
      </c>
      <c r="E209" s="39"/>
      <c r="F209" s="210" t="s">
        <v>414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124</v>
      </c>
      <c r="AU209" s="16" t="s">
        <v>79</v>
      </c>
    </row>
    <row r="210" s="2" customFormat="1" ht="16.5" customHeight="1">
      <c r="A210" s="37"/>
      <c r="B210" s="38"/>
      <c r="C210" s="196" t="s">
        <v>415</v>
      </c>
      <c r="D210" s="196" t="s">
        <v>117</v>
      </c>
      <c r="E210" s="197" t="s">
        <v>416</v>
      </c>
      <c r="F210" s="198" t="s">
        <v>417</v>
      </c>
      <c r="G210" s="199" t="s">
        <v>242</v>
      </c>
      <c r="H210" s="200">
        <v>1</v>
      </c>
      <c r="I210" s="201"/>
      <c r="J210" s="202">
        <f>ROUND(I210*H210,2)</f>
        <v>0</v>
      </c>
      <c r="K210" s="198" t="s">
        <v>121</v>
      </c>
      <c r="L210" s="43"/>
      <c r="M210" s="203" t="s">
        <v>20</v>
      </c>
      <c r="N210" s="204" t="s">
        <v>44</v>
      </c>
      <c r="O210" s="83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7" t="s">
        <v>412</v>
      </c>
      <c r="AT210" s="207" t="s">
        <v>117</v>
      </c>
      <c r="AU210" s="207" t="s">
        <v>79</v>
      </c>
      <c r="AY210" s="16" t="s">
        <v>115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6" t="s">
        <v>22</v>
      </c>
      <c r="BK210" s="208">
        <f>ROUND(I210*H210,2)</f>
        <v>0</v>
      </c>
      <c r="BL210" s="16" t="s">
        <v>412</v>
      </c>
      <c r="BM210" s="207" t="s">
        <v>418</v>
      </c>
    </row>
    <row r="211" s="2" customFormat="1">
      <c r="A211" s="37"/>
      <c r="B211" s="38"/>
      <c r="C211" s="39"/>
      <c r="D211" s="209" t="s">
        <v>124</v>
      </c>
      <c r="E211" s="39"/>
      <c r="F211" s="210" t="s">
        <v>419</v>
      </c>
      <c r="G211" s="39"/>
      <c r="H211" s="39"/>
      <c r="I211" s="211"/>
      <c r="J211" s="39"/>
      <c r="K211" s="39"/>
      <c r="L211" s="43"/>
      <c r="M211" s="212"/>
      <c r="N211" s="213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124</v>
      </c>
      <c r="AU211" s="16" t="s">
        <v>79</v>
      </c>
    </row>
    <row r="212" s="12" customFormat="1" ht="22.8" customHeight="1">
      <c r="A212" s="12"/>
      <c r="B212" s="180"/>
      <c r="C212" s="181"/>
      <c r="D212" s="182" t="s">
        <v>72</v>
      </c>
      <c r="E212" s="194" t="s">
        <v>420</v>
      </c>
      <c r="F212" s="194" t="s">
        <v>421</v>
      </c>
      <c r="G212" s="181"/>
      <c r="H212" s="181"/>
      <c r="I212" s="184"/>
      <c r="J212" s="195">
        <f>BK212</f>
        <v>0</v>
      </c>
      <c r="K212" s="181"/>
      <c r="L212" s="186"/>
      <c r="M212" s="187"/>
      <c r="N212" s="188"/>
      <c r="O212" s="188"/>
      <c r="P212" s="189">
        <f>SUM(P213:P216)</f>
        <v>0</v>
      </c>
      <c r="Q212" s="188"/>
      <c r="R212" s="189">
        <f>SUM(R213:R216)</f>
        <v>0</v>
      </c>
      <c r="S212" s="188"/>
      <c r="T212" s="190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1" t="s">
        <v>140</v>
      </c>
      <c r="AT212" s="192" t="s">
        <v>72</v>
      </c>
      <c r="AU212" s="192" t="s">
        <v>22</v>
      </c>
      <c r="AY212" s="191" t="s">
        <v>115</v>
      </c>
      <c r="BK212" s="193">
        <f>SUM(BK213:BK216)</f>
        <v>0</v>
      </c>
    </row>
    <row r="213" s="2" customFormat="1" ht="16.5" customHeight="1">
      <c r="A213" s="37"/>
      <c r="B213" s="38"/>
      <c r="C213" s="196" t="s">
        <v>422</v>
      </c>
      <c r="D213" s="196" t="s">
        <v>117</v>
      </c>
      <c r="E213" s="197" t="s">
        <v>423</v>
      </c>
      <c r="F213" s="198" t="s">
        <v>421</v>
      </c>
      <c r="G213" s="199" t="s">
        <v>242</v>
      </c>
      <c r="H213" s="200">
        <v>1</v>
      </c>
      <c r="I213" s="201"/>
      <c r="J213" s="202">
        <f>ROUND(I213*H213,2)</f>
        <v>0</v>
      </c>
      <c r="K213" s="198" t="s">
        <v>121</v>
      </c>
      <c r="L213" s="43"/>
      <c r="M213" s="203" t="s">
        <v>20</v>
      </c>
      <c r="N213" s="204" t="s">
        <v>44</v>
      </c>
      <c r="O213" s="83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412</v>
      </c>
      <c r="AT213" s="207" t="s">
        <v>117</v>
      </c>
      <c r="AU213" s="207" t="s">
        <v>79</v>
      </c>
      <c r="AY213" s="16" t="s">
        <v>115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6" t="s">
        <v>22</v>
      </c>
      <c r="BK213" s="208">
        <f>ROUND(I213*H213,2)</f>
        <v>0</v>
      </c>
      <c r="BL213" s="16" t="s">
        <v>412</v>
      </c>
      <c r="BM213" s="207" t="s">
        <v>424</v>
      </c>
    </row>
    <row r="214" s="2" customFormat="1">
      <c r="A214" s="37"/>
      <c r="B214" s="38"/>
      <c r="C214" s="39"/>
      <c r="D214" s="209" t="s">
        <v>124</v>
      </c>
      <c r="E214" s="39"/>
      <c r="F214" s="210" t="s">
        <v>425</v>
      </c>
      <c r="G214" s="39"/>
      <c r="H214" s="39"/>
      <c r="I214" s="211"/>
      <c r="J214" s="39"/>
      <c r="K214" s="39"/>
      <c r="L214" s="43"/>
      <c r="M214" s="212"/>
      <c r="N214" s="213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124</v>
      </c>
      <c r="AU214" s="16" t="s">
        <v>79</v>
      </c>
    </row>
    <row r="215" s="2" customFormat="1" ht="16.5" customHeight="1">
      <c r="A215" s="37"/>
      <c r="B215" s="38"/>
      <c r="C215" s="196" t="s">
        <v>426</v>
      </c>
      <c r="D215" s="196" t="s">
        <v>117</v>
      </c>
      <c r="E215" s="197" t="s">
        <v>427</v>
      </c>
      <c r="F215" s="198" t="s">
        <v>428</v>
      </c>
      <c r="G215" s="199" t="s">
        <v>242</v>
      </c>
      <c r="H215" s="200">
        <v>1</v>
      </c>
      <c r="I215" s="201"/>
      <c r="J215" s="202">
        <f>ROUND(I215*H215,2)</f>
        <v>0</v>
      </c>
      <c r="K215" s="198" t="s">
        <v>121</v>
      </c>
      <c r="L215" s="43"/>
      <c r="M215" s="203" t="s">
        <v>20</v>
      </c>
      <c r="N215" s="204" t="s">
        <v>44</v>
      </c>
      <c r="O215" s="83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412</v>
      </c>
      <c r="AT215" s="207" t="s">
        <v>117</v>
      </c>
      <c r="AU215" s="207" t="s">
        <v>79</v>
      </c>
      <c r="AY215" s="16" t="s">
        <v>115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22</v>
      </c>
      <c r="BK215" s="208">
        <f>ROUND(I215*H215,2)</f>
        <v>0</v>
      </c>
      <c r="BL215" s="16" t="s">
        <v>412</v>
      </c>
      <c r="BM215" s="207" t="s">
        <v>429</v>
      </c>
    </row>
    <row r="216" s="2" customFormat="1">
      <c r="A216" s="37"/>
      <c r="B216" s="38"/>
      <c r="C216" s="39"/>
      <c r="D216" s="209" t="s">
        <v>124</v>
      </c>
      <c r="E216" s="39"/>
      <c r="F216" s="210" t="s">
        <v>430</v>
      </c>
      <c r="G216" s="39"/>
      <c r="H216" s="39"/>
      <c r="I216" s="211"/>
      <c r="J216" s="39"/>
      <c r="K216" s="39"/>
      <c r="L216" s="43"/>
      <c r="M216" s="212"/>
      <c r="N216" s="213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124</v>
      </c>
      <c r="AU216" s="16" t="s">
        <v>79</v>
      </c>
    </row>
    <row r="217" s="12" customFormat="1" ht="22.8" customHeight="1">
      <c r="A217" s="12"/>
      <c r="B217" s="180"/>
      <c r="C217" s="181"/>
      <c r="D217" s="182" t="s">
        <v>72</v>
      </c>
      <c r="E217" s="194" t="s">
        <v>431</v>
      </c>
      <c r="F217" s="194" t="s">
        <v>432</v>
      </c>
      <c r="G217" s="181"/>
      <c r="H217" s="181"/>
      <c r="I217" s="184"/>
      <c r="J217" s="195">
        <f>BK217</f>
        <v>0</v>
      </c>
      <c r="K217" s="181"/>
      <c r="L217" s="186"/>
      <c r="M217" s="187"/>
      <c r="N217" s="188"/>
      <c r="O217" s="188"/>
      <c r="P217" s="189">
        <f>SUM(P218:P221)</f>
        <v>0</v>
      </c>
      <c r="Q217" s="188"/>
      <c r="R217" s="189">
        <f>SUM(R218:R221)</f>
        <v>0</v>
      </c>
      <c r="S217" s="188"/>
      <c r="T217" s="19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1" t="s">
        <v>140</v>
      </c>
      <c r="AT217" s="192" t="s">
        <v>72</v>
      </c>
      <c r="AU217" s="192" t="s">
        <v>22</v>
      </c>
      <c r="AY217" s="191" t="s">
        <v>115</v>
      </c>
      <c r="BK217" s="193">
        <f>SUM(BK218:BK221)</f>
        <v>0</v>
      </c>
    </row>
    <row r="218" s="2" customFormat="1" ht="16.5" customHeight="1">
      <c r="A218" s="37"/>
      <c r="B218" s="38"/>
      <c r="C218" s="196" t="s">
        <v>433</v>
      </c>
      <c r="D218" s="196" t="s">
        <v>117</v>
      </c>
      <c r="E218" s="197" t="s">
        <v>434</v>
      </c>
      <c r="F218" s="198" t="s">
        <v>432</v>
      </c>
      <c r="G218" s="199" t="s">
        <v>242</v>
      </c>
      <c r="H218" s="200">
        <v>1</v>
      </c>
      <c r="I218" s="201"/>
      <c r="J218" s="202">
        <f>ROUND(I218*H218,2)</f>
        <v>0</v>
      </c>
      <c r="K218" s="198" t="s">
        <v>121</v>
      </c>
      <c r="L218" s="43"/>
      <c r="M218" s="203" t="s">
        <v>20</v>
      </c>
      <c r="N218" s="204" t="s">
        <v>44</v>
      </c>
      <c r="O218" s="83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412</v>
      </c>
      <c r="AT218" s="207" t="s">
        <v>117</v>
      </c>
      <c r="AU218" s="207" t="s">
        <v>79</v>
      </c>
      <c r="AY218" s="16" t="s">
        <v>115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6" t="s">
        <v>22</v>
      </c>
      <c r="BK218" s="208">
        <f>ROUND(I218*H218,2)</f>
        <v>0</v>
      </c>
      <c r="BL218" s="16" t="s">
        <v>412</v>
      </c>
      <c r="BM218" s="207" t="s">
        <v>435</v>
      </c>
    </row>
    <row r="219" s="2" customFormat="1">
      <c r="A219" s="37"/>
      <c r="B219" s="38"/>
      <c r="C219" s="39"/>
      <c r="D219" s="209" t="s">
        <v>124</v>
      </c>
      <c r="E219" s="39"/>
      <c r="F219" s="210" t="s">
        <v>436</v>
      </c>
      <c r="G219" s="39"/>
      <c r="H219" s="39"/>
      <c r="I219" s="211"/>
      <c r="J219" s="39"/>
      <c r="K219" s="39"/>
      <c r="L219" s="43"/>
      <c r="M219" s="212"/>
      <c r="N219" s="213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124</v>
      </c>
      <c r="AU219" s="16" t="s">
        <v>79</v>
      </c>
    </row>
    <row r="220" s="2" customFormat="1" ht="16.5" customHeight="1">
      <c r="A220" s="37"/>
      <c r="B220" s="38"/>
      <c r="C220" s="196" t="s">
        <v>437</v>
      </c>
      <c r="D220" s="196" t="s">
        <v>117</v>
      </c>
      <c r="E220" s="197" t="s">
        <v>438</v>
      </c>
      <c r="F220" s="198" t="s">
        <v>439</v>
      </c>
      <c r="G220" s="199" t="s">
        <v>242</v>
      </c>
      <c r="H220" s="200">
        <v>1</v>
      </c>
      <c r="I220" s="201"/>
      <c r="J220" s="202">
        <f>ROUND(I220*H220,2)</f>
        <v>0</v>
      </c>
      <c r="K220" s="198" t="s">
        <v>121</v>
      </c>
      <c r="L220" s="43"/>
      <c r="M220" s="203" t="s">
        <v>20</v>
      </c>
      <c r="N220" s="204" t="s">
        <v>44</v>
      </c>
      <c r="O220" s="83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412</v>
      </c>
      <c r="AT220" s="207" t="s">
        <v>117</v>
      </c>
      <c r="AU220" s="207" t="s">
        <v>79</v>
      </c>
      <c r="AY220" s="16" t="s">
        <v>115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22</v>
      </c>
      <c r="BK220" s="208">
        <f>ROUND(I220*H220,2)</f>
        <v>0</v>
      </c>
      <c r="BL220" s="16" t="s">
        <v>412</v>
      </c>
      <c r="BM220" s="207" t="s">
        <v>440</v>
      </c>
    </row>
    <row r="221" s="2" customFormat="1">
      <c r="A221" s="37"/>
      <c r="B221" s="38"/>
      <c r="C221" s="39"/>
      <c r="D221" s="209" t="s">
        <v>124</v>
      </c>
      <c r="E221" s="39"/>
      <c r="F221" s="210" t="s">
        <v>441</v>
      </c>
      <c r="G221" s="39"/>
      <c r="H221" s="39"/>
      <c r="I221" s="211"/>
      <c r="J221" s="39"/>
      <c r="K221" s="39"/>
      <c r="L221" s="43"/>
      <c r="M221" s="235"/>
      <c r="N221" s="236"/>
      <c r="O221" s="237"/>
      <c r="P221" s="237"/>
      <c r="Q221" s="237"/>
      <c r="R221" s="237"/>
      <c r="S221" s="237"/>
      <c r="T221" s="23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124</v>
      </c>
      <c r="AU221" s="16" t="s">
        <v>79</v>
      </c>
    </row>
    <row r="222" s="2" customFormat="1" ht="6.96" customHeight="1">
      <c r="A222" s="37"/>
      <c r="B222" s="58"/>
      <c r="C222" s="59"/>
      <c r="D222" s="59"/>
      <c r="E222" s="59"/>
      <c r="F222" s="59"/>
      <c r="G222" s="59"/>
      <c r="H222" s="59"/>
      <c r="I222" s="59"/>
      <c r="J222" s="59"/>
      <c r="K222" s="59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JQm8Kai59EkRSL699H9L6pDjP53fnTAIyW/qrgq0m7RkPasyxNOquR9sgI+f5KMHvrT/XyIhJ4/pdvz6vgc03g==" hashValue="gOcL5m7lGFTGHKpYvkzdmyk4E6FM0Jv7v+2uHzyaNGoTXmEiidOGFYzhHn/XhlFOO0u/ejwgZX3OV+xK+CIJ+A==" algorithmName="SHA-512" password="B680"/>
  <autoFilter ref="C87:K221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1_02/111251103"/>
    <hyperlink ref="F94" r:id="rId2" display="https://podminky.urs.cz/item/CS_URS_2021_02/112111111"/>
    <hyperlink ref="F96" r:id="rId3" display="https://podminky.urs.cz/item/CS_URS_2021_02/112101101"/>
    <hyperlink ref="F98" r:id="rId4" display="https://podminky.urs.cz/item/CS_URS_2021_02/112201101"/>
    <hyperlink ref="F100" r:id="rId5" display="https://podminky.urs.cz/item/CS_URS_2021_02/113107143"/>
    <hyperlink ref="F102" r:id="rId6" display="https://podminky.urs.cz/item/CS_URS_2021_02/113108441"/>
    <hyperlink ref="F104" r:id="rId7" display="https://podminky.urs.cz/item/CS_URS_2021_02/121151104"/>
    <hyperlink ref="F106" r:id="rId8" display="https://podminky.urs.cz/item/CS_URS_2021_02/122452205"/>
    <hyperlink ref="F108" r:id="rId9" display="https://podminky.urs.cz/item/CS_URS_2021_02/132153301"/>
    <hyperlink ref="F110" r:id="rId10" display="https://podminky.urs.cz/item/CS_URS_2021_02/162201401"/>
    <hyperlink ref="F112" r:id="rId11" display="https://podminky.urs.cz/item/CS_URS_2021_02/162551107"/>
    <hyperlink ref="F114" r:id="rId12" display="https://podminky.urs.cz/item/CS_URS_2021_02/166151101"/>
    <hyperlink ref="F116" r:id="rId13" display="https://podminky.urs.cz/item/CS_URS_2021_02/167151101"/>
    <hyperlink ref="F118" r:id="rId14" display="https://podminky.urs.cz/item/CS_URS_2021_02/171151103"/>
    <hyperlink ref="F120" r:id="rId15" display="https://podminky.urs.cz/item/CS_URS_2021_02/171151101"/>
    <hyperlink ref="F122" r:id="rId16" display="https://podminky.urs.cz/item/CS_URS_2021_02/171201201"/>
    <hyperlink ref="F124" r:id="rId17" display="https://podminky.urs.cz/item/CS_URS_2021_02/174201201"/>
    <hyperlink ref="F126" r:id="rId18" display="https://podminky.urs.cz/item/CS_URS_2021_02/174253301"/>
    <hyperlink ref="F128" r:id="rId19" display="https://podminky.urs.cz/item/CS_URS_2021_02/181351103"/>
    <hyperlink ref="F130" r:id="rId20" display="https://podminky.urs.cz/item/CS_URS_2021_02/181951112"/>
    <hyperlink ref="F132" r:id="rId21" display="https://podminky.urs.cz/item/CS_URS_2021_02/182151111"/>
    <hyperlink ref="F135" r:id="rId22" display="https://podminky.urs.cz/item/CS_URS_2021_02/181411123"/>
    <hyperlink ref="F137" r:id="rId23" display="https://podminky.urs.cz/item/CS_URS_2021_02/00572472"/>
    <hyperlink ref="F142" r:id="rId24" display="https://podminky.urs.cz/item/CS_URS_2021_02/212532111"/>
    <hyperlink ref="F144" r:id="rId25" display="https://podminky.urs.cz/item/CS_URS_2021_02/212755218"/>
    <hyperlink ref="F146" r:id="rId26" display="https://podminky.urs.cz/item/CS_URS_2021_02/213141111"/>
    <hyperlink ref="F148" r:id="rId27" display="https://podminky.urs.cz/item/CS_URS_2021_02/69311082"/>
    <hyperlink ref="F154" r:id="rId28" display="https://podminky.urs.cz/item/CS_URS_2021_02/564851111"/>
    <hyperlink ref="F156" r:id="rId29" display="https://podminky.urs.cz/item/CS_URS_2021_02/569251111"/>
    <hyperlink ref="F159" r:id="rId30" display="https://podminky.urs.cz/item/CS_URS_2021_02/569903311"/>
    <hyperlink ref="F161" r:id="rId31" display="https://podminky.urs.cz/item/CS_URS_2021_02/573211111"/>
    <hyperlink ref="F163" r:id="rId32" display="https://podminky.urs.cz/item/CS_URS_2021_02/573411104"/>
    <hyperlink ref="F165" r:id="rId33" display="https://podminky.urs.cz/item/CS_URS_2021_02/573411106"/>
    <hyperlink ref="F167" r:id="rId34" display="https://podminky.urs.cz/item/CS_URS_2021_02/574381112"/>
    <hyperlink ref="F169" r:id="rId35" display="https://podminky.urs.cz/item/CS_URS_2021_02/577134111"/>
    <hyperlink ref="F171" r:id="rId36" display="https://podminky.urs.cz/item/CS_URS_2021_02/577165112"/>
    <hyperlink ref="F173" r:id="rId37" display="https://podminky.urs.cz/item/CS_URS_2021_02/599142111"/>
    <hyperlink ref="F176" r:id="rId38" display="https://podminky.urs.cz/item/CS_URS_2021_02/895641111"/>
    <hyperlink ref="F180" r:id="rId39" display="https://podminky.urs.cz/item/CS_URS_2021_02/914111111"/>
    <hyperlink ref="F184" r:id="rId40" display="https://podminky.urs.cz/item/CS_URS_2021_02/914511111"/>
    <hyperlink ref="F187" r:id="rId41" display="https://podminky.urs.cz/item/CS_URS_2021_02/919731123"/>
    <hyperlink ref="F189" r:id="rId42" display="https://podminky.urs.cz/item/CS_URS_2021_02/938908411"/>
    <hyperlink ref="F191" r:id="rId43" display="https://podminky.urs.cz/item/CS_URS_2021_02/938909311"/>
    <hyperlink ref="F194" r:id="rId44" display="https://podminky.urs.cz/item/CS_URS_2021_02/997002511"/>
    <hyperlink ref="F196" r:id="rId45" display="https://podminky.urs.cz/item/CS_URS_2021_02/997002519"/>
    <hyperlink ref="F198" r:id="rId46" display="https://podminky.urs.cz/item/CS_URS_2021_02/997002611"/>
    <hyperlink ref="F200" r:id="rId47" display="https://podminky.urs.cz/item/CS_URS_2021_02/997221645"/>
    <hyperlink ref="F203" r:id="rId48" display="https://podminky.urs.cz/item/CS_URS_2021_02/998225111"/>
    <hyperlink ref="F205" r:id="rId49" display="https://podminky.urs.cz/item/CS_URS_2021_02/998225191"/>
    <hyperlink ref="F209" r:id="rId50" display="https://podminky.urs.cz/item/CS_URS_2021_02/010001000"/>
    <hyperlink ref="F211" r:id="rId51" display="https://podminky.urs.cz/item/CS_URS_2021_02/012002000"/>
    <hyperlink ref="F214" r:id="rId52" display="https://podminky.urs.cz/item/CS_URS_2021_02/030001000"/>
    <hyperlink ref="F216" r:id="rId53" display="https://podminky.urs.cz/item/CS_URS_2021_02/034002000"/>
    <hyperlink ref="F219" r:id="rId54" display="https://podminky.urs.cz/item/CS_URS_2021_02/040001000"/>
    <hyperlink ref="F221" r:id="rId55" display="https://podminky.urs.cz/item/CS_URS_2021_02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4" customFormat="1" ht="45" customHeight="1">
      <c r="B3" s="243"/>
      <c r="C3" s="244" t="s">
        <v>442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443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444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445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446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447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448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449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450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451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452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77</v>
      </c>
      <c r="F18" s="250" t="s">
        <v>453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454</v>
      </c>
      <c r="F19" s="250" t="s">
        <v>455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456</v>
      </c>
      <c r="F20" s="250" t="s">
        <v>457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458</v>
      </c>
      <c r="F21" s="250" t="s">
        <v>459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460</v>
      </c>
      <c r="F22" s="250" t="s">
        <v>461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462</v>
      </c>
      <c r="F23" s="250" t="s">
        <v>463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464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465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466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467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468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469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470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471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472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101</v>
      </c>
      <c r="F36" s="250"/>
      <c r="G36" s="250" t="s">
        <v>473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474</v>
      </c>
      <c r="F37" s="250"/>
      <c r="G37" s="250" t="s">
        <v>475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476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477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102</v>
      </c>
      <c r="F40" s="250"/>
      <c r="G40" s="250" t="s">
        <v>478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103</v>
      </c>
      <c r="F41" s="250"/>
      <c r="G41" s="250" t="s">
        <v>479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480</v>
      </c>
      <c r="F42" s="250"/>
      <c r="G42" s="250" t="s">
        <v>481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482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483</v>
      </c>
      <c r="F44" s="250"/>
      <c r="G44" s="250" t="s">
        <v>484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105</v>
      </c>
      <c r="F45" s="250"/>
      <c r="G45" s="250" t="s">
        <v>485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486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487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488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489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490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491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492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493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494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495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496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497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498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499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500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501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502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503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504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505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506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507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508</v>
      </c>
      <c r="D76" s="268"/>
      <c r="E76" s="268"/>
      <c r="F76" s="268" t="s">
        <v>509</v>
      </c>
      <c r="G76" s="269"/>
      <c r="H76" s="268" t="s">
        <v>55</v>
      </c>
      <c r="I76" s="268" t="s">
        <v>58</v>
      </c>
      <c r="J76" s="268" t="s">
        <v>510</v>
      </c>
      <c r="K76" s="267"/>
    </row>
    <row r="77" s="1" customFormat="1" ht="17.25" customHeight="1">
      <c r="B77" s="265"/>
      <c r="C77" s="270" t="s">
        <v>511</v>
      </c>
      <c r="D77" s="270"/>
      <c r="E77" s="270"/>
      <c r="F77" s="271" t="s">
        <v>512</v>
      </c>
      <c r="G77" s="272"/>
      <c r="H77" s="270"/>
      <c r="I77" s="270"/>
      <c r="J77" s="270" t="s">
        <v>513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514</v>
      </c>
      <c r="G79" s="277"/>
      <c r="H79" s="253" t="s">
        <v>515</v>
      </c>
      <c r="I79" s="253" t="s">
        <v>516</v>
      </c>
      <c r="J79" s="253">
        <v>20</v>
      </c>
      <c r="K79" s="267"/>
    </row>
    <row r="80" s="1" customFormat="1" ht="15" customHeight="1">
      <c r="B80" s="265"/>
      <c r="C80" s="253" t="s">
        <v>517</v>
      </c>
      <c r="D80" s="253"/>
      <c r="E80" s="253"/>
      <c r="F80" s="276" t="s">
        <v>514</v>
      </c>
      <c r="G80" s="277"/>
      <c r="H80" s="253" t="s">
        <v>518</v>
      </c>
      <c r="I80" s="253" t="s">
        <v>516</v>
      </c>
      <c r="J80" s="253">
        <v>120</v>
      </c>
      <c r="K80" s="267"/>
    </row>
    <row r="81" s="1" customFormat="1" ht="15" customHeight="1">
      <c r="B81" s="278"/>
      <c r="C81" s="253" t="s">
        <v>519</v>
      </c>
      <c r="D81" s="253"/>
      <c r="E81" s="253"/>
      <c r="F81" s="276" t="s">
        <v>520</v>
      </c>
      <c r="G81" s="277"/>
      <c r="H81" s="253" t="s">
        <v>521</v>
      </c>
      <c r="I81" s="253" t="s">
        <v>516</v>
      </c>
      <c r="J81" s="253">
        <v>50</v>
      </c>
      <c r="K81" s="267"/>
    </row>
    <row r="82" s="1" customFormat="1" ht="15" customHeight="1">
      <c r="B82" s="278"/>
      <c r="C82" s="253" t="s">
        <v>522</v>
      </c>
      <c r="D82" s="253"/>
      <c r="E82" s="253"/>
      <c r="F82" s="276" t="s">
        <v>514</v>
      </c>
      <c r="G82" s="277"/>
      <c r="H82" s="253" t="s">
        <v>523</v>
      </c>
      <c r="I82" s="253" t="s">
        <v>524</v>
      </c>
      <c r="J82" s="253"/>
      <c r="K82" s="267"/>
    </row>
    <row r="83" s="1" customFormat="1" ht="15" customHeight="1">
      <c r="B83" s="278"/>
      <c r="C83" s="279" t="s">
        <v>525</v>
      </c>
      <c r="D83" s="279"/>
      <c r="E83" s="279"/>
      <c r="F83" s="280" t="s">
        <v>520</v>
      </c>
      <c r="G83" s="279"/>
      <c r="H83" s="279" t="s">
        <v>526</v>
      </c>
      <c r="I83" s="279" t="s">
        <v>516</v>
      </c>
      <c r="J83" s="279">
        <v>15</v>
      </c>
      <c r="K83" s="267"/>
    </row>
    <row r="84" s="1" customFormat="1" ht="15" customHeight="1">
      <c r="B84" s="278"/>
      <c r="C84" s="279" t="s">
        <v>527</v>
      </c>
      <c r="D84" s="279"/>
      <c r="E84" s="279"/>
      <c r="F84" s="280" t="s">
        <v>520</v>
      </c>
      <c r="G84" s="279"/>
      <c r="H84" s="279" t="s">
        <v>528</v>
      </c>
      <c r="I84" s="279" t="s">
        <v>516</v>
      </c>
      <c r="J84" s="279">
        <v>15</v>
      </c>
      <c r="K84" s="267"/>
    </row>
    <row r="85" s="1" customFormat="1" ht="15" customHeight="1">
      <c r="B85" s="278"/>
      <c r="C85" s="279" t="s">
        <v>529</v>
      </c>
      <c r="D85" s="279"/>
      <c r="E85" s="279"/>
      <c r="F85" s="280" t="s">
        <v>520</v>
      </c>
      <c r="G85" s="279"/>
      <c r="H85" s="279" t="s">
        <v>530</v>
      </c>
      <c r="I85" s="279" t="s">
        <v>516</v>
      </c>
      <c r="J85" s="279">
        <v>20</v>
      </c>
      <c r="K85" s="267"/>
    </row>
    <row r="86" s="1" customFormat="1" ht="15" customHeight="1">
      <c r="B86" s="278"/>
      <c r="C86" s="279" t="s">
        <v>531</v>
      </c>
      <c r="D86" s="279"/>
      <c r="E86" s="279"/>
      <c r="F86" s="280" t="s">
        <v>520</v>
      </c>
      <c r="G86" s="279"/>
      <c r="H86" s="279" t="s">
        <v>532</v>
      </c>
      <c r="I86" s="279" t="s">
        <v>516</v>
      </c>
      <c r="J86" s="279">
        <v>20</v>
      </c>
      <c r="K86" s="267"/>
    </row>
    <row r="87" s="1" customFormat="1" ht="15" customHeight="1">
      <c r="B87" s="278"/>
      <c r="C87" s="253" t="s">
        <v>533</v>
      </c>
      <c r="D87" s="253"/>
      <c r="E87" s="253"/>
      <c r="F87" s="276" t="s">
        <v>520</v>
      </c>
      <c r="G87" s="277"/>
      <c r="H87" s="253" t="s">
        <v>534</v>
      </c>
      <c r="I87" s="253" t="s">
        <v>516</v>
      </c>
      <c r="J87" s="253">
        <v>50</v>
      </c>
      <c r="K87" s="267"/>
    </row>
    <row r="88" s="1" customFormat="1" ht="15" customHeight="1">
      <c r="B88" s="278"/>
      <c r="C88" s="253" t="s">
        <v>535</v>
      </c>
      <c r="D88" s="253"/>
      <c r="E88" s="253"/>
      <c r="F88" s="276" t="s">
        <v>520</v>
      </c>
      <c r="G88" s="277"/>
      <c r="H88" s="253" t="s">
        <v>536</v>
      </c>
      <c r="I88" s="253" t="s">
        <v>516</v>
      </c>
      <c r="J88" s="253">
        <v>20</v>
      </c>
      <c r="K88" s="267"/>
    </row>
    <row r="89" s="1" customFormat="1" ht="15" customHeight="1">
      <c r="B89" s="278"/>
      <c r="C89" s="253" t="s">
        <v>537</v>
      </c>
      <c r="D89" s="253"/>
      <c r="E89" s="253"/>
      <c r="F89" s="276" t="s">
        <v>520</v>
      </c>
      <c r="G89" s="277"/>
      <c r="H89" s="253" t="s">
        <v>538</v>
      </c>
      <c r="I89" s="253" t="s">
        <v>516</v>
      </c>
      <c r="J89" s="253">
        <v>20</v>
      </c>
      <c r="K89" s="267"/>
    </row>
    <row r="90" s="1" customFormat="1" ht="15" customHeight="1">
      <c r="B90" s="278"/>
      <c r="C90" s="253" t="s">
        <v>539</v>
      </c>
      <c r="D90" s="253"/>
      <c r="E90" s="253"/>
      <c r="F90" s="276" t="s">
        <v>520</v>
      </c>
      <c r="G90" s="277"/>
      <c r="H90" s="253" t="s">
        <v>540</v>
      </c>
      <c r="I90" s="253" t="s">
        <v>516</v>
      </c>
      <c r="J90" s="253">
        <v>50</v>
      </c>
      <c r="K90" s="267"/>
    </row>
    <row r="91" s="1" customFormat="1" ht="15" customHeight="1">
      <c r="B91" s="278"/>
      <c r="C91" s="253" t="s">
        <v>541</v>
      </c>
      <c r="D91" s="253"/>
      <c r="E91" s="253"/>
      <c r="F91" s="276" t="s">
        <v>520</v>
      </c>
      <c r="G91" s="277"/>
      <c r="H91" s="253" t="s">
        <v>541</v>
      </c>
      <c r="I91" s="253" t="s">
        <v>516</v>
      </c>
      <c r="J91" s="253">
        <v>50</v>
      </c>
      <c r="K91" s="267"/>
    </row>
    <row r="92" s="1" customFormat="1" ht="15" customHeight="1">
      <c r="B92" s="278"/>
      <c r="C92" s="253" t="s">
        <v>542</v>
      </c>
      <c r="D92" s="253"/>
      <c r="E92" s="253"/>
      <c r="F92" s="276" t="s">
        <v>520</v>
      </c>
      <c r="G92" s="277"/>
      <c r="H92" s="253" t="s">
        <v>543</v>
      </c>
      <c r="I92" s="253" t="s">
        <v>516</v>
      </c>
      <c r="J92" s="253">
        <v>255</v>
      </c>
      <c r="K92" s="267"/>
    </row>
    <row r="93" s="1" customFormat="1" ht="15" customHeight="1">
      <c r="B93" s="278"/>
      <c r="C93" s="253" t="s">
        <v>544</v>
      </c>
      <c r="D93" s="253"/>
      <c r="E93" s="253"/>
      <c r="F93" s="276" t="s">
        <v>514</v>
      </c>
      <c r="G93" s="277"/>
      <c r="H93" s="253" t="s">
        <v>545</v>
      </c>
      <c r="I93" s="253" t="s">
        <v>546</v>
      </c>
      <c r="J93" s="253"/>
      <c r="K93" s="267"/>
    </row>
    <row r="94" s="1" customFormat="1" ht="15" customHeight="1">
      <c r="B94" s="278"/>
      <c r="C94" s="253" t="s">
        <v>547</v>
      </c>
      <c r="D94" s="253"/>
      <c r="E94" s="253"/>
      <c r="F94" s="276" t="s">
        <v>514</v>
      </c>
      <c r="G94" s="277"/>
      <c r="H94" s="253" t="s">
        <v>548</v>
      </c>
      <c r="I94" s="253" t="s">
        <v>549</v>
      </c>
      <c r="J94" s="253"/>
      <c r="K94" s="267"/>
    </row>
    <row r="95" s="1" customFormat="1" ht="15" customHeight="1">
      <c r="B95" s="278"/>
      <c r="C95" s="253" t="s">
        <v>550</v>
      </c>
      <c r="D95" s="253"/>
      <c r="E95" s="253"/>
      <c r="F95" s="276" t="s">
        <v>514</v>
      </c>
      <c r="G95" s="277"/>
      <c r="H95" s="253" t="s">
        <v>550</v>
      </c>
      <c r="I95" s="253" t="s">
        <v>549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514</v>
      </c>
      <c r="G96" s="277"/>
      <c r="H96" s="253" t="s">
        <v>551</v>
      </c>
      <c r="I96" s="253" t="s">
        <v>549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514</v>
      </c>
      <c r="G97" s="277"/>
      <c r="H97" s="253" t="s">
        <v>552</v>
      </c>
      <c r="I97" s="253" t="s">
        <v>549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553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508</v>
      </c>
      <c r="D103" s="268"/>
      <c r="E103" s="268"/>
      <c r="F103" s="268" t="s">
        <v>509</v>
      </c>
      <c r="G103" s="269"/>
      <c r="H103" s="268" t="s">
        <v>55</v>
      </c>
      <c r="I103" s="268" t="s">
        <v>58</v>
      </c>
      <c r="J103" s="268" t="s">
        <v>510</v>
      </c>
      <c r="K103" s="267"/>
    </row>
    <row r="104" s="1" customFormat="1" ht="17.25" customHeight="1">
      <c r="B104" s="265"/>
      <c r="C104" s="270" t="s">
        <v>511</v>
      </c>
      <c r="D104" s="270"/>
      <c r="E104" s="270"/>
      <c r="F104" s="271" t="s">
        <v>512</v>
      </c>
      <c r="G104" s="272"/>
      <c r="H104" s="270"/>
      <c r="I104" s="270"/>
      <c r="J104" s="270" t="s">
        <v>513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514</v>
      </c>
      <c r="G106" s="253"/>
      <c r="H106" s="253" t="s">
        <v>554</v>
      </c>
      <c r="I106" s="253" t="s">
        <v>516</v>
      </c>
      <c r="J106" s="253">
        <v>20</v>
      </c>
      <c r="K106" s="267"/>
    </row>
    <row r="107" s="1" customFormat="1" ht="15" customHeight="1">
      <c r="B107" s="265"/>
      <c r="C107" s="253" t="s">
        <v>517</v>
      </c>
      <c r="D107" s="253"/>
      <c r="E107" s="253"/>
      <c r="F107" s="276" t="s">
        <v>514</v>
      </c>
      <c r="G107" s="253"/>
      <c r="H107" s="253" t="s">
        <v>554</v>
      </c>
      <c r="I107" s="253" t="s">
        <v>516</v>
      </c>
      <c r="J107" s="253">
        <v>120</v>
      </c>
      <c r="K107" s="267"/>
    </row>
    <row r="108" s="1" customFormat="1" ht="15" customHeight="1">
      <c r="B108" s="278"/>
      <c r="C108" s="253" t="s">
        <v>519</v>
      </c>
      <c r="D108" s="253"/>
      <c r="E108" s="253"/>
      <c r="F108" s="276" t="s">
        <v>520</v>
      </c>
      <c r="G108" s="253"/>
      <c r="H108" s="253" t="s">
        <v>554</v>
      </c>
      <c r="I108" s="253" t="s">
        <v>516</v>
      </c>
      <c r="J108" s="253">
        <v>50</v>
      </c>
      <c r="K108" s="267"/>
    </row>
    <row r="109" s="1" customFormat="1" ht="15" customHeight="1">
      <c r="B109" s="278"/>
      <c r="C109" s="253" t="s">
        <v>522</v>
      </c>
      <c r="D109" s="253"/>
      <c r="E109" s="253"/>
      <c r="F109" s="276" t="s">
        <v>514</v>
      </c>
      <c r="G109" s="253"/>
      <c r="H109" s="253" t="s">
        <v>554</v>
      </c>
      <c r="I109" s="253" t="s">
        <v>524</v>
      </c>
      <c r="J109" s="253"/>
      <c r="K109" s="267"/>
    </row>
    <row r="110" s="1" customFormat="1" ht="15" customHeight="1">
      <c r="B110" s="278"/>
      <c r="C110" s="253" t="s">
        <v>533</v>
      </c>
      <c r="D110" s="253"/>
      <c r="E110" s="253"/>
      <c r="F110" s="276" t="s">
        <v>520</v>
      </c>
      <c r="G110" s="253"/>
      <c r="H110" s="253" t="s">
        <v>554</v>
      </c>
      <c r="I110" s="253" t="s">
        <v>516</v>
      </c>
      <c r="J110" s="253">
        <v>50</v>
      </c>
      <c r="K110" s="267"/>
    </row>
    <row r="111" s="1" customFormat="1" ht="15" customHeight="1">
      <c r="B111" s="278"/>
      <c r="C111" s="253" t="s">
        <v>541</v>
      </c>
      <c r="D111" s="253"/>
      <c r="E111" s="253"/>
      <c r="F111" s="276" t="s">
        <v>520</v>
      </c>
      <c r="G111" s="253"/>
      <c r="H111" s="253" t="s">
        <v>554</v>
      </c>
      <c r="I111" s="253" t="s">
        <v>516</v>
      </c>
      <c r="J111" s="253">
        <v>50</v>
      </c>
      <c r="K111" s="267"/>
    </row>
    <row r="112" s="1" customFormat="1" ht="15" customHeight="1">
      <c r="B112" s="278"/>
      <c r="C112" s="253" t="s">
        <v>539</v>
      </c>
      <c r="D112" s="253"/>
      <c r="E112" s="253"/>
      <c r="F112" s="276" t="s">
        <v>520</v>
      </c>
      <c r="G112" s="253"/>
      <c r="H112" s="253" t="s">
        <v>554</v>
      </c>
      <c r="I112" s="253" t="s">
        <v>516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514</v>
      </c>
      <c r="G113" s="253"/>
      <c r="H113" s="253" t="s">
        <v>555</v>
      </c>
      <c r="I113" s="253" t="s">
        <v>516</v>
      </c>
      <c r="J113" s="253">
        <v>20</v>
      </c>
      <c r="K113" s="267"/>
    </row>
    <row r="114" s="1" customFormat="1" ht="15" customHeight="1">
      <c r="B114" s="278"/>
      <c r="C114" s="253" t="s">
        <v>556</v>
      </c>
      <c r="D114" s="253"/>
      <c r="E114" s="253"/>
      <c r="F114" s="276" t="s">
        <v>514</v>
      </c>
      <c r="G114" s="253"/>
      <c r="H114" s="253" t="s">
        <v>557</v>
      </c>
      <c r="I114" s="253" t="s">
        <v>516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514</v>
      </c>
      <c r="G115" s="253"/>
      <c r="H115" s="253" t="s">
        <v>558</v>
      </c>
      <c r="I115" s="253" t="s">
        <v>549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514</v>
      </c>
      <c r="G116" s="253"/>
      <c r="H116" s="253" t="s">
        <v>559</v>
      </c>
      <c r="I116" s="253" t="s">
        <v>549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514</v>
      </c>
      <c r="G117" s="253"/>
      <c r="H117" s="253" t="s">
        <v>560</v>
      </c>
      <c r="I117" s="253" t="s">
        <v>561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562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508</v>
      </c>
      <c r="D123" s="268"/>
      <c r="E123" s="268"/>
      <c r="F123" s="268" t="s">
        <v>509</v>
      </c>
      <c r="G123" s="269"/>
      <c r="H123" s="268" t="s">
        <v>55</v>
      </c>
      <c r="I123" s="268" t="s">
        <v>58</v>
      </c>
      <c r="J123" s="268" t="s">
        <v>510</v>
      </c>
      <c r="K123" s="297"/>
    </row>
    <row r="124" s="1" customFormat="1" ht="17.25" customHeight="1">
      <c r="B124" s="296"/>
      <c r="C124" s="270" t="s">
        <v>511</v>
      </c>
      <c r="D124" s="270"/>
      <c r="E124" s="270"/>
      <c r="F124" s="271" t="s">
        <v>512</v>
      </c>
      <c r="G124" s="272"/>
      <c r="H124" s="270"/>
      <c r="I124" s="270"/>
      <c r="J124" s="270" t="s">
        <v>513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517</v>
      </c>
      <c r="D126" s="275"/>
      <c r="E126" s="275"/>
      <c r="F126" s="276" t="s">
        <v>514</v>
      </c>
      <c r="G126" s="253"/>
      <c r="H126" s="253" t="s">
        <v>554</v>
      </c>
      <c r="I126" s="253" t="s">
        <v>516</v>
      </c>
      <c r="J126" s="253">
        <v>120</v>
      </c>
      <c r="K126" s="301"/>
    </row>
    <row r="127" s="1" customFormat="1" ht="15" customHeight="1">
      <c r="B127" s="298"/>
      <c r="C127" s="253" t="s">
        <v>563</v>
      </c>
      <c r="D127" s="253"/>
      <c r="E127" s="253"/>
      <c r="F127" s="276" t="s">
        <v>514</v>
      </c>
      <c r="G127" s="253"/>
      <c r="H127" s="253" t="s">
        <v>564</v>
      </c>
      <c r="I127" s="253" t="s">
        <v>516</v>
      </c>
      <c r="J127" s="253" t="s">
        <v>565</v>
      </c>
      <c r="K127" s="301"/>
    </row>
    <row r="128" s="1" customFormat="1" ht="15" customHeight="1">
      <c r="B128" s="298"/>
      <c r="C128" s="253" t="s">
        <v>462</v>
      </c>
      <c r="D128" s="253"/>
      <c r="E128" s="253"/>
      <c r="F128" s="276" t="s">
        <v>514</v>
      </c>
      <c r="G128" s="253"/>
      <c r="H128" s="253" t="s">
        <v>566</v>
      </c>
      <c r="I128" s="253" t="s">
        <v>516</v>
      </c>
      <c r="J128" s="253" t="s">
        <v>565</v>
      </c>
      <c r="K128" s="301"/>
    </row>
    <row r="129" s="1" customFormat="1" ht="15" customHeight="1">
      <c r="B129" s="298"/>
      <c r="C129" s="253" t="s">
        <v>525</v>
      </c>
      <c r="D129" s="253"/>
      <c r="E129" s="253"/>
      <c r="F129" s="276" t="s">
        <v>520</v>
      </c>
      <c r="G129" s="253"/>
      <c r="H129" s="253" t="s">
        <v>526</v>
      </c>
      <c r="I129" s="253" t="s">
        <v>516</v>
      </c>
      <c r="J129" s="253">
        <v>15</v>
      </c>
      <c r="K129" s="301"/>
    </row>
    <row r="130" s="1" customFormat="1" ht="15" customHeight="1">
      <c r="B130" s="298"/>
      <c r="C130" s="279" t="s">
        <v>527</v>
      </c>
      <c r="D130" s="279"/>
      <c r="E130" s="279"/>
      <c r="F130" s="280" t="s">
        <v>520</v>
      </c>
      <c r="G130" s="279"/>
      <c r="H130" s="279" t="s">
        <v>528</v>
      </c>
      <c r="I130" s="279" t="s">
        <v>516</v>
      </c>
      <c r="J130" s="279">
        <v>15</v>
      </c>
      <c r="K130" s="301"/>
    </row>
    <row r="131" s="1" customFormat="1" ht="15" customHeight="1">
      <c r="B131" s="298"/>
      <c r="C131" s="279" t="s">
        <v>529</v>
      </c>
      <c r="D131" s="279"/>
      <c r="E131" s="279"/>
      <c r="F131" s="280" t="s">
        <v>520</v>
      </c>
      <c r="G131" s="279"/>
      <c r="H131" s="279" t="s">
        <v>530</v>
      </c>
      <c r="I131" s="279" t="s">
        <v>516</v>
      </c>
      <c r="J131" s="279">
        <v>20</v>
      </c>
      <c r="K131" s="301"/>
    </row>
    <row r="132" s="1" customFormat="1" ht="15" customHeight="1">
      <c r="B132" s="298"/>
      <c r="C132" s="279" t="s">
        <v>531</v>
      </c>
      <c r="D132" s="279"/>
      <c r="E132" s="279"/>
      <c r="F132" s="280" t="s">
        <v>520</v>
      </c>
      <c r="G132" s="279"/>
      <c r="H132" s="279" t="s">
        <v>532</v>
      </c>
      <c r="I132" s="279" t="s">
        <v>516</v>
      </c>
      <c r="J132" s="279">
        <v>20</v>
      </c>
      <c r="K132" s="301"/>
    </row>
    <row r="133" s="1" customFormat="1" ht="15" customHeight="1">
      <c r="B133" s="298"/>
      <c r="C133" s="253" t="s">
        <v>519</v>
      </c>
      <c r="D133" s="253"/>
      <c r="E133" s="253"/>
      <c r="F133" s="276" t="s">
        <v>520</v>
      </c>
      <c r="G133" s="253"/>
      <c r="H133" s="253" t="s">
        <v>554</v>
      </c>
      <c r="I133" s="253" t="s">
        <v>516</v>
      </c>
      <c r="J133" s="253">
        <v>50</v>
      </c>
      <c r="K133" s="301"/>
    </row>
    <row r="134" s="1" customFormat="1" ht="15" customHeight="1">
      <c r="B134" s="298"/>
      <c r="C134" s="253" t="s">
        <v>533</v>
      </c>
      <c r="D134" s="253"/>
      <c r="E134" s="253"/>
      <c r="F134" s="276" t="s">
        <v>520</v>
      </c>
      <c r="G134" s="253"/>
      <c r="H134" s="253" t="s">
        <v>554</v>
      </c>
      <c r="I134" s="253" t="s">
        <v>516</v>
      </c>
      <c r="J134" s="253">
        <v>50</v>
      </c>
      <c r="K134" s="301"/>
    </row>
    <row r="135" s="1" customFormat="1" ht="15" customHeight="1">
      <c r="B135" s="298"/>
      <c r="C135" s="253" t="s">
        <v>539</v>
      </c>
      <c r="D135" s="253"/>
      <c r="E135" s="253"/>
      <c r="F135" s="276" t="s">
        <v>520</v>
      </c>
      <c r="G135" s="253"/>
      <c r="H135" s="253" t="s">
        <v>554</v>
      </c>
      <c r="I135" s="253" t="s">
        <v>516</v>
      </c>
      <c r="J135" s="253">
        <v>50</v>
      </c>
      <c r="K135" s="301"/>
    </row>
    <row r="136" s="1" customFormat="1" ht="15" customHeight="1">
      <c r="B136" s="298"/>
      <c r="C136" s="253" t="s">
        <v>541</v>
      </c>
      <c r="D136" s="253"/>
      <c r="E136" s="253"/>
      <c r="F136" s="276" t="s">
        <v>520</v>
      </c>
      <c r="G136" s="253"/>
      <c r="H136" s="253" t="s">
        <v>554</v>
      </c>
      <c r="I136" s="253" t="s">
        <v>516</v>
      </c>
      <c r="J136" s="253">
        <v>50</v>
      </c>
      <c r="K136" s="301"/>
    </row>
    <row r="137" s="1" customFormat="1" ht="15" customHeight="1">
      <c r="B137" s="298"/>
      <c r="C137" s="253" t="s">
        <v>542</v>
      </c>
      <c r="D137" s="253"/>
      <c r="E137" s="253"/>
      <c r="F137" s="276" t="s">
        <v>520</v>
      </c>
      <c r="G137" s="253"/>
      <c r="H137" s="253" t="s">
        <v>567</v>
      </c>
      <c r="I137" s="253" t="s">
        <v>516</v>
      </c>
      <c r="J137" s="253">
        <v>255</v>
      </c>
      <c r="K137" s="301"/>
    </row>
    <row r="138" s="1" customFormat="1" ht="15" customHeight="1">
      <c r="B138" s="298"/>
      <c r="C138" s="253" t="s">
        <v>544</v>
      </c>
      <c r="D138" s="253"/>
      <c r="E138" s="253"/>
      <c r="F138" s="276" t="s">
        <v>514</v>
      </c>
      <c r="G138" s="253"/>
      <c r="H138" s="253" t="s">
        <v>568</v>
      </c>
      <c r="I138" s="253" t="s">
        <v>546</v>
      </c>
      <c r="J138" s="253"/>
      <c r="K138" s="301"/>
    </row>
    <row r="139" s="1" customFormat="1" ht="15" customHeight="1">
      <c r="B139" s="298"/>
      <c r="C139" s="253" t="s">
        <v>547</v>
      </c>
      <c r="D139" s="253"/>
      <c r="E139" s="253"/>
      <c r="F139" s="276" t="s">
        <v>514</v>
      </c>
      <c r="G139" s="253"/>
      <c r="H139" s="253" t="s">
        <v>569</v>
      </c>
      <c r="I139" s="253" t="s">
        <v>549</v>
      </c>
      <c r="J139" s="253"/>
      <c r="K139" s="301"/>
    </row>
    <row r="140" s="1" customFormat="1" ht="15" customHeight="1">
      <c r="B140" s="298"/>
      <c r="C140" s="253" t="s">
        <v>550</v>
      </c>
      <c r="D140" s="253"/>
      <c r="E140" s="253"/>
      <c r="F140" s="276" t="s">
        <v>514</v>
      </c>
      <c r="G140" s="253"/>
      <c r="H140" s="253" t="s">
        <v>550</v>
      </c>
      <c r="I140" s="253" t="s">
        <v>549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514</v>
      </c>
      <c r="G141" s="253"/>
      <c r="H141" s="253" t="s">
        <v>570</v>
      </c>
      <c r="I141" s="253" t="s">
        <v>549</v>
      </c>
      <c r="J141" s="253"/>
      <c r="K141" s="301"/>
    </row>
    <row r="142" s="1" customFormat="1" ht="15" customHeight="1">
      <c r="B142" s="298"/>
      <c r="C142" s="253" t="s">
        <v>571</v>
      </c>
      <c r="D142" s="253"/>
      <c r="E142" s="253"/>
      <c r="F142" s="276" t="s">
        <v>514</v>
      </c>
      <c r="G142" s="253"/>
      <c r="H142" s="253" t="s">
        <v>572</v>
      </c>
      <c r="I142" s="253" t="s">
        <v>549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573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508</v>
      </c>
      <c r="D148" s="268"/>
      <c r="E148" s="268"/>
      <c r="F148" s="268" t="s">
        <v>509</v>
      </c>
      <c r="G148" s="269"/>
      <c r="H148" s="268" t="s">
        <v>55</v>
      </c>
      <c r="I148" s="268" t="s">
        <v>58</v>
      </c>
      <c r="J148" s="268" t="s">
        <v>510</v>
      </c>
      <c r="K148" s="267"/>
    </row>
    <row r="149" s="1" customFormat="1" ht="17.25" customHeight="1">
      <c r="B149" s="265"/>
      <c r="C149" s="270" t="s">
        <v>511</v>
      </c>
      <c r="D149" s="270"/>
      <c r="E149" s="270"/>
      <c r="F149" s="271" t="s">
        <v>512</v>
      </c>
      <c r="G149" s="272"/>
      <c r="H149" s="270"/>
      <c r="I149" s="270"/>
      <c r="J149" s="270" t="s">
        <v>513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517</v>
      </c>
      <c r="D151" s="253"/>
      <c r="E151" s="253"/>
      <c r="F151" s="306" t="s">
        <v>514</v>
      </c>
      <c r="G151" s="253"/>
      <c r="H151" s="305" t="s">
        <v>554</v>
      </c>
      <c r="I151" s="305" t="s">
        <v>516</v>
      </c>
      <c r="J151" s="305">
        <v>120</v>
      </c>
      <c r="K151" s="301"/>
    </row>
    <row r="152" s="1" customFormat="1" ht="15" customHeight="1">
      <c r="B152" s="278"/>
      <c r="C152" s="305" t="s">
        <v>563</v>
      </c>
      <c r="D152" s="253"/>
      <c r="E152" s="253"/>
      <c r="F152" s="306" t="s">
        <v>514</v>
      </c>
      <c r="G152" s="253"/>
      <c r="H152" s="305" t="s">
        <v>574</v>
      </c>
      <c r="I152" s="305" t="s">
        <v>516</v>
      </c>
      <c r="J152" s="305" t="s">
        <v>565</v>
      </c>
      <c r="K152" s="301"/>
    </row>
    <row r="153" s="1" customFormat="1" ht="15" customHeight="1">
      <c r="B153" s="278"/>
      <c r="C153" s="305" t="s">
        <v>462</v>
      </c>
      <c r="D153" s="253"/>
      <c r="E153" s="253"/>
      <c r="F153" s="306" t="s">
        <v>514</v>
      </c>
      <c r="G153" s="253"/>
      <c r="H153" s="305" t="s">
        <v>575</v>
      </c>
      <c r="I153" s="305" t="s">
        <v>516</v>
      </c>
      <c r="J153" s="305" t="s">
        <v>565</v>
      </c>
      <c r="K153" s="301"/>
    </row>
    <row r="154" s="1" customFormat="1" ht="15" customHeight="1">
      <c r="B154" s="278"/>
      <c r="C154" s="305" t="s">
        <v>519</v>
      </c>
      <c r="D154" s="253"/>
      <c r="E154" s="253"/>
      <c r="F154" s="306" t="s">
        <v>520</v>
      </c>
      <c r="G154" s="253"/>
      <c r="H154" s="305" t="s">
        <v>554</v>
      </c>
      <c r="I154" s="305" t="s">
        <v>516</v>
      </c>
      <c r="J154" s="305">
        <v>50</v>
      </c>
      <c r="K154" s="301"/>
    </row>
    <row r="155" s="1" customFormat="1" ht="15" customHeight="1">
      <c r="B155" s="278"/>
      <c r="C155" s="305" t="s">
        <v>522</v>
      </c>
      <c r="D155" s="253"/>
      <c r="E155" s="253"/>
      <c r="F155" s="306" t="s">
        <v>514</v>
      </c>
      <c r="G155" s="253"/>
      <c r="H155" s="305" t="s">
        <v>554</v>
      </c>
      <c r="I155" s="305" t="s">
        <v>524</v>
      </c>
      <c r="J155" s="305"/>
      <c r="K155" s="301"/>
    </row>
    <row r="156" s="1" customFormat="1" ht="15" customHeight="1">
      <c r="B156" s="278"/>
      <c r="C156" s="305" t="s">
        <v>533</v>
      </c>
      <c r="D156" s="253"/>
      <c r="E156" s="253"/>
      <c r="F156" s="306" t="s">
        <v>520</v>
      </c>
      <c r="G156" s="253"/>
      <c r="H156" s="305" t="s">
        <v>554</v>
      </c>
      <c r="I156" s="305" t="s">
        <v>516</v>
      </c>
      <c r="J156" s="305">
        <v>50</v>
      </c>
      <c r="K156" s="301"/>
    </row>
    <row r="157" s="1" customFormat="1" ht="15" customHeight="1">
      <c r="B157" s="278"/>
      <c r="C157" s="305" t="s">
        <v>541</v>
      </c>
      <c r="D157" s="253"/>
      <c r="E157" s="253"/>
      <c r="F157" s="306" t="s">
        <v>520</v>
      </c>
      <c r="G157" s="253"/>
      <c r="H157" s="305" t="s">
        <v>554</v>
      </c>
      <c r="I157" s="305" t="s">
        <v>516</v>
      </c>
      <c r="J157" s="305">
        <v>50</v>
      </c>
      <c r="K157" s="301"/>
    </row>
    <row r="158" s="1" customFormat="1" ht="15" customHeight="1">
      <c r="B158" s="278"/>
      <c r="C158" s="305" t="s">
        <v>539</v>
      </c>
      <c r="D158" s="253"/>
      <c r="E158" s="253"/>
      <c r="F158" s="306" t="s">
        <v>520</v>
      </c>
      <c r="G158" s="253"/>
      <c r="H158" s="305" t="s">
        <v>554</v>
      </c>
      <c r="I158" s="305" t="s">
        <v>516</v>
      </c>
      <c r="J158" s="305">
        <v>50</v>
      </c>
      <c r="K158" s="301"/>
    </row>
    <row r="159" s="1" customFormat="1" ht="15" customHeight="1">
      <c r="B159" s="278"/>
      <c r="C159" s="305" t="s">
        <v>82</v>
      </c>
      <c r="D159" s="253"/>
      <c r="E159" s="253"/>
      <c r="F159" s="306" t="s">
        <v>514</v>
      </c>
      <c r="G159" s="253"/>
      <c r="H159" s="305" t="s">
        <v>576</v>
      </c>
      <c r="I159" s="305" t="s">
        <v>516</v>
      </c>
      <c r="J159" s="305" t="s">
        <v>577</v>
      </c>
      <c r="K159" s="301"/>
    </row>
    <row r="160" s="1" customFormat="1" ht="15" customHeight="1">
      <c r="B160" s="278"/>
      <c r="C160" s="305" t="s">
        <v>578</v>
      </c>
      <c r="D160" s="253"/>
      <c r="E160" s="253"/>
      <c r="F160" s="306" t="s">
        <v>514</v>
      </c>
      <c r="G160" s="253"/>
      <c r="H160" s="305" t="s">
        <v>579</v>
      </c>
      <c r="I160" s="305" t="s">
        <v>549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580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508</v>
      </c>
      <c r="D166" s="268"/>
      <c r="E166" s="268"/>
      <c r="F166" s="268" t="s">
        <v>509</v>
      </c>
      <c r="G166" s="310"/>
      <c r="H166" s="311" t="s">
        <v>55</v>
      </c>
      <c r="I166" s="311" t="s">
        <v>58</v>
      </c>
      <c r="J166" s="268" t="s">
        <v>510</v>
      </c>
      <c r="K166" s="245"/>
    </row>
    <row r="167" s="1" customFormat="1" ht="17.25" customHeight="1">
      <c r="B167" s="246"/>
      <c r="C167" s="270" t="s">
        <v>511</v>
      </c>
      <c r="D167" s="270"/>
      <c r="E167" s="270"/>
      <c r="F167" s="271" t="s">
        <v>512</v>
      </c>
      <c r="G167" s="312"/>
      <c r="H167" s="313"/>
      <c r="I167" s="313"/>
      <c r="J167" s="270" t="s">
        <v>513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517</v>
      </c>
      <c r="D169" s="253"/>
      <c r="E169" s="253"/>
      <c r="F169" s="276" t="s">
        <v>514</v>
      </c>
      <c r="G169" s="253"/>
      <c r="H169" s="253" t="s">
        <v>554</v>
      </c>
      <c r="I169" s="253" t="s">
        <v>516</v>
      </c>
      <c r="J169" s="253">
        <v>120</v>
      </c>
      <c r="K169" s="301"/>
    </row>
    <row r="170" s="1" customFormat="1" ht="15" customHeight="1">
      <c r="B170" s="278"/>
      <c r="C170" s="253" t="s">
        <v>563</v>
      </c>
      <c r="D170" s="253"/>
      <c r="E170" s="253"/>
      <c r="F170" s="276" t="s">
        <v>514</v>
      </c>
      <c r="G170" s="253"/>
      <c r="H170" s="253" t="s">
        <v>564</v>
      </c>
      <c r="I170" s="253" t="s">
        <v>516</v>
      </c>
      <c r="J170" s="253" t="s">
        <v>565</v>
      </c>
      <c r="K170" s="301"/>
    </row>
    <row r="171" s="1" customFormat="1" ht="15" customHeight="1">
      <c r="B171" s="278"/>
      <c r="C171" s="253" t="s">
        <v>462</v>
      </c>
      <c r="D171" s="253"/>
      <c r="E171" s="253"/>
      <c r="F171" s="276" t="s">
        <v>514</v>
      </c>
      <c r="G171" s="253"/>
      <c r="H171" s="253" t="s">
        <v>581</v>
      </c>
      <c r="I171" s="253" t="s">
        <v>516</v>
      </c>
      <c r="J171" s="253" t="s">
        <v>565</v>
      </c>
      <c r="K171" s="301"/>
    </row>
    <row r="172" s="1" customFormat="1" ht="15" customHeight="1">
      <c r="B172" s="278"/>
      <c r="C172" s="253" t="s">
        <v>519</v>
      </c>
      <c r="D172" s="253"/>
      <c r="E172" s="253"/>
      <c r="F172" s="276" t="s">
        <v>520</v>
      </c>
      <c r="G172" s="253"/>
      <c r="H172" s="253" t="s">
        <v>581</v>
      </c>
      <c r="I172" s="253" t="s">
        <v>516</v>
      </c>
      <c r="J172" s="253">
        <v>50</v>
      </c>
      <c r="K172" s="301"/>
    </row>
    <row r="173" s="1" customFormat="1" ht="15" customHeight="1">
      <c r="B173" s="278"/>
      <c r="C173" s="253" t="s">
        <v>522</v>
      </c>
      <c r="D173" s="253"/>
      <c r="E173" s="253"/>
      <c r="F173" s="276" t="s">
        <v>514</v>
      </c>
      <c r="G173" s="253"/>
      <c r="H173" s="253" t="s">
        <v>581</v>
      </c>
      <c r="I173" s="253" t="s">
        <v>524</v>
      </c>
      <c r="J173" s="253"/>
      <c r="K173" s="301"/>
    </row>
    <row r="174" s="1" customFormat="1" ht="15" customHeight="1">
      <c r="B174" s="278"/>
      <c r="C174" s="253" t="s">
        <v>533</v>
      </c>
      <c r="D174" s="253"/>
      <c r="E174" s="253"/>
      <c r="F174" s="276" t="s">
        <v>520</v>
      </c>
      <c r="G174" s="253"/>
      <c r="H174" s="253" t="s">
        <v>581</v>
      </c>
      <c r="I174" s="253" t="s">
        <v>516</v>
      </c>
      <c r="J174" s="253">
        <v>50</v>
      </c>
      <c r="K174" s="301"/>
    </row>
    <row r="175" s="1" customFormat="1" ht="15" customHeight="1">
      <c r="B175" s="278"/>
      <c r="C175" s="253" t="s">
        <v>541</v>
      </c>
      <c r="D175" s="253"/>
      <c r="E175" s="253"/>
      <c r="F175" s="276" t="s">
        <v>520</v>
      </c>
      <c r="G175" s="253"/>
      <c r="H175" s="253" t="s">
        <v>581</v>
      </c>
      <c r="I175" s="253" t="s">
        <v>516</v>
      </c>
      <c r="J175" s="253">
        <v>50</v>
      </c>
      <c r="K175" s="301"/>
    </row>
    <row r="176" s="1" customFormat="1" ht="15" customHeight="1">
      <c r="B176" s="278"/>
      <c r="C176" s="253" t="s">
        <v>539</v>
      </c>
      <c r="D176" s="253"/>
      <c r="E176" s="253"/>
      <c r="F176" s="276" t="s">
        <v>520</v>
      </c>
      <c r="G176" s="253"/>
      <c r="H176" s="253" t="s">
        <v>581</v>
      </c>
      <c r="I176" s="253" t="s">
        <v>516</v>
      </c>
      <c r="J176" s="253">
        <v>50</v>
      </c>
      <c r="K176" s="301"/>
    </row>
    <row r="177" s="1" customFormat="1" ht="15" customHeight="1">
      <c r="B177" s="278"/>
      <c r="C177" s="253" t="s">
        <v>101</v>
      </c>
      <c r="D177" s="253"/>
      <c r="E177" s="253"/>
      <c r="F177" s="276" t="s">
        <v>514</v>
      </c>
      <c r="G177" s="253"/>
      <c r="H177" s="253" t="s">
        <v>582</v>
      </c>
      <c r="I177" s="253" t="s">
        <v>583</v>
      </c>
      <c r="J177" s="253"/>
      <c r="K177" s="301"/>
    </row>
    <row r="178" s="1" customFormat="1" ht="15" customHeight="1">
      <c r="B178" s="278"/>
      <c r="C178" s="253" t="s">
        <v>58</v>
      </c>
      <c r="D178" s="253"/>
      <c r="E178" s="253"/>
      <c r="F178" s="276" t="s">
        <v>514</v>
      </c>
      <c r="G178" s="253"/>
      <c r="H178" s="253" t="s">
        <v>584</v>
      </c>
      <c r="I178" s="253" t="s">
        <v>585</v>
      </c>
      <c r="J178" s="253">
        <v>1</v>
      </c>
      <c r="K178" s="301"/>
    </row>
    <row r="179" s="1" customFormat="1" ht="15" customHeight="1">
      <c r="B179" s="278"/>
      <c r="C179" s="253" t="s">
        <v>54</v>
      </c>
      <c r="D179" s="253"/>
      <c r="E179" s="253"/>
      <c r="F179" s="276" t="s">
        <v>514</v>
      </c>
      <c r="G179" s="253"/>
      <c r="H179" s="253" t="s">
        <v>586</v>
      </c>
      <c r="I179" s="253" t="s">
        <v>516</v>
      </c>
      <c r="J179" s="253">
        <v>20</v>
      </c>
      <c r="K179" s="301"/>
    </row>
    <row r="180" s="1" customFormat="1" ht="15" customHeight="1">
      <c r="B180" s="278"/>
      <c r="C180" s="253" t="s">
        <v>55</v>
      </c>
      <c r="D180" s="253"/>
      <c r="E180" s="253"/>
      <c r="F180" s="276" t="s">
        <v>514</v>
      </c>
      <c r="G180" s="253"/>
      <c r="H180" s="253" t="s">
        <v>587</v>
      </c>
      <c r="I180" s="253" t="s">
        <v>516</v>
      </c>
      <c r="J180" s="253">
        <v>255</v>
      </c>
      <c r="K180" s="301"/>
    </row>
    <row r="181" s="1" customFormat="1" ht="15" customHeight="1">
      <c r="B181" s="278"/>
      <c r="C181" s="253" t="s">
        <v>102</v>
      </c>
      <c r="D181" s="253"/>
      <c r="E181" s="253"/>
      <c r="F181" s="276" t="s">
        <v>514</v>
      </c>
      <c r="G181" s="253"/>
      <c r="H181" s="253" t="s">
        <v>478</v>
      </c>
      <c r="I181" s="253" t="s">
        <v>516</v>
      </c>
      <c r="J181" s="253">
        <v>10</v>
      </c>
      <c r="K181" s="301"/>
    </row>
    <row r="182" s="1" customFormat="1" ht="15" customHeight="1">
      <c r="B182" s="278"/>
      <c r="C182" s="253" t="s">
        <v>103</v>
      </c>
      <c r="D182" s="253"/>
      <c r="E182" s="253"/>
      <c r="F182" s="276" t="s">
        <v>514</v>
      </c>
      <c r="G182" s="253"/>
      <c r="H182" s="253" t="s">
        <v>588</v>
      </c>
      <c r="I182" s="253" t="s">
        <v>549</v>
      </c>
      <c r="J182" s="253"/>
      <c r="K182" s="301"/>
    </row>
    <row r="183" s="1" customFormat="1" ht="15" customHeight="1">
      <c r="B183" s="278"/>
      <c r="C183" s="253" t="s">
        <v>589</v>
      </c>
      <c r="D183" s="253"/>
      <c r="E183" s="253"/>
      <c r="F183" s="276" t="s">
        <v>514</v>
      </c>
      <c r="G183" s="253"/>
      <c r="H183" s="253" t="s">
        <v>590</v>
      </c>
      <c r="I183" s="253" t="s">
        <v>549</v>
      </c>
      <c r="J183" s="253"/>
      <c r="K183" s="301"/>
    </row>
    <row r="184" s="1" customFormat="1" ht="15" customHeight="1">
      <c r="B184" s="278"/>
      <c r="C184" s="253" t="s">
        <v>578</v>
      </c>
      <c r="D184" s="253"/>
      <c r="E184" s="253"/>
      <c r="F184" s="276" t="s">
        <v>514</v>
      </c>
      <c r="G184" s="253"/>
      <c r="H184" s="253" t="s">
        <v>591</v>
      </c>
      <c r="I184" s="253" t="s">
        <v>549</v>
      </c>
      <c r="J184" s="253"/>
      <c r="K184" s="301"/>
    </row>
    <row r="185" s="1" customFormat="1" ht="15" customHeight="1">
      <c r="B185" s="278"/>
      <c r="C185" s="253" t="s">
        <v>105</v>
      </c>
      <c r="D185" s="253"/>
      <c r="E185" s="253"/>
      <c r="F185" s="276" t="s">
        <v>520</v>
      </c>
      <c r="G185" s="253"/>
      <c r="H185" s="253" t="s">
        <v>592</v>
      </c>
      <c r="I185" s="253" t="s">
        <v>516</v>
      </c>
      <c r="J185" s="253">
        <v>50</v>
      </c>
      <c r="K185" s="301"/>
    </row>
    <row r="186" s="1" customFormat="1" ht="15" customHeight="1">
      <c r="B186" s="278"/>
      <c r="C186" s="253" t="s">
        <v>593</v>
      </c>
      <c r="D186" s="253"/>
      <c r="E186" s="253"/>
      <c r="F186" s="276" t="s">
        <v>520</v>
      </c>
      <c r="G186" s="253"/>
      <c r="H186" s="253" t="s">
        <v>594</v>
      </c>
      <c r="I186" s="253" t="s">
        <v>595</v>
      </c>
      <c r="J186" s="253"/>
      <c r="K186" s="301"/>
    </row>
    <row r="187" s="1" customFormat="1" ht="15" customHeight="1">
      <c r="B187" s="278"/>
      <c r="C187" s="253" t="s">
        <v>596</v>
      </c>
      <c r="D187" s="253"/>
      <c r="E187" s="253"/>
      <c r="F187" s="276" t="s">
        <v>520</v>
      </c>
      <c r="G187" s="253"/>
      <c r="H187" s="253" t="s">
        <v>597</v>
      </c>
      <c r="I187" s="253" t="s">
        <v>595</v>
      </c>
      <c r="J187" s="253"/>
      <c r="K187" s="301"/>
    </row>
    <row r="188" s="1" customFormat="1" ht="15" customHeight="1">
      <c r="B188" s="278"/>
      <c r="C188" s="253" t="s">
        <v>598</v>
      </c>
      <c r="D188" s="253"/>
      <c r="E188" s="253"/>
      <c r="F188" s="276" t="s">
        <v>520</v>
      </c>
      <c r="G188" s="253"/>
      <c r="H188" s="253" t="s">
        <v>599</v>
      </c>
      <c r="I188" s="253" t="s">
        <v>595</v>
      </c>
      <c r="J188" s="253"/>
      <c r="K188" s="301"/>
    </row>
    <row r="189" s="1" customFormat="1" ht="15" customHeight="1">
      <c r="B189" s="278"/>
      <c r="C189" s="314" t="s">
        <v>600</v>
      </c>
      <c r="D189" s="253"/>
      <c r="E189" s="253"/>
      <c r="F189" s="276" t="s">
        <v>520</v>
      </c>
      <c r="G189" s="253"/>
      <c r="H189" s="253" t="s">
        <v>601</v>
      </c>
      <c r="I189" s="253" t="s">
        <v>602</v>
      </c>
      <c r="J189" s="315" t="s">
        <v>603</v>
      </c>
      <c r="K189" s="301"/>
    </row>
    <row r="190" s="1" customFormat="1" ht="15" customHeight="1">
      <c r="B190" s="278"/>
      <c r="C190" s="314" t="s">
        <v>43</v>
      </c>
      <c r="D190" s="253"/>
      <c r="E190" s="253"/>
      <c r="F190" s="276" t="s">
        <v>514</v>
      </c>
      <c r="G190" s="253"/>
      <c r="H190" s="250" t="s">
        <v>604</v>
      </c>
      <c r="I190" s="253" t="s">
        <v>605</v>
      </c>
      <c r="J190" s="253"/>
      <c r="K190" s="301"/>
    </row>
    <row r="191" s="1" customFormat="1" ht="15" customHeight="1">
      <c r="B191" s="278"/>
      <c r="C191" s="314" t="s">
        <v>606</v>
      </c>
      <c r="D191" s="253"/>
      <c r="E191" s="253"/>
      <c r="F191" s="276" t="s">
        <v>514</v>
      </c>
      <c r="G191" s="253"/>
      <c r="H191" s="253" t="s">
        <v>607</v>
      </c>
      <c r="I191" s="253" t="s">
        <v>549</v>
      </c>
      <c r="J191" s="253"/>
      <c r="K191" s="301"/>
    </row>
    <row r="192" s="1" customFormat="1" ht="15" customHeight="1">
      <c r="B192" s="278"/>
      <c r="C192" s="314" t="s">
        <v>608</v>
      </c>
      <c r="D192" s="253"/>
      <c r="E192" s="253"/>
      <c r="F192" s="276" t="s">
        <v>514</v>
      </c>
      <c r="G192" s="253"/>
      <c r="H192" s="253" t="s">
        <v>609</v>
      </c>
      <c r="I192" s="253" t="s">
        <v>549</v>
      </c>
      <c r="J192" s="253"/>
      <c r="K192" s="301"/>
    </row>
    <row r="193" s="1" customFormat="1" ht="15" customHeight="1">
      <c r="B193" s="278"/>
      <c r="C193" s="314" t="s">
        <v>610</v>
      </c>
      <c r="D193" s="253"/>
      <c r="E193" s="253"/>
      <c r="F193" s="276" t="s">
        <v>520</v>
      </c>
      <c r="G193" s="253"/>
      <c r="H193" s="253" t="s">
        <v>611</v>
      </c>
      <c r="I193" s="253" t="s">
        <v>549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612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613</v>
      </c>
      <c r="D200" s="317"/>
      <c r="E200" s="317"/>
      <c r="F200" s="317" t="s">
        <v>614</v>
      </c>
      <c r="G200" s="318"/>
      <c r="H200" s="317" t="s">
        <v>615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605</v>
      </c>
      <c r="D202" s="253"/>
      <c r="E202" s="253"/>
      <c r="F202" s="276" t="s">
        <v>44</v>
      </c>
      <c r="G202" s="253"/>
      <c r="H202" s="253" t="s">
        <v>616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45</v>
      </c>
      <c r="G203" s="253"/>
      <c r="H203" s="253" t="s">
        <v>617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48</v>
      </c>
      <c r="G204" s="253"/>
      <c r="H204" s="253" t="s">
        <v>618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619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47</v>
      </c>
      <c r="G206" s="253"/>
      <c r="H206" s="253" t="s">
        <v>620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561</v>
      </c>
      <c r="D208" s="253"/>
      <c r="E208" s="253"/>
      <c r="F208" s="276" t="s">
        <v>77</v>
      </c>
      <c r="G208" s="253"/>
      <c r="H208" s="253" t="s">
        <v>621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456</v>
      </c>
      <c r="G209" s="253"/>
      <c r="H209" s="253" t="s">
        <v>457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454</v>
      </c>
      <c r="G210" s="253"/>
      <c r="H210" s="253" t="s">
        <v>622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458</v>
      </c>
      <c r="G211" s="314"/>
      <c r="H211" s="305" t="s">
        <v>459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460</v>
      </c>
      <c r="G212" s="314"/>
      <c r="H212" s="305" t="s">
        <v>623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585</v>
      </c>
      <c r="D214" s="253"/>
      <c r="E214" s="253"/>
      <c r="F214" s="276">
        <v>1</v>
      </c>
      <c r="G214" s="314"/>
      <c r="H214" s="305" t="s">
        <v>624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625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626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627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DESKTOP-PMFHNAF\Milan</dc:creator>
  <cp:lastModifiedBy>DESKTOP-PMFHNAF\Milan</cp:lastModifiedBy>
  <dcterms:created xsi:type="dcterms:W3CDTF">2021-12-05T11:54:45Z</dcterms:created>
  <dcterms:modified xsi:type="dcterms:W3CDTF">2021-12-05T11:54:51Z</dcterms:modified>
</cp:coreProperties>
</file>