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tisk_KNI\"/>
    </mc:Choice>
  </mc:AlternateContent>
  <bookViews>
    <workbookView xWindow="0" yWindow="0" windowWidth="0" windowHeight="0"/>
  </bookViews>
  <sheets>
    <sheet name="Rekapitulace stavby" sheetId="1" r:id="rId1"/>
    <sheet name="SO-01 - Větrolam VN1" sheetId="2" r:id="rId2"/>
    <sheet name="SO-011 - 1. rok pěstební ..." sheetId="3" r:id="rId3"/>
    <sheet name="SO-012 - 2. rok pěstební ..." sheetId="4" r:id="rId4"/>
    <sheet name="SO-013 - 3. rok pěstební ..." sheetId="5" r:id="rId5"/>
    <sheet name="SO-01 - VRN" sheetId="6" r:id="rId6"/>
    <sheet name="SO-02 - Větrolam VN2" sheetId="7" r:id="rId7"/>
    <sheet name="SO-021 - 1. rok pěstební ..." sheetId="8" r:id="rId8"/>
    <sheet name="SO-022 - 2. rok pěstební ..." sheetId="9" r:id="rId9"/>
    <sheet name="SO-023 - 3. rok pěstební ..." sheetId="10" r:id="rId10"/>
    <sheet name="SO-02 - VRN" sheetId="11" r:id="rId11"/>
    <sheet name="SO-03 - Větrolam VN3" sheetId="12" r:id="rId12"/>
    <sheet name="SO-031 - 1. rok pěstební ..." sheetId="13" r:id="rId13"/>
    <sheet name="SO-032 - 2. rok pěstební ..." sheetId="14" r:id="rId14"/>
    <sheet name="SO-033 - 3. rok pěstební ..." sheetId="15" r:id="rId15"/>
    <sheet name="SO-03 - VRN" sheetId="16" r:id="rId16"/>
    <sheet name="SO-04 - Větrolam VN4" sheetId="17" r:id="rId17"/>
    <sheet name="SO-041 - 1. rok pěstební ..." sheetId="18" r:id="rId18"/>
    <sheet name="SO-042 - 2. rok pěstební ..." sheetId="19" r:id="rId19"/>
    <sheet name="SO-043 - 3. rok pěstební ..." sheetId="20" r:id="rId20"/>
    <sheet name="SO-04 - VRN" sheetId="21" r:id="rId21"/>
    <sheet name="SO-05 - Větrolam VN5" sheetId="22" r:id="rId22"/>
    <sheet name="SO-051 - 1. rok pěstební ..." sheetId="23" r:id="rId23"/>
    <sheet name="SO-052 - 2. rok pěstební ..." sheetId="24" r:id="rId24"/>
    <sheet name="SO-053 - 3. rok pěstební ..." sheetId="25" r:id="rId25"/>
    <sheet name="SO-05 - VRN" sheetId="26" r:id="rId26"/>
    <sheet name="Pokyny pro vyplnění" sheetId="27" r:id="rId27"/>
  </sheets>
  <definedNames>
    <definedName name="_xlnm.Print_Area" localSheetId="0">'Rekapitulace stavby'!$D$4:$AO$36,'Rekapitulace stavby'!$C$42:$AQ$85</definedName>
    <definedName name="_xlnm.Print_Titles" localSheetId="0">'Rekapitulace stavby'!$52:$52</definedName>
    <definedName name="_xlnm._FilterDatabase" localSheetId="1" hidden="1">'SO-01 - Větrolam VN1'!$C$78:$K$215</definedName>
    <definedName name="_xlnm.Print_Area" localSheetId="1">'SO-01 - Větrolam VN1'!$C$4:$J$39,'SO-01 - Větrolam VN1'!$C$45:$J$60,'SO-01 - Větrolam VN1'!$C$66:$K$215</definedName>
    <definedName name="_xlnm.Print_Titles" localSheetId="1">'SO-01 - Větrolam VN1'!$78:$78</definedName>
    <definedName name="_xlnm._FilterDatabase" localSheetId="2" hidden="1">'SO-011 - 1. rok pěstební ...'!$C$84:$K$113</definedName>
    <definedName name="_xlnm.Print_Area" localSheetId="2">'SO-011 - 1. rok pěstební ...'!$C$4:$J$41,'SO-011 - 1. rok pěstební ...'!$C$47:$J$64,'SO-011 - 1. rok pěstební ...'!$C$70:$K$113</definedName>
    <definedName name="_xlnm.Print_Titles" localSheetId="2">'SO-011 - 1. rok pěstební ...'!$84:$84</definedName>
    <definedName name="_xlnm._FilterDatabase" localSheetId="3" hidden="1">'SO-012 - 2. rok pěstební ...'!$C$84:$K$109</definedName>
    <definedName name="_xlnm.Print_Area" localSheetId="3">'SO-012 - 2. rok pěstební ...'!$C$4:$J$41,'SO-012 - 2. rok pěstební ...'!$C$47:$J$64,'SO-012 - 2. rok pěstební ...'!$C$70:$K$109</definedName>
    <definedName name="_xlnm.Print_Titles" localSheetId="3">'SO-012 - 2. rok pěstební ...'!$84:$84</definedName>
    <definedName name="_xlnm._FilterDatabase" localSheetId="4" hidden="1">'SO-013 - 3. rok pěstební ...'!$C$84:$K$113</definedName>
    <definedName name="_xlnm.Print_Area" localSheetId="4">'SO-013 - 3. rok pěstební ...'!$C$4:$J$41,'SO-013 - 3. rok pěstební ...'!$C$47:$J$64,'SO-013 - 3. rok pěstební ...'!$C$70:$K$113</definedName>
    <definedName name="_xlnm.Print_Titles" localSheetId="4">'SO-013 - 3. rok pěstební ...'!$84:$84</definedName>
    <definedName name="_xlnm._FilterDatabase" localSheetId="5" hidden="1">'SO-01 - VRN'!$C$84:$K$102</definedName>
    <definedName name="_xlnm.Print_Area" localSheetId="5">'SO-01 - VRN'!$C$4:$J$41,'SO-01 - VRN'!$C$47:$J$64,'SO-01 - VRN'!$C$70:$K$102</definedName>
    <definedName name="_xlnm.Print_Titles" localSheetId="5">'SO-01 - VRN'!$84:$84</definedName>
    <definedName name="_xlnm._FilterDatabase" localSheetId="6" hidden="1">'SO-02 - Větrolam VN2'!$C$78:$K$195</definedName>
    <definedName name="_xlnm.Print_Area" localSheetId="6">'SO-02 - Větrolam VN2'!$C$4:$J$39,'SO-02 - Větrolam VN2'!$C$45:$J$60,'SO-02 - Větrolam VN2'!$C$66:$K$195</definedName>
    <definedName name="_xlnm.Print_Titles" localSheetId="6">'SO-02 - Větrolam VN2'!$78:$78</definedName>
    <definedName name="_xlnm._FilterDatabase" localSheetId="7" hidden="1">'SO-021 - 1. rok pěstební ...'!$C$84:$K$113</definedName>
    <definedName name="_xlnm.Print_Area" localSheetId="7">'SO-021 - 1. rok pěstební ...'!$C$4:$J$41,'SO-021 - 1. rok pěstební ...'!$C$47:$J$64,'SO-021 - 1. rok pěstební ...'!$C$70:$K$113</definedName>
    <definedName name="_xlnm.Print_Titles" localSheetId="7">'SO-021 - 1. rok pěstební ...'!$84:$84</definedName>
    <definedName name="_xlnm._FilterDatabase" localSheetId="8" hidden="1">'SO-022 - 2. rok pěstební ...'!$C$84:$K$109</definedName>
    <definedName name="_xlnm.Print_Area" localSheetId="8">'SO-022 - 2. rok pěstební ...'!$C$4:$J$41,'SO-022 - 2. rok pěstební ...'!$C$47:$J$64,'SO-022 - 2. rok pěstební ...'!$C$70:$K$109</definedName>
    <definedName name="_xlnm.Print_Titles" localSheetId="8">'SO-022 - 2. rok pěstební ...'!$84:$84</definedName>
    <definedName name="_xlnm._FilterDatabase" localSheetId="9" hidden="1">'SO-023 - 3. rok pěstební ...'!$C$84:$K$113</definedName>
    <definedName name="_xlnm.Print_Area" localSheetId="9">'SO-023 - 3. rok pěstební ...'!$C$4:$J$41,'SO-023 - 3. rok pěstební ...'!$C$47:$J$64,'SO-023 - 3. rok pěstební ...'!$C$70:$K$113</definedName>
    <definedName name="_xlnm.Print_Titles" localSheetId="9">'SO-023 - 3. rok pěstební ...'!$84:$84</definedName>
    <definedName name="_xlnm._FilterDatabase" localSheetId="10" hidden="1">'SO-02 - VRN'!$C$84:$K$102</definedName>
    <definedName name="_xlnm.Print_Area" localSheetId="10">'SO-02 - VRN'!$C$4:$J$41,'SO-02 - VRN'!$C$47:$J$64,'SO-02 - VRN'!$C$70:$K$102</definedName>
    <definedName name="_xlnm.Print_Titles" localSheetId="10">'SO-02 - VRN'!$84:$84</definedName>
    <definedName name="_xlnm._FilterDatabase" localSheetId="11" hidden="1">'SO-03 - Větrolam VN3'!$C$78:$K$222</definedName>
    <definedName name="_xlnm.Print_Area" localSheetId="11">'SO-03 - Větrolam VN3'!$C$4:$J$39,'SO-03 - Větrolam VN3'!$C$45:$J$60,'SO-03 - Větrolam VN3'!$C$66:$K$222</definedName>
    <definedName name="_xlnm.Print_Titles" localSheetId="11">'SO-03 - Větrolam VN3'!$78:$78</definedName>
    <definedName name="_xlnm._FilterDatabase" localSheetId="12" hidden="1">'SO-031 - 1. rok pěstební ...'!$C$84:$K$113</definedName>
    <definedName name="_xlnm.Print_Area" localSheetId="12">'SO-031 - 1. rok pěstební ...'!$C$4:$J$41,'SO-031 - 1. rok pěstební ...'!$C$47:$J$64,'SO-031 - 1. rok pěstební ...'!$C$70:$K$113</definedName>
    <definedName name="_xlnm.Print_Titles" localSheetId="12">'SO-031 - 1. rok pěstební ...'!$84:$84</definedName>
    <definedName name="_xlnm._FilterDatabase" localSheetId="13" hidden="1">'SO-032 - 2. rok pěstební ...'!$C$84:$K$109</definedName>
    <definedName name="_xlnm.Print_Area" localSheetId="13">'SO-032 - 2. rok pěstební ...'!$C$4:$J$41,'SO-032 - 2. rok pěstební ...'!$C$47:$J$64,'SO-032 - 2. rok pěstební ...'!$C$70:$K$109</definedName>
    <definedName name="_xlnm.Print_Titles" localSheetId="13">'SO-032 - 2. rok pěstební ...'!$84:$84</definedName>
    <definedName name="_xlnm._FilterDatabase" localSheetId="14" hidden="1">'SO-033 - 3. rok pěstební ...'!$C$84:$K$116</definedName>
    <definedName name="_xlnm.Print_Area" localSheetId="14">'SO-033 - 3. rok pěstební ...'!$C$4:$J$41,'SO-033 - 3. rok pěstební ...'!$C$47:$J$64,'SO-033 - 3. rok pěstební ...'!$C$70:$K$116</definedName>
    <definedName name="_xlnm.Print_Titles" localSheetId="14">'SO-033 - 3. rok pěstební ...'!$84:$84</definedName>
    <definedName name="_xlnm._FilterDatabase" localSheetId="15" hidden="1">'SO-03 - VRN'!$C$84:$K$106</definedName>
    <definedName name="_xlnm.Print_Area" localSheetId="15">'SO-03 - VRN'!$C$4:$J$41,'SO-03 - VRN'!$C$47:$J$64,'SO-03 - VRN'!$C$70:$K$106</definedName>
    <definedName name="_xlnm.Print_Titles" localSheetId="15">'SO-03 - VRN'!$84:$84</definedName>
    <definedName name="_xlnm._FilterDatabase" localSheetId="16" hidden="1">'SO-04 - Větrolam VN4'!$C$78:$K$215</definedName>
    <definedName name="_xlnm.Print_Area" localSheetId="16">'SO-04 - Větrolam VN4'!$C$4:$J$39,'SO-04 - Větrolam VN4'!$C$45:$J$60,'SO-04 - Větrolam VN4'!$C$66:$K$215</definedName>
    <definedName name="_xlnm.Print_Titles" localSheetId="16">'SO-04 - Větrolam VN4'!$78:$78</definedName>
    <definedName name="_xlnm._FilterDatabase" localSheetId="17" hidden="1">'SO-041 - 1. rok pěstební ...'!$C$84:$K$113</definedName>
    <definedName name="_xlnm.Print_Area" localSheetId="17">'SO-041 - 1. rok pěstební ...'!$C$4:$J$41,'SO-041 - 1. rok pěstební ...'!$C$47:$J$64,'SO-041 - 1. rok pěstební ...'!$C$70:$K$113</definedName>
    <definedName name="_xlnm.Print_Titles" localSheetId="17">'SO-041 - 1. rok pěstební ...'!$84:$84</definedName>
    <definedName name="_xlnm._FilterDatabase" localSheetId="18" hidden="1">'SO-042 - 2. rok pěstební ...'!$C$84:$K$109</definedName>
    <definedName name="_xlnm.Print_Area" localSheetId="18">'SO-042 - 2. rok pěstební ...'!$C$4:$J$41,'SO-042 - 2. rok pěstební ...'!$C$47:$J$64,'SO-042 - 2. rok pěstební ...'!$C$70:$K$109</definedName>
    <definedName name="_xlnm.Print_Titles" localSheetId="18">'SO-042 - 2. rok pěstební ...'!$84:$84</definedName>
    <definedName name="_xlnm._FilterDatabase" localSheetId="19" hidden="1">'SO-043 - 3. rok pěstební ...'!$C$84:$K$113</definedName>
    <definedName name="_xlnm.Print_Area" localSheetId="19">'SO-043 - 3. rok pěstební ...'!$C$4:$J$41,'SO-043 - 3. rok pěstební ...'!$C$47:$J$64,'SO-043 - 3. rok pěstební ...'!$C$70:$K$113</definedName>
    <definedName name="_xlnm.Print_Titles" localSheetId="19">'SO-043 - 3. rok pěstební ...'!$84:$84</definedName>
    <definedName name="_xlnm._FilterDatabase" localSheetId="20" hidden="1">'SO-04 - VRN'!$C$84:$K$102</definedName>
    <definedName name="_xlnm.Print_Area" localSheetId="20">'SO-04 - VRN'!$C$4:$J$41,'SO-04 - VRN'!$C$47:$J$64,'SO-04 - VRN'!$C$70:$K$102</definedName>
    <definedName name="_xlnm.Print_Titles" localSheetId="20">'SO-04 - VRN'!$84:$84</definedName>
    <definedName name="_xlnm._FilterDatabase" localSheetId="21" hidden="1">'SO-05 - Větrolam VN5'!$C$78:$K$215</definedName>
    <definedName name="_xlnm.Print_Area" localSheetId="21">'SO-05 - Větrolam VN5'!$C$4:$J$39,'SO-05 - Větrolam VN5'!$C$45:$J$60,'SO-05 - Větrolam VN5'!$C$66:$K$215</definedName>
    <definedName name="_xlnm.Print_Titles" localSheetId="21">'SO-05 - Větrolam VN5'!$78:$78</definedName>
    <definedName name="_xlnm._FilterDatabase" localSheetId="22" hidden="1">'SO-051 - 1. rok pěstební ...'!$C$84:$K$113</definedName>
    <definedName name="_xlnm.Print_Area" localSheetId="22">'SO-051 - 1. rok pěstební ...'!$C$4:$J$41,'SO-051 - 1. rok pěstební ...'!$C$47:$J$64,'SO-051 - 1. rok pěstební ...'!$C$70:$K$113</definedName>
    <definedName name="_xlnm.Print_Titles" localSheetId="22">'SO-051 - 1. rok pěstební ...'!$84:$84</definedName>
    <definedName name="_xlnm._FilterDatabase" localSheetId="23" hidden="1">'SO-052 - 2. rok pěstební ...'!$C$84:$K$109</definedName>
    <definedName name="_xlnm.Print_Area" localSheetId="23">'SO-052 - 2. rok pěstební ...'!$C$4:$J$41,'SO-052 - 2. rok pěstební ...'!$C$47:$J$64,'SO-052 - 2. rok pěstební ...'!$C$70:$K$109</definedName>
    <definedName name="_xlnm.Print_Titles" localSheetId="23">'SO-052 - 2. rok pěstební ...'!$84:$84</definedName>
    <definedName name="_xlnm._FilterDatabase" localSheetId="24" hidden="1">'SO-053 - 3. rok pěstební ...'!$C$84:$K$113</definedName>
    <definedName name="_xlnm.Print_Area" localSheetId="24">'SO-053 - 3. rok pěstební ...'!$C$4:$J$41,'SO-053 - 3. rok pěstební ...'!$C$47:$J$64,'SO-053 - 3. rok pěstební ...'!$C$70:$K$113</definedName>
    <definedName name="_xlnm.Print_Titles" localSheetId="24">'SO-053 - 3. rok pěstební ...'!$84:$84</definedName>
    <definedName name="_xlnm._FilterDatabase" localSheetId="25" hidden="1">'SO-05 - VRN'!$C$84:$K$98</definedName>
    <definedName name="_xlnm.Print_Area" localSheetId="25">'SO-05 - VRN'!$C$4:$J$41,'SO-05 - VRN'!$C$47:$J$64,'SO-05 - VRN'!$C$70:$K$98</definedName>
    <definedName name="_xlnm.Print_Titles" localSheetId="25">'SO-05 - VRN'!$84:$84</definedName>
    <definedName name="_xlnm.Print_Area" localSheetId="2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6" l="1" r="J39"/>
  <c r="J38"/>
  <c i="1" r="AY84"/>
  <c i="26" r="J37"/>
  <c i="1" r="AX84"/>
  <c i="26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25" r="J39"/>
  <c r="J38"/>
  <c i="1" r="AY83"/>
  <c i="25" r="J37"/>
  <c i="1" r="AX83"/>
  <c i="25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24" r="J39"/>
  <c r="J38"/>
  <c i="1" r="AY82"/>
  <c i="24" r="J37"/>
  <c i="1" r="AX82"/>
  <c i="24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23" r="J39"/>
  <c r="J38"/>
  <c i="1" r="AY81"/>
  <c i="23" r="J37"/>
  <c i="1" r="AX81"/>
  <c i="23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22" r="J37"/>
  <c r="J36"/>
  <c i="1" r="AY80"/>
  <c i="22" r="J35"/>
  <c i="1" r="AX80"/>
  <c i="22"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21" r="J39"/>
  <c r="J38"/>
  <c i="1" r="AY78"/>
  <c i="21" r="J37"/>
  <c i="1" r="AX78"/>
  <c i="21"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20" r="J39"/>
  <c r="J38"/>
  <c i="1" r="AY77"/>
  <c i="20" r="J37"/>
  <c i="1" r="AX77"/>
  <c i="20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19" r="J39"/>
  <c r="J38"/>
  <c i="1" r="AY76"/>
  <c i="19" r="J37"/>
  <c i="1" r="AX76"/>
  <c i="19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18" r="J39"/>
  <c r="J38"/>
  <c i="1" r="AY75"/>
  <c i="18" r="J37"/>
  <c i="1" r="AX75"/>
  <c i="18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7" r="J37"/>
  <c r="J36"/>
  <c i="1" r="AY74"/>
  <c i="17" r="J35"/>
  <c i="1" r="AX74"/>
  <c i="17"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16" r="J39"/>
  <c r="J38"/>
  <c i="1" r="AY72"/>
  <c i="16" r="J37"/>
  <c i="1" r="AX72"/>
  <c i="16"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15" r="J39"/>
  <c r="J38"/>
  <c i="1" r="AY71"/>
  <c i="15" r="J37"/>
  <c i="1" r="AX71"/>
  <c i="15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14" r="J39"/>
  <c r="J38"/>
  <c i="1" r="AY70"/>
  <c i="14" r="J37"/>
  <c i="1" r="AX70"/>
  <c i="14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3" r="J39"/>
  <c r="J38"/>
  <c i="1" r="AY69"/>
  <c i="13" r="J37"/>
  <c i="1" r="AX69"/>
  <c i="13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12" r="J37"/>
  <c r="J36"/>
  <c i="1" r="AY68"/>
  <c i="12" r="J35"/>
  <c i="1" r="AX68"/>
  <c i="12"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48"/>
  <c i="11" r="J39"/>
  <c r="J38"/>
  <c i="1" r="AY66"/>
  <c i="11" r="J37"/>
  <c i="1" r="AX66"/>
  <c i="11"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0" r="J39"/>
  <c r="J38"/>
  <c i="1" r="AY65"/>
  <c i="10" r="J37"/>
  <c i="1" r="AX65"/>
  <c i="10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9" r="J39"/>
  <c r="J38"/>
  <c i="1" r="AY64"/>
  <c i="9" r="J37"/>
  <c i="1" r="AX64"/>
  <c i="9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8" r="J39"/>
  <c r="J38"/>
  <c i="1" r="AY63"/>
  <c i="8" r="J37"/>
  <c i="1" r="AX63"/>
  <c i="8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7" r="J37"/>
  <c r="J36"/>
  <c i="1" r="AY62"/>
  <c i="7" r="J35"/>
  <c i="1" r="AX62"/>
  <c i="7"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48"/>
  <c i="6" r="J39"/>
  <c r="J38"/>
  <c i="1" r="AY60"/>
  <c i="6" r="J37"/>
  <c i="1" r="AX60"/>
  <c i="6"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5" r="J39"/>
  <c r="J38"/>
  <c i="1" r="AY59"/>
  <c i="5" r="J37"/>
  <c i="1" r="AX59"/>
  <c i="5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3" r="J39"/>
  <c r="J38"/>
  <c i="1" r="AY57"/>
  <c i="3" r="J37"/>
  <c i="1" r="AX57"/>
  <c i="3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2" r="J37"/>
  <c r="J36"/>
  <c i="1" r="AY56"/>
  <c i="2" r="J35"/>
  <c i="1" r="AX56"/>
  <c i="2"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1" r="L50"/>
  <c r="AM50"/>
  <c r="AM49"/>
  <c r="L49"/>
  <c r="AM47"/>
  <c r="L47"/>
  <c r="L45"/>
  <c r="L44"/>
  <c i="2" r="J213"/>
  <c r="BK188"/>
  <c r="J161"/>
  <c r="BK141"/>
  <c r="J114"/>
  <c r="J211"/>
  <c r="BK175"/>
  <c r="J151"/>
  <c r="J89"/>
  <c r="BK145"/>
  <c r="BK114"/>
  <c i="3" r="J110"/>
  <c r="BK110"/>
  <c i="4" r="J90"/>
  <c r="BK86"/>
  <c i="5" r="BK107"/>
  <c i="6" r="BK90"/>
  <c i="7" r="BK157"/>
  <c r="J187"/>
  <c r="J114"/>
  <c r="J164"/>
  <c r="J103"/>
  <c r="BK135"/>
  <c i="8" r="J110"/>
  <c i="9" r="BK90"/>
  <c i="10" r="J107"/>
  <c i="11" r="J100"/>
  <c i="12" r="BK212"/>
  <c r="J205"/>
  <c r="J162"/>
  <c r="BK201"/>
  <c r="BK121"/>
  <c r="BK174"/>
  <c r="BK89"/>
  <c i="13" r="J110"/>
  <c i="14" r="BK103"/>
  <c i="15" r="J103"/>
  <c r="J86"/>
  <c i="16" r="J96"/>
  <c i="17" r="J159"/>
  <c r="J135"/>
  <c r="BK107"/>
  <c r="BK180"/>
  <c r="J121"/>
  <c r="BK201"/>
  <c r="BK153"/>
  <c r="BK80"/>
  <c r="J171"/>
  <c r="J83"/>
  <c i="18" r="BK103"/>
  <c i="19" r="BK90"/>
  <c i="20" r="J86"/>
  <c i="22" r="J198"/>
  <c r="BK129"/>
  <c r="J184"/>
  <c r="BK121"/>
  <c r="BK188"/>
  <c r="BK147"/>
  <c r="J213"/>
  <c r="J177"/>
  <c i="23" r="BK110"/>
  <c i="24" r="J99"/>
  <c i="25" r="J90"/>
  <c r="BK95"/>
  <c i="2" r="J184"/>
  <c r="J147"/>
  <c r="J103"/>
  <c r="BK80"/>
  <c r="J95"/>
  <c i="3" r="BK86"/>
  <c i="4" r="J103"/>
  <c r="BK106"/>
  <c i="5" r="BK99"/>
  <c i="6" r="BK96"/>
  <c i="7" r="BK145"/>
  <c r="BK181"/>
  <c r="J95"/>
  <c r="BK129"/>
  <c r="J151"/>
  <c r="BK86"/>
  <c i="8" r="J86"/>
  <c i="10" r="BK95"/>
  <c i="11" r="BK100"/>
  <c i="12" r="BK162"/>
  <c r="J191"/>
  <c r="BK158"/>
  <c r="J89"/>
  <c r="BK184"/>
  <c r="J129"/>
  <c r="BK195"/>
  <c r="BK129"/>
  <c i="13" r="J86"/>
  <c i="14" r="BK95"/>
  <c i="15" r="BK95"/>
  <c i="16" r="J86"/>
  <c i="17" r="J213"/>
  <c r="J205"/>
  <c r="J103"/>
  <c r="BK177"/>
  <c r="J143"/>
  <c r="J201"/>
  <c r="BK163"/>
  <c r="BK86"/>
  <c i="18" r="BK110"/>
  <c i="19" r="BK95"/>
  <c i="20" r="BK110"/>
  <c r="J90"/>
  <c i="22" r="BK205"/>
  <c r="BK133"/>
  <c r="J188"/>
  <c r="BK125"/>
  <c r="BK207"/>
  <c r="BK149"/>
  <c r="J92"/>
  <c r="J143"/>
  <c i="23" r="BK103"/>
  <c i="24" r="BK86"/>
  <c i="25" r="BK103"/>
  <c i="26" r="BK90"/>
  <c i="2" r="BK201"/>
  <c r="J171"/>
  <c r="BK155"/>
  <c r="J129"/>
  <c i="1" r="AS61"/>
  <c i="2" r="J83"/>
  <c r="J141"/>
  <c r="BK103"/>
  <c i="3" r="J107"/>
  <c r="J90"/>
  <c i="4" r="J95"/>
  <c i="5" r="J99"/>
  <c i="6" r="J86"/>
  <c i="7" r="J155"/>
  <c r="BK103"/>
  <c r="J107"/>
  <c r="BK168"/>
  <c r="BK118"/>
  <c r="BK137"/>
  <c i="8" r="BK95"/>
  <c i="9" r="J99"/>
  <c i="10" r="J103"/>
  <c i="11" r="BK96"/>
  <c i="12" r="J198"/>
  <c r="BK80"/>
  <c r="BK154"/>
  <c r="J220"/>
  <c r="BK187"/>
  <c r="J146"/>
  <c r="J212"/>
  <c r="J131"/>
  <c i="13" r="BK107"/>
  <c i="14" r="BK86"/>
  <c i="15" r="BK99"/>
  <c r="J113"/>
  <c i="16" r="J100"/>
  <c i="17" r="J145"/>
  <c r="BK125"/>
  <c r="BK98"/>
  <c r="BK151"/>
  <c r="J92"/>
  <c r="BK165"/>
  <c r="BK89"/>
  <c i="19" r="J86"/>
  <c i="20" r="BK103"/>
  <c i="21" r="BK96"/>
  <c i="22" r="J194"/>
  <c r="J125"/>
  <c r="BK151"/>
  <c r="BK211"/>
  <c r="J145"/>
  <c r="J95"/>
  <c r="BK198"/>
  <c r="J163"/>
  <c i="23" r="J107"/>
  <c r="BK86"/>
  <c i="24" r="J90"/>
  <c i="25" r="BK107"/>
  <c i="2" r="BK191"/>
  <c r="BK180"/>
  <c r="J165"/>
  <c r="BK147"/>
  <c r="J107"/>
  <c r="J205"/>
  <c r="J180"/>
  <c r="J159"/>
  <c r="J111"/>
  <c r="BK139"/>
  <c r="J98"/>
  <c i="3" r="BK103"/>
  <c r="J99"/>
  <c i="4" r="BK99"/>
  <c i="5" r="J107"/>
  <c i="6" r="BK86"/>
  <c i="7" r="J181"/>
  <c r="BK107"/>
  <c r="J145"/>
  <c r="BK191"/>
  <c r="J147"/>
  <c r="J83"/>
  <c r="BK92"/>
  <c i="8" r="J90"/>
  <c i="9" r="J103"/>
  <c i="10" r="BK99"/>
  <c i="11" r="J90"/>
  <c i="12" r="J168"/>
  <c r="J184"/>
  <c r="J150"/>
  <c r="BK178"/>
  <c r="J111"/>
  <c r="BK182"/>
  <c r="J125"/>
  <c i="13" r="BK99"/>
  <c r="J90"/>
  <c i="14" r="BK90"/>
  <c i="15" r="BK90"/>
  <c i="16" r="BK96"/>
  <c i="17" r="BK211"/>
  <c r="BK141"/>
  <c r="BK133"/>
  <c r="J95"/>
  <c r="BK155"/>
  <c r="BK95"/>
  <c r="BK167"/>
  <c r="J129"/>
  <c r="BK198"/>
  <c r="J157"/>
  <c i="18" r="J103"/>
  <c r="BK95"/>
  <c i="20" r="BK86"/>
  <c r="J99"/>
  <c i="21" r="BK93"/>
  <c i="22" r="J147"/>
  <c r="J89"/>
  <c r="BK161"/>
  <c r="J165"/>
  <c r="J139"/>
  <c r="BK89"/>
  <c r="J191"/>
  <c r="J153"/>
  <c i="23" r="J99"/>
  <c r="J90"/>
  <c i="24" r="J106"/>
  <c i="25" r="J86"/>
  <c i="26" r="J86"/>
  <c i="2" r="J155"/>
  <c r="J125"/>
  <c r="BK118"/>
  <c r="BK107"/>
  <c i="1" r="AS79"/>
  <c i="5" r="J103"/>
  <c i="6" r="J93"/>
  <c i="7" r="J193"/>
  <c r="J160"/>
  <c r="BK80"/>
  <c r="BK111"/>
  <c r="BK139"/>
  <c r="J178"/>
  <c r="J98"/>
  <c i="8" r="BK90"/>
  <c i="9" r="J106"/>
  <c r="J95"/>
  <c i="10" r="J90"/>
  <c i="11" r="BK93"/>
  <c i="12" r="BK208"/>
  <c r="BK86"/>
  <c r="BK118"/>
  <c r="BK220"/>
  <c r="J135"/>
  <c r="J80"/>
  <c r="BK150"/>
  <c r="BK95"/>
  <c i="13" r="BK86"/>
  <c i="14" r="J106"/>
  <c i="15" r="BK110"/>
  <c r="BK86"/>
  <c i="16" r="J93"/>
  <c i="17" r="J169"/>
  <c r="J151"/>
  <c r="BK92"/>
  <c r="J161"/>
  <c r="J118"/>
  <c r="J191"/>
  <c r="BK147"/>
  <c i="18" r="J95"/>
  <c r="J99"/>
  <c i="19" r="J99"/>
  <c i="20" r="J95"/>
  <c i="21" r="J93"/>
  <c i="22" r="J171"/>
  <c r="BK98"/>
  <c r="BK175"/>
  <c r="J111"/>
  <c r="J167"/>
  <c r="BK143"/>
  <c r="BK180"/>
  <c r="J129"/>
  <c i="23" r="BK90"/>
  <c i="24" r="J103"/>
  <c i="25" r="J95"/>
  <c i="26" r="J96"/>
  <c i="2" r="BK207"/>
  <c r="J177"/>
  <c r="BK159"/>
  <c r="J139"/>
  <c r="BK95"/>
  <c r="J188"/>
  <c r="J163"/>
  <c r="J143"/>
  <c r="BK121"/>
  <c r="BK137"/>
  <c r="BK89"/>
  <c i="3" r="BK99"/>
  <c i="4" r="J106"/>
  <c i="5" r="J110"/>
  <c i="6" r="BK100"/>
  <c r="BK93"/>
  <c i="7" r="BK164"/>
  <c r="J191"/>
  <c r="J118"/>
  <c r="BK185"/>
  <c r="J133"/>
  <c r="BK147"/>
  <c r="BK89"/>
  <c i="8" r="BK110"/>
  <c i="9" r="BK86"/>
  <c i="10" r="J110"/>
  <c i="11" r="J86"/>
  <c i="12" r="J187"/>
  <c r="J201"/>
  <c r="BK164"/>
  <c r="BK92"/>
  <c r="J172"/>
  <c r="J86"/>
  <c r="J139"/>
  <c r="J92"/>
  <c i="13" r="BK95"/>
  <c i="14" r="J99"/>
  <c i="15" r="J110"/>
  <c i="16" r="J90"/>
  <c i="17" r="BK207"/>
  <c r="J194"/>
  <c r="J89"/>
  <c r="J163"/>
  <c r="BK121"/>
  <c r="BK194"/>
  <c r="J141"/>
  <c i="18" r="J107"/>
  <c i="19" r="BK99"/>
  <c i="20" r="J110"/>
  <c i="21" r="J96"/>
  <c i="22" r="BK165"/>
  <c r="BK86"/>
  <c r="BK135"/>
  <c r="J180"/>
  <c r="J141"/>
  <c r="J211"/>
  <c r="J175"/>
  <c r="J137"/>
  <c i="23" r="BK95"/>
  <c i="24" r="BK99"/>
  <c i="25" r="BK86"/>
  <c r="J99"/>
  <c i="2" r="J198"/>
  <c r="J169"/>
  <c r="BK151"/>
  <c r="BK125"/>
  <c r="BK213"/>
  <c r="BK198"/>
  <c r="BK169"/>
  <c r="J145"/>
  <c r="BK153"/>
  <c r="BK135"/>
  <c r="BK83"/>
  <c i="3" r="J95"/>
  <c r="J86"/>
  <c i="4" r="J99"/>
  <c i="5" r="BK95"/>
  <c i="6" r="J90"/>
  <c i="7" r="J168"/>
  <c r="BK125"/>
  <c r="BK151"/>
  <c r="J86"/>
  <c r="J137"/>
  <c r="BK160"/>
  <c i="8" r="J95"/>
  <c r="BK86"/>
  <c i="9" r="J90"/>
  <c i="10" r="BK107"/>
  <c i="11" r="BK86"/>
  <c i="12" r="BK125"/>
  <c r="BK168"/>
  <c r="J95"/>
  <c r="J133"/>
  <c r="BK198"/>
  <c r="BK133"/>
  <c i="13" r="BK90"/>
  <c i="14" r="J90"/>
  <c i="15" r="J90"/>
  <c i="16" r="BK86"/>
  <c i="17" r="BK143"/>
  <c r="BK129"/>
  <c r="J80"/>
  <c r="BK139"/>
  <c r="J86"/>
  <c r="BK159"/>
  <c r="BK114"/>
  <c r="BK188"/>
  <c r="J114"/>
  <c i="18" r="BK90"/>
  <c i="19" r="J106"/>
  <c i="20" r="BK99"/>
  <c i="21" r="BK90"/>
  <c i="22" r="BK169"/>
  <c r="BK80"/>
  <c r="BK107"/>
  <c r="J151"/>
  <c r="J98"/>
  <c r="J201"/>
  <c r="J169"/>
  <c r="J121"/>
  <c i="23" r="J86"/>
  <c i="24" r="BK106"/>
  <c i="25" r="J110"/>
  <c i="26" r="J93"/>
  <c i="2" r="BK167"/>
  <c r="BK86"/>
  <c i="1" r="AS55"/>
  <c i="4" r="BK90"/>
  <c i="5" r="BK86"/>
  <c i="6" r="J100"/>
  <c i="7" r="J174"/>
  <c r="J111"/>
  <c r="J141"/>
  <c r="J92"/>
  <c r="J129"/>
  <c i="8" r="BK103"/>
  <c i="9" r="J86"/>
  <c i="10" r="J95"/>
  <c r="J99"/>
  <c i="12" r="J214"/>
  <c r="J114"/>
  <c r="J166"/>
  <c r="J107"/>
  <c r="BK205"/>
  <c r="J164"/>
  <c r="BK103"/>
  <c r="BK176"/>
  <c r="BK107"/>
  <c i="13" r="J99"/>
  <c i="14" r="J95"/>
  <c i="15" r="BK106"/>
  <c r="J106"/>
  <c i="17" r="BK149"/>
  <c r="J137"/>
  <c r="BK83"/>
  <c r="J155"/>
  <c r="J211"/>
  <c r="BK169"/>
  <c r="J139"/>
  <c i="18" r="BK107"/>
  <c i="19" r="J95"/>
  <c i="20" r="BK107"/>
  <c i="21" r="BK86"/>
  <c i="22" r="J157"/>
  <c r="BK83"/>
  <c r="BK159"/>
  <c r="BK92"/>
  <c r="BK155"/>
  <c r="BK103"/>
  <c r="BK167"/>
  <c r="J80"/>
  <c i="23" r="J103"/>
  <c i="24" r="J86"/>
  <c i="25" r="J107"/>
  <c i="2" r="BK211"/>
  <c r="BK184"/>
  <c r="J167"/>
  <c r="BK149"/>
  <c r="J121"/>
  <c r="J201"/>
  <c r="BK177"/>
  <c r="J157"/>
  <c r="J118"/>
  <c r="BK98"/>
  <c r="BK129"/>
  <c r="J80"/>
  <c i="3" r="BK90"/>
  <c i="4" r="J86"/>
  <c i="5" r="J95"/>
  <c r="BK110"/>
  <c i="7" r="BK178"/>
  <c r="J135"/>
  <c r="J157"/>
  <c r="J89"/>
  <c r="BK143"/>
  <c r="BK95"/>
  <c i="8" r="J103"/>
  <c i="9" r="BK99"/>
  <c i="10" r="BK103"/>
  <c r="J86"/>
  <c i="12" r="BK218"/>
  <c r="J103"/>
  <c r="BK172"/>
  <c r="BK111"/>
  <c r="J208"/>
  <c r="BK131"/>
  <c r="J178"/>
  <c r="J121"/>
  <c i="13" r="J107"/>
  <c i="14" r="J103"/>
  <c i="15" r="BK103"/>
  <c i="16" r="BK100"/>
  <c i="17" r="J177"/>
  <c r="J167"/>
  <c r="BK111"/>
  <c r="J184"/>
  <c r="BK145"/>
  <c r="BK205"/>
  <c r="J175"/>
  <c r="J133"/>
  <c i="19" r="BK103"/>
  <c r="J90"/>
  <c i="20" r="BK90"/>
  <c i="21" r="J86"/>
  <c i="22" r="BK145"/>
  <c r="BK194"/>
  <c r="J103"/>
  <c r="J159"/>
  <c r="J133"/>
  <c r="BK213"/>
  <c r="BK184"/>
  <c r="J86"/>
  <c i="23" r="J110"/>
  <c i="24" r="BK90"/>
  <c i="25" r="BK110"/>
  <c i="26" r="BK96"/>
  <c i="2" r="BK205"/>
  <c r="J175"/>
  <c r="BK157"/>
  <c r="J135"/>
  <c r="J92"/>
  <c r="J207"/>
  <c r="J191"/>
  <c r="BK165"/>
  <c r="BK133"/>
  <c i="1" r="AS73"/>
  <c i="5" r="J90"/>
  <c r="J86"/>
  <c i="7" r="BK193"/>
  <c r="J143"/>
  <c r="BK171"/>
  <c r="BK98"/>
  <c r="J171"/>
  <c r="BK121"/>
  <c r="BK141"/>
  <c i="8" r="BK107"/>
  <c i="9" r="BK106"/>
  <c i="10" r="BK86"/>
  <c i="11" r="J93"/>
  <c i="12" r="J195"/>
  <c r="BK98"/>
  <c r="J174"/>
  <c r="BK139"/>
  <c r="J158"/>
  <c r="J83"/>
  <c r="BK142"/>
  <c r="J98"/>
  <c i="13" r="J103"/>
  <c i="14" r="BK106"/>
  <c i="15" r="BK113"/>
  <c i="16" r="J103"/>
  <c r="BK103"/>
  <c i="17" r="BK175"/>
  <c r="BK137"/>
  <c r="J98"/>
  <c r="BK171"/>
  <c r="J107"/>
  <c r="J188"/>
  <c r="J147"/>
  <c r="J207"/>
  <c r="BK135"/>
  <c i="18" r="J110"/>
  <c r="J90"/>
  <c i="19" r="BK106"/>
  <c i="20" r="J107"/>
  <c i="21" r="BK100"/>
  <c i="22" r="BK139"/>
  <c r="BK191"/>
  <c r="BK137"/>
  <c r="J83"/>
  <c r="BK157"/>
  <c r="BK114"/>
  <c r="J207"/>
  <c r="J161"/>
  <c r="BK95"/>
  <c i="23" r="J95"/>
  <c i="24" r="BK95"/>
  <c i="25" r="BK99"/>
  <c i="26" r="J90"/>
  <c i="2" r="BK161"/>
  <c r="J137"/>
  <c r="J153"/>
  <c r="J133"/>
  <c r="J86"/>
  <c i="3" r="J103"/>
  <c r="BK95"/>
  <c i="4" r="BK103"/>
  <c i="5" r="BK103"/>
  <c i="6" r="J96"/>
  <c i="7" r="J185"/>
  <c r="BK133"/>
  <c r="BK155"/>
  <c r="BK83"/>
  <c r="BK114"/>
  <c r="J139"/>
  <c i="8" r="BK99"/>
  <c r="J107"/>
  <c i="9" r="BK95"/>
  <c i="10" r="BK110"/>
  <c i="11" r="BK90"/>
  <c i="12" r="BK191"/>
  <c r="J176"/>
  <c r="BK146"/>
  <c r="J218"/>
  <c r="BK170"/>
  <c r="BK114"/>
  <c r="BK135"/>
  <c r="BK83"/>
  <c i="13" r="BK103"/>
  <c i="14" r="BK99"/>
  <c i="15" r="J99"/>
  <c i="16" r="BK93"/>
  <c i="17" r="BK191"/>
  <c r="BK161"/>
  <c r="BK118"/>
  <c r="J198"/>
  <c r="BK103"/>
  <c r="J180"/>
  <c r="J125"/>
  <c i="18" r="BK86"/>
  <c r="BK99"/>
  <c i="19" r="J103"/>
  <c i="20" r="J103"/>
  <c i="21" r="J100"/>
  <c i="22" r="BK141"/>
  <c r="BK201"/>
  <c r="J149"/>
  <c r="BK163"/>
  <c r="J118"/>
  <c r="BK171"/>
  <c r="BK111"/>
  <c i="23" r="BK99"/>
  <c i="25" r="J103"/>
  <c i="26" r="BK86"/>
  <c i="2" r="BK194"/>
  <c r="BK163"/>
  <c r="BK143"/>
  <c r="BK111"/>
  <c r="J194"/>
  <c r="BK171"/>
  <c r="J149"/>
  <c r="BK92"/>
  <c i="1" r="AS67"/>
  <c i="3" r="BK107"/>
  <c i="4" r="BK95"/>
  <c i="5" r="BK90"/>
  <c i="7" r="BK187"/>
  <c r="J121"/>
  <c r="J149"/>
  <c r="J80"/>
  <c r="BK149"/>
  <c r="BK174"/>
  <c r="J125"/>
  <c i="8" r="J99"/>
  <c i="9" r="BK103"/>
  <c i="10" r="BK90"/>
  <c i="11" r="J96"/>
  <c i="12" r="J154"/>
  <c r="J182"/>
  <c r="J142"/>
  <c r="BK214"/>
  <c r="BK166"/>
  <c r="J118"/>
  <c r="J170"/>
  <c i="13" r="BK110"/>
  <c r="J95"/>
  <c i="14" r="J86"/>
  <c i="15" r="J95"/>
  <c i="16" r="BK90"/>
  <c i="17" r="J165"/>
  <c r="J149"/>
  <c r="BK213"/>
  <c r="BK157"/>
  <c r="J111"/>
  <c r="BK184"/>
  <c r="J153"/>
  <c i="18" r="J86"/>
  <c i="19" r="BK86"/>
  <c i="20" r="BK95"/>
  <c i="21" r="J90"/>
  <c i="22" r="J135"/>
  <c r="BK177"/>
  <c r="BK118"/>
  <c r="BK153"/>
  <c r="J107"/>
  <c r="J205"/>
  <c r="J155"/>
  <c r="J114"/>
  <c i="23" r="BK107"/>
  <c i="24" r="BK103"/>
  <c r="J95"/>
  <c i="25" r="BK90"/>
  <c i="26" r="BK93"/>
  <c i="24" l="1" r="T85"/>
  <c i="2" r="BK79"/>
  <c r="J79"/>
  <c r="J59"/>
  <c r="R79"/>
  <c i="3" r="BK85"/>
  <c r="J85"/>
  <c r="T85"/>
  <c i="4" r="T85"/>
  <c i="5" r="T85"/>
  <c i="6" r="R85"/>
  <c i="7" r="R79"/>
  <c i="8" r="R85"/>
  <c i="9" r="P85"/>
  <c i="1" r="AU64"/>
  <c i="10" r="P85"/>
  <c i="1" r="AU65"/>
  <c i="11" r="P85"/>
  <c i="1" r="AU66"/>
  <c i="12" r="P79"/>
  <c i="1" r="AU68"/>
  <c i="13" r="T85"/>
  <c i="14" r="T85"/>
  <c i="19" r="BK85"/>
  <c r="J85"/>
  <c r="J63"/>
  <c r="P85"/>
  <c i="1" r="AU76"/>
  <c i="20" r="P85"/>
  <c i="1" r="AU77"/>
  <c i="21" r="T85"/>
  <c i="22" r="BK79"/>
  <c r="J79"/>
  <c r="J59"/>
  <c i="2" r="T79"/>
  <c i="3" r="P85"/>
  <c i="1" r="AU57"/>
  <c i="4" r="R85"/>
  <c i="5" r="R85"/>
  <c i="6" r="BK85"/>
  <c r="J85"/>
  <c r="J63"/>
  <c r="T85"/>
  <c i="7" r="BK79"/>
  <c r="J79"/>
  <c r="P79"/>
  <c i="1" r="AU62"/>
  <c i="8" r="BK85"/>
  <c r="J85"/>
  <c r="J63"/>
  <c r="P85"/>
  <c i="1" r="AU63"/>
  <c i="9" r="BK85"/>
  <c r="J85"/>
  <c r="J63"/>
  <c r="T85"/>
  <c i="10" r="T85"/>
  <c i="11" r="BK85"/>
  <c r="J85"/>
  <c r="J63"/>
  <c r="R85"/>
  <c i="12" r="BK79"/>
  <c r="J79"/>
  <c r="J59"/>
  <c r="R79"/>
  <c i="13" r="BK85"/>
  <c r="J85"/>
  <c r="J63"/>
  <c r="P85"/>
  <c i="1" r="AU69"/>
  <c i="14" r="R85"/>
  <c i="15" r="P85"/>
  <c i="1" r="AU71"/>
  <c i="15" r="T85"/>
  <c i="16" r="BK85"/>
  <c r="J85"/>
  <c r="J63"/>
  <c r="T85"/>
  <c i="17" r="BK79"/>
  <c r="J79"/>
  <c r="J59"/>
  <c r="T79"/>
  <c i="18" r="BK85"/>
  <c r="J85"/>
  <c r="T85"/>
  <c i="19" r="T85"/>
  <c i="20" r="R85"/>
  <c i="21" r="R85"/>
  <c i="22" r="P79"/>
  <c i="1" r="AU80"/>
  <c i="20" r="BK85"/>
  <c r="J85"/>
  <c r="J63"/>
  <c i="21" r="P85"/>
  <c i="1" r="AU78"/>
  <c i="22" r="T79"/>
  <c i="23" r="BK85"/>
  <c r="J85"/>
  <c r="J63"/>
  <c r="T85"/>
  <c i="24" r="P85"/>
  <c i="1" r="AU82"/>
  <c i="2" r="P79"/>
  <c i="1" r="AU56"/>
  <c i="3" r="R85"/>
  <c i="4" r="BK85"/>
  <c r="J85"/>
  <c r="J63"/>
  <c r="P85"/>
  <c i="1" r="AU58"/>
  <c i="5" r="BK85"/>
  <c r="J85"/>
  <c r="P85"/>
  <c i="1" r="AU59"/>
  <c i="6" r="P85"/>
  <c i="1" r="AU60"/>
  <c i="7" r="T79"/>
  <c i="8" r="T85"/>
  <c i="9" r="R85"/>
  <c i="10" r="BK85"/>
  <c r="J85"/>
  <c r="J63"/>
  <c r="R85"/>
  <c i="11" r="T85"/>
  <c i="12" r="T79"/>
  <c i="13" r="R85"/>
  <c i="14" r="BK85"/>
  <c r="J85"/>
  <c r="J63"/>
  <c r="P85"/>
  <c i="1" r="AU70"/>
  <c i="15" r="BK85"/>
  <c r="J85"/>
  <c r="R85"/>
  <c i="16" r="P85"/>
  <c i="1" r="AU72"/>
  <c i="16" r="R85"/>
  <c i="17" r="P79"/>
  <c i="1" r="AU74"/>
  <c i="17" r="R79"/>
  <c i="18" r="P85"/>
  <c i="1" r="AU75"/>
  <c i="18" r="R85"/>
  <c i="19" r="R85"/>
  <c i="20" r="T85"/>
  <c i="21" r="BK85"/>
  <c r="J85"/>
  <c r="J63"/>
  <c i="22" r="R79"/>
  <c i="23" r="P85"/>
  <c i="1" r="AU81"/>
  <c i="23" r="R85"/>
  <c i="24" r="BK85"/>
  <c r="J85"/>
  <c r="J63"/>
  <c r="R85"/>
  <c i="25" r="BK85"/>
  <c r="J85"/>
  <c r="P85"/>
  <c i="1" r="AU83"/>
  <c i="25" r="R85"/>
  <c r="T85"/>
  <c i="26" r="BK85"/>
  <c r="J85"/>
  <c r="J63"/>
  <c r="P85"/>
  <c i="1" r="AU84"/>
  <c i="26" r="R85"/>
  <c r="T85"/>
  <c i="25" r="J63"/>
  <c i="26" r="J56"/>
  <c r="F59"/>
  <c r="BE86"/>
  <c r="BE90"/>
  <c r="E50"/>
  <c r="BE93"/>
  <c r="BE96"/>
  <c i="25" r="F82"/>
  <c r="BE86"/>
  <c r="BE110"/>
  <c r="J56"/>
  <c r="E50"/>
  <c r="BE90"/>
  <c r="BE99"/>
  <c r="BE107"/>
  <c r="BE95"/>
  <c r="BE103"/>
  <c i="24" r="E50"/>
  <c r="BE86"/>
  <c r="BE95"/>
  <c r="BE99"/>
  <c r="F59"/>
  <c r="J79"/>
  <c r="BE103"/>
  <c r="BE106"/>
  <c r="BE90"/>
  <c i="23" r="J56"/>
  <c r="BE90"/>
  <c r="BE95"/>
  <c r="BE99"/>
  <c r="BE103"/>
  <c r="BE107"/>
  <c r="BE110"/>
  <c r="F82"/>
  <c r="E50"/>
  <c r="BE86"/>
  <c i="22" r="J73"/>
  <c r="BE83"/>
  <c r="BE89"/>
  <c r="BE95"/>
  <c r="BE98"/>
  <c r="BE114"/>
  <c r="BE133"/>
  <c r="BE139"/>
  <c r="BE145"/>
  <c r="BE147"/>
  <c r="BE149"/>
  <c r="BE153"/>
  <c r="BE157"/>
  <c r="BE211"/>
  <c r="BE213"/>
  <c r="F76"/>
  <c r="BE80"/>
  <c r="BE86"/>
  <c r="BE121"/>
  <c r="BE125"/>
  <c r="BE135"/>
  <c r="BE137"/>
  <c r="BE169"/>
  <c r="BE177"/>
  <c r="BE191"/>
  <c r="BE194"/>
  <c r="BE201"/>
  <c r="E48"/>
  <c r="BE129"/>
  <c r="BE141"/>
  <c r="BE143"/>
  <c r="BE155"/>
  <c r="BE163"/>
  <c r="BE165"/>
  <c r="BE167"/>
  <c r="BE184"/>
  <c r="BE198"/>
  <c r="BE205"/>
  <c r="BE207"/>
  <c r="BE92"/>
  <c r="BE103"/>
  <c r="BE107"/>
  <c r="BE111"/>
  <c r="BE118"/>
  <c r="BE151"/>
  <c r="BE159"/>
  <c r="BE161"/>
  <c r="BE171"/>
  <c r="BE175"/>
  <c r="BE180"/>
  <c r="BE188"/>
  <c i="21" r="E73"/>
  <c r="F82"/>
  <c r="BE96"/>
  <c r="BE93"/>
  <c r="BE100"/>
  <c r="J56"/>
  <c r="BE86"/>
  <c r="BE90"/>
  <c i="20" r="E73"/>
  <c r="BE90"/>
  <c r="BE110"/>
  <c r="F82"/>
  <c r="BE86"/>
  <c r="BE99"/>
  <c r="BE107"/>
  <c r="J56"/>
  <c r="BE103"/>
  <c r="BE95"/>
  <c i="19" r="J56"/>
  <c r="BE90"/>
  <c r="BE106"/>
  <c i="18" r="J63"/>
  <c i="19" r="E50"/>
  <c r="F82"/>
  <c r="BE95"/>
  <c r="BE99"/>
  <c r="BE103"/>
  <c r="BE86"/>
  <c i="18" r="E50"/>
  <c r="BE86"/>
  <c r="BE90"/>
  <c r="BE103"/>
  <c r="J56"/>
  <c r="F59"/>
  <c r="BE95"/>
  <c r="BE99"/>
  <c r="BE107"/>
  <c r="BE110"/>
  <c i="17" r="E69"/>
  <c r="BE92"/>
  <c r="BE95"/>
  <c r="BE98"/>
  <c r="BE107"/>
  <c r="BE114"/>
  <c r="BE118"/>
  <c r="BE129"/>
  <c r="BE149"/>
  <c r="BE159"/>
  <c r="BE171"/>
  <c r="BE175"/>
  <c r="J52"/>
  <c r="BE83"/>
  <c r="BE86"/>
  <c r="BE103"/>
  <c r="BE125"/>
  <c r="BE137"/>
  <c r="BE139"/>
  <c r="BE163"/>
  <c r="BE191"/>
  <c r="BE198"/>
  <c r="BE205"/>
  <c r="BE211"/>
  <c r="BE213"/>
  <c r="F55"/>
  <c r="BE133"/>
  <c r="BE135"/>
  <c r="BE141"/>
  <c r="BE143"/>
  <c r="BE145"/>
  <c r="BE147"/>
  <c r="BE157"/>
  <c r="BE167"/>
  <c r="BE177"/>
  <c r="BE188"/>
  <c r="BE207"/>
  <c r="BE80"/>
  <c r="BE89"/>
  <c r="BE111"/>
  <c r="BE121"/>
  <c r="BE151"/>
  <c r="BE153"/>
  <c r="BE155"/>
  <c r="BE161"/>
  <c r="BE165"/>
  <c r="BE169"/>
  <c r="BE180"/>
  <c r="BE184"/>
  <c r="BE194"/>
  <c r="BE201"/>
  <c i="15" r="J63"/>
  <c i="16" r="E73"/>
  <c r="F82"/>
  <c r="J56"/>
  <c r="BE90"/>
  <c r="BE93"/>
  <c r="BE100"/>
  <c r="BE86"/>
  <c r="BE96"/>
  <c r="BE103"/>
  <c i="15" r="J79"/>
  <c r="BE90"/>
  <c r="BE103"/>
  <c r="BE110"/>
  <c r="E73"/>
  <c r="BE106"/>
  <c r="BE95"/>
  <c r="BE99"/>
  <c r="F59"/>
  <c r="BE86"/>
  <c r="BE113"/>
  <c i="14" r="J56"/>
  <c r="E73"/>
  <c r="BE90"/>
  <c r="BE106"/>
  <c r="F59"/>
  <c r="BE86"/>
  <c r="BE103"/>
  <c r="BE95"/>
  <c r="BE99"/>
  <c i="13" r="J56"/>
  <c r="E73"/>
  <c r="BE99"/>
  <c r="BE107"/>
  <c r="F82"/>
  <c r="BE86"/>
  <c r="BE95"/>
  <c r="BE103"/>
  <c r="BE90"/>
  <c r="BE110"/>
  <c i="12" r="F55"/>
  <c r="BE98"/>
  <c r="BE111"/>
  <c r="BE158"/>
  <c r="BE162"/>
  <c r="BE166"/>
  <c r="BE187"/>
  <c r="BE198"/>
  <c r="BE205"/>
  <c r="BE214"/>
  <c r="J73"/>
  <c r="BE86"/>
  <c r="BE89"/>
  <c r="BE95"/>
  <c r="BE150"/>
  <c r="BE191"/>
  <c r="BE218"/>
  <c r="BE220"/>
  <c r="E69"/>
  <c r="BE80"/>
  <c r="BE83"/>
  <c r="BE121"/>
  <c r="BE129"/>
  <c r="BE176"/>
  <c r="BE178"/>
  <c r="BE182"/>
  <c r="BE184"/>
  <c r="BE195"/>
  <c r="BE208"/>
  <c r="BE212"/>
  <c r="BE92"/>
  <c r="BE103"/>
  <c r="BE107"/>
  <c r="BE114"/>
  <c r="BE118"/>
  <c r="BE125"/>
  <c r="BE131"/>
  <c r="BE133"/>
  <c r="BE135"/>
  <c r="BE139"/>
  <c r="BE142"/>
  <c r="BE146"/>
  <c r="BE154"/>
  <c r="BE164"/>
  <c r="BE168"/>
  <c r="BE170"/>
  <c r="BE172"/>
  <c r="BE174"/>
  <c r="BE201"/>
  <c i="11" r="J56"/>
  <c r="F59"/>
  <c r="BE93"/>
  <c r="BE96"/>
  <c r="BE100"/>
  <c r="E50"/>
  <c r="BE86"/>
  <c r="BE90"/>
  <c i="10" r="E50"/>
  <c r="F59"/>
  <c r="J56"/>
  <c r="BE90"/>
  <c r="BE95"/>
  <c r="BE99"/>
  <c r="BE103"/>
  <c r="BE107"/>
  <c r="BE110"/>
  <c r="BE86"/>
  <c i="9" r="J56"/>
  <c r="F82"/>
  <c r="BE90"/>
  <c r="BE103"/>
  <c r="BE106"/>
  <c r="E73"/>
  <c r="BE86"/>
  <c r="BE95"/>
  <c r="BE99"/>
  <c i="7" r="J59"/>
  <c i="8" r="E50"/>
  <c r="BE95"/>
  <c r="F59"/>
  <c r="BE107"/>
  <c r="J56"/>
  <c r="BE99"/>
  <c r="BE103"/>
  <c r="BE110"/>
  <c r="BE86"/>
  <c r="BE90"/>
  <c i="7" r="E69"/>
  <c r="BE80"/>
  <c r="BE92"/>
  <c r="BE98"/>
  <c r="BE103"/>
  <c r="BE107"/>
  <c r="BE114"/>
  <c r="BE143"/>
  <c r="BE155"/>
  <c r="BE164"/>
  <c r="BE181"/>
  <c r="F55"/>
  <c r="J73"/>
  <c r="BE83"/>
  <c r="BE86"/>
  <c r="BE121"/>
  <c r="BE145"/>
  <c r="BE151"/>
  <c r="BE171"/>
  <c r="BE178"/>
  <c r="BE125"/>
  <c r="BE129"/>
  <c r="BE133"/>
  <c r="BE135"/>
  <c r="BE137"/>
  <c r="BE141"/>
  <c r="BE147"/>
  <c r="BE157"/>
  <c r="BE160"/>
  <c r="BE174"/>
  <c r="BE185"/>
  <c r="BE187"/>
  <c r="BE89"/>
  <c r="BE95"/>
  <c r="BE111"/>
  <c r="BE118"/>
  <c r="BE139"/>
  <c r="BE149"/>
  <c r="BE168"/>
  <c r="BE191"/>
  <c r="BE193"/>
  <c i="5" r="J63"/>
  <c i="6" r="J56"/>
  <c r="F82"/>
  <c r="BE86"/>
  <c r="BE90"/>
  <c r="BE93"/>
  <c r="E50"/>
  <c r="BE96"/>
  <c r="BE100"/>
  <c i="5" r="BE86"/>
  <c r="BE103"/>
  <c r="BE107"/>
  <c r="E50"/>
  <c r="J56"/>
  <c r="BE110"/>
  <c r="F59"/>
  <c r="BE90"/>
  <c r="BE95"/>
  <c r="BE99"/>
  <c i="3" r="J63"/>
  <c i="4" r="J56"/>
  <c r="BE90"/>
  <c r="BE103"/>
  <c r="E50"/>
  <c r="F59"/>
  <c r="BE86"/>
  <c r="BE99"/>
  <c r="BE106"/>
  <c r="BE95"/>
  <c i="3" r="J56"/>
  <c r="BE103"/>
  <c r="E50"/>
  <c r="F59"/>
  <c r="BE90"/>
  <c r="BE86"/>
  <c r="BE95"/>
  <c r="BE99"/>
  <c r="BE107"/>
  <c r="BE110"/>
  <c i="2" r="BE118"/>
  <c r="BE147"/>
  <c r="BE151"/>
  <c r="E48"/>
  <c r="BE86"/>
  <c r="BE89"/>
  <c r="BE103"/>
  <c r="BE107"/>
  <c r="BE111"/>
  <c r="BE125"/>
  <c r="BE133"/>
  <c r="BE137"/>
  <c r="BE139"/>
  <c r="BE141"/>
  <c r="BE149"/>
  <c r="J73"/>
  <c r="F76"/>
  <c r="BE95"/>
  <c r="BE114"/>
  <c r="BE135"/>
  <c r="BE143"/>
  <c r="BE145"/>
  <c r="BE153"/>
  <c r="BE157"/>
  <c r="BE159"/>
  <c r="BE163"/>
  <c r="BE165"/>
  <c r="BE167"/>
  <c r="BE169"/>
  <c r="BE175"/>
  <c r="BE177"/>
  <c r="BE188"/>
  <c r="BE191"/>
  <c r="BE194"/>
  <c r="BE201"/>
  <c r="BE205"/>
  <c r="BE207"/>
  <c r="BE211"/>
  <c r="BE80"/>
  <c r="BE83"/>
  <c r="BE92"/>
  <c r="BE98"/>
  <c r="BE121"/>
  <c r="BE129"/>
  <c r="BE155"/>
  <c r="BE161"/>
  <c r="BE171"/>
  <c r="BE180"/>
  <c r="BE184"/>
  <c r="BE198"/>
  <c r="BE213"/>
  <c r="F37"/>
  <c i="1" r="BD56"/>
  <c i="10" r="F37"/>
  <c i="1" r="BB65"/>
  <c i="13" r="F38"/>
  <c i="1" r="BC69"/>
  <c i="13" r="J32"/>
  <c i="15" r="F39"/>
  <c i="1" r="BD71"/>
  <c i="16" r="J32"/>
  <c i="18" r="F36"/>
  <c i="1" r="BA75"/>
  <c i="19" r="F38"/>
  <c i="1" r="BC76"/>
  <c i="22" r="J34"/>
  <c i="1" r="AW80"/>
  <c i="6" r="F37"/>
  <c i="1" r="BB60"/>
  <c i="9" r="J36"/>
  <c i="1" r="AW64"/>
  <c i="9" r="J32"/>
  <c i="10" r="J32"/>
  <c i="12" r="J34"/>
  <c i="1" r="AW68"/>
  <c i="19" r="J32"/>
  <c i="20" r="J32"/>
  <c i="21" r="J36"/>
  <c i="1" r="AW78"/>
  <c i="23" r="F38"/>
  <c i="1" r="BC81"/>
  <c i="24" r="J32"/>
  <c i="26" r="F39"/>
  <c i="1" r="BD84"/>
  <c i="4" r="F39"/>
  <c i="1" r="BD58"/>
  <c i="6" r="J36"/>
  <c i="1" r="AW60"/>
  <c i="8" r="F37"/>
  <c i="1" r="BB63"/>
  <c i="9" r="F38"/>
  <c i="1" r="BC64"/>
  <c i="11" r="F39"/>
  <c i="1" r="BD66"/>
  <c i="15" r="J36"/>
  <c i="1" r="AW71"/>
  <c i="17" r="F34"/>
  <c i="1" r="BA74"/>
  <c i="21" r="F37"/>
  <c i="1" r="BB78"/>
  <c i="22" r="F35"/>
  <c i="1" r="BB80"/>
  <c i="7" r="F37"/>
  <c i="1" r="BD62"/>
  <c i="14" r="F38"/>
  <c i="1" r="BC70"/>
  <c i="16" r="F37"/>
  <c i="1" r="BB72"/>
  <c i="19" r="F37"/>
  <c i="1" r="BB76"/>
  <c i="21" r="F36"/>
  <c i="1" r="BA78"/>
  <c i="22" r="F34"/>
  <c i="1" r="BA80"/>
  <c i="25" r="F39"/>
  <c i="1" r="BD83"/>
  <c r="AS54"/>
  <c i="4" r="F38"/>
  <c i="1" r="BC58"/>
  <c i="5" r="F36"/>
  <c i="1" r="BA59"/>
  <c i="8" r="J36"/>
  <c i="1" r="AW63"/>
  <c i="8" r="J32"/>
  <c i="10" r="F36"/>
  <c i="1" r="BA65"/>
  <c i="13" r="F36"/>
  <c i="1" r="BA69"/>
  <c i="15" r="F38"/>
  <c i="1" r="BC71"/>
  <c i="17" r="F37"/>
  <c i="1" r="BD74"/>
  <c i="25" r="F37"/>
  <c i="1" r="BB83"/>
  <c i="2" r="F34"/>
  <c i="1" r="BA56"/>
  <c i="10" r="F38"/>
  <c i="1" r="BC65"/>
  <c i="13" r="F39"/>
  <c i="1" r="BD69"/>
  <c i="16" r="F39"/>
  <c i="1" r="BD72"/>
  <c i="17" r="J30"/>
  <c i="19" r="J36"/>
  <c i="1" r="AW76"/>
  <c i="20" r="F37"/>
  <c i="1" r="BB77"/>
  <c i="23" r="F37"/>
  <c i="1" r="BB81"/>
  <c i="25" r="F36"/>
  <c i="1" r="BA83"/>
  <c i="3" r="J32"/>
  <c i="15" r="J32"/>
  <c i="2" r="F36"/>
  <c i="1" r="BC56"/>
  <c i="11" r="J36"/>
  <c i="1" r="AW66"/>
  <c i="14" r="J36"/>
  <c i="1" r="AW70"/>
  <c i="17" r="F36"/>
  <c i="1" r="BC74"/>
  <c i="7" r="J30"/>
  <c i="2" r="J34"/>
  <c i="1" r="AW56"/>
  <c i="4" r="F36"/>
  <c i="1" r="BA58"/>
  <c i="6" r="F38"/>
  <c i="1" r="BC60"/>
  <c i="7" r="F36"/>
  <c i="1" r="BC62"/>
  <c i="14" r="J32"/>
  <c i="17" r="F35"/>
  <c i="1" r="BB74"/>
  <c i="25" r="F38"/>
  <c i="1" r="BC83"/>
  <c i="3" r="F39"/>
  <c i="1" r="BD57"/>
  <c i="4" r="J32"/>
  <c i="6" r="F39"/>
  <c i="1" r="BD60"/>
  <c i="7" r="J34"/>
  <c i="1" r="AW62"/>
  <c i="14" r="F39"/>
  <c i="1" r="BD70"/>
  <c i="16" r="F36"/>
  <c i="1" r="BA72"/>
  <c i="18" r="F38"/>
  <c i="1" r="BC75"/>
  <c i="20" r="F38"/>
  <c i="1" r="BC77"/>
  <c i="23" r="F36"/>
  <c i="1" r="BA81"/>
  <c i="24" r="F39"/>
  <c i="1" r="BD82"/>
  <c i="26" r="J36"/>
  <c i="1" r="AW84"/>
  <c i="4" r="J36"/>
  <c i="1" r="AW58"/>
  <c i="5" r="F38"/>
  <c i="1" r="BC59"/>
  <c i="8" r="F36"/>
  <c i="1" r="BA63"/>
  <c i="9" r="F37"/>
  <c i="1" r="BB64"/>
  <c i="11" r="F36"/>
  <c i="1" r="BA66"/>
  <c i="14" r="F37"/>
  <c i="1" r="BB70"/>
  <c i="16" r="F38"/>
  <c i="1" r="BC72"/>
  <c i="17" r="J34"/>
  <c i="1" r="AW74"/>
  <c i="23" r="J32"/>
  <c i="24" r="F37"/>
  <c i="1" r="BB82"/>
  <c i="26" r="F36"/>
  <c i="1" r="BA84"/>
  <c i="2" r="F35"/>
  <c i="1" r="BB56"/>
  <c i="12" r="F34"/>
  <c i="1" r="BA68"/>
  <c i="16" r="J36"/>
  <c i="1" r="AW72"/>
  <c i="20" r="J36"/>
  <c i="1" r="AW77"/>
  <c i="21" r="F39"/>
  <c i="1" r="BD78"/>
  <c i="23" r="J36"/>
  <c i="1" r="AW81"/>
  <c i="25" r="J36"/>
  <c i="1" r="AW83"/>
  <c i="26" r="F37"/>
  <c i="1" r="BB84"/>
  <c i="3" r="J36"/>
  <c i="1" r="AW57"/>
  <c i="4" r="F37"/>
  <c i="1" r="BB58"/>
  <c i="6" r="J32"/>
  <c i="9" r="F36"/>
  <c i="1" r="BA64"/>
  <c i="11" r="F38"/>
  <c i="1" r="BC66"/>
  <c i="11" r="F37"/>
  <c i="1" r="BB66"/>
  <c i="13" r="J36"/>
  <c i="1" r="AW69"/>
  <c i="12" r="J30"/>
  <c i="14" r="F36"/>
  <c i="1" r="BA70"/>
  <c i="15" r="F37"/>
  <c i="1" r="BB71"/>
  <c i="18" r="F37"/>
  <c i="1" r="BB75"/>
  <c i="20" r="F36"/>
  <c i="1" r="BA77"/>
  <c i="21" r="J32"/>
  <c i="22" r="F37"/>
  <c i="1" r="BD80"/>
  <c i="25" r="J32"/>
  <c i="3" r="F38"/>
  <c i="1" r="BC57"/>
  <c i="6" r="F36"/>
  <c i="1" r="BA60"/>
  <c i="8" r="F39"/>
  <c i="1" r="BD63"/>
  <c i="9" r="F39"/>
  <c i="1" r="BD64"/>
  <c i="12" r="F35"/>
  <c i="1" r="BB68"/>
  <c i="20" r="F39"/>
  <c i="1" r="BD77"/>
  <c i="23" r="F39"/>
  <c i="1" r="BD81"/>
  <c i="24" r="F38"/>
  <c i="1" r="BC82"/>
  <c i="18" r="J32"/>
  <c i="2" r="J30"/>
  <c i="3" r="F37"/>
  <c i="1" r="BB57"/>
  <c i="5" r="F37"/>
  <c i="1" r="BB59"/>
  <c i="7" r="F35"/>
  <c i="1" r="BB62"/>
  <c i="13" r="F37"/>
  <c i="1" r="BB69"/>
  <c i="15" r="F36"/>
  <c i="1" r="BA71"/>
  <c i="18" r="F39"/>
  <c i="1" r="BD75"/>
  <c i="19" r="F36"/>
  <c i="1" r="BA76"/>
  <c i="22" r="F36"/>
  <c i="1" r="BC80"/>
  <c i="5" r="J36"/>
  <c i="1" r="AW59"/>
  <c i="7" r="F34"/>
  <c i="1" r="BA62"/>
  <c i="8" r="F38"/>
  <c i="1" r="BC63"/>
  <c i="10" r="J36"/>
  <c i="1" r="AW65"/>
  <c i="11" r="J32"/>
  <c i="12" r="F36"/>
  <c i="1" r="BC68"/>
  <c i="22" r="J30"/>
  <c i="24" r="J36"/>
  <c i="1" r="AW82"/>
  <c i="5" r="J32"/>
  <c i="3" r="F36"/>
  <c i="1" r="BA57"/>
  <c i="5" r="F39"/>
  <c i="1" r="BD59"/>
  <c i="10" r="F39"/>
  <c i="1" r="BD65"/>
  <c i="12" r="F37"/>
  <c i="1" r="BD68"/>
  <c i="18" r="J36"/>
  <c i="1" r="AW75"/>
  <c i="19" r="F39"/>
  <c i="1" r="BD76"/>
  <c i="21" r="F38"/>
  <c i="1" r="BC78"/>
  <c i="24" r="F36"/>
  <c i="1" r="BA82"/>
  <c i="26" r="F38"/>
  <c i="1" r="BC84"/>
  <c l="1" r="AG57"/>
  <c r="AG75"/>
  <c r="AG62"/>
  <c r="AG71"/>
  <c r="AG83"/>
  <c r="AG59"/>
  <c r="AG82"/>
  <c r="AG81"/>
  <c r="AG80"/>
  <c r="AG78"/>
  <c r="AG77"/>
  <c r="AG76"/>
  <c r="AG74"/>
  <c r="AG72"/>
  <c r="AG70"/>
  <c r="AG69"/>
  <c r="AG68"/>
  <c r="AG66"/>
  <c r="AG65"/>
  <c r="AG64"/>
  <c r="AG63"/>
  <c r="AG60"/>
  <c r="AG58"/>
  <c r="AG56"/>
  <c i="7" r="F33"/>
  <c i="1" r="AZ62"/>
  <c i="16" r="J35"/>
  <c i="1" r="AV72"/>
  <c r="AT72"/>
  <c r="AN72"/>
  <c i="19" r="J35"/>
  <c i="1" r="AV76"/>
  <c r="AT76"/>
  <c r="AN76"/>
  <c i="21" r="J35"/>
  <c i="1" r="AV78"/>
  <c r="AT78"/>
  <c r="AN78"/>
  <c i="26" r="J32"/>
  <c i="1" r="AG84"/>
  <c r="AG79"/>
  <c r="AU73"/>
  <c i="6" r="J35"/>
  <c i="1" r="AV60"/>
  <c r="AT60"/>
  <c r="AN60"/>
  <c i="8" r="J35"/>
  <c i="1" r="AV63"/>
  <c r="AT63"/>
  <c r="AN63"/>
  <c r="BD61"/>
  <c r="AG61"/>
  <c i="14" r="F35"/>
  <c i="1" r="AZ70"/>
  <c r="BD67"/>
  <c i="22" r="F33"/>
  <c i="1" r="AZ80"/>
  <c r="BB79"/>
  <c r="AX79"/>
  <c i="3" r="J35"/>
  <c i="1" r="AV57"/>
  <c r="AT57"/>
  <c r="AN57"/>
  <c i="5" r="F35"/>
  <c i="1" r="AZ59"/>
  <c i="9" r="J35"/>
  <c i="1" r="AV64"/>
  <c r="AT64"/>
  <c r="AN64"/>
  <c r="BB61"/>
  <c r="AX61"/>
  <c i="16" r="F35"/>
  <c i="1" r="AZ72"/>
  <c r="BD73"/>
  <c i="25" r="F35"/>
  <c i="1" r="AZ83"/>
  <c i="3" r="F35"/>
  <c i="1" r="AZ57"/>
  <c r="BD55"/>
  <c i="7" r="J33"/>
  <c i="1" r="AV62"/>
  <c r="AT62"/>
  <c r="AN62"/>
  <c r="AG67"/>
  <c i="21" r="F35"/>
  <c i="1" r="AZ78"/>
  <c i="24" r="F35"/>
  <c i="1" r="AZ82"/>
  <c i="2" r="F33"/>
  <c i="1" r="AZ56"/>
  <c i="18" r="J35"/>
  <c i="1" r="AV75"/>
  <c r="AT75"/>
  <c r="AN75"/>
  <c i="20" r="J35"/>
  <c i="1" r="AV77"/>
  <c r="AT77"/>
  <c r="AN77"/>
  <c r="BA79"/>
  <c r="AW79"/>
  <c r="AU61"/>
  <c i="2" r="J33"/>
  <c i="1" r="AV56"/>
  <c r="AT56"/>
  <c r="AN56"/>
  <c r="AG55"/>
  <c i="9" r="F35"/>
  <c i="1" r="AZ64"/>
  <c r="BA61"/>
  <c r="AW61"/>
  <c i="13" r="F35"/>
  <c i="1" r="AZ69"/>
  <c r="BC67"/>
  <c r="AY67"/>
  <c i="17" r="J33"/>
  <c i="1" r="AV74"/>
  <c r="AT74"/>
  <c r="AN74"/>
  <c i="10" r="F35"/>
  <c i="1" r="AZ65"/>
  <c i="13" r="J35"/>
  <c i="1" r="AV69"/>
  <c r="AT69"/>
  <c r="AN69"/>
  <c i="15" r="F35"/>
  <c i="1" r="AZ71"/>
  <c r="BB73"/>
  <c r="AX73"/>
  <c i="24" r="J35"/>
  <c i="1" r="AV82"/>
  <c r="AT82"/>
  <c r="AN82"/>
  <c r="BC79"/>
  <c r="AY79"/>
  <c i="5" r="J35"/>
  <c i="1" r="AV59"/>
  <c r="AT59"/>
  <c r="AN59"/>
  <c i="11" r="F35"/>
  <c i="1" r="AZ66"/>
  <c r="BB67"/>
  <c r="AX67"/>
  <c i="20" r="F35"/>
  <c i="1" r="AZ77"/>
  <c i="23" r="J35"/>
  <c i="1" r="AV81"/>
  <c r="AT81"/>
  <c r="AN81"/>
  <c r="AU79"/>
  <c i="11" r="J35"/>
  <c i="1" r="AV66"/>
  <c r="AT66"/>
  <c r="AN66"/>
  <c i="12" r="F33"/>
  <c i="1" r="AZ68"/>
  <c i="22" r="J33"/>
  <c i="1" r="AV80"/>
  <c r="AT80"/>
  <c r="AN80"/>
  <c i="10" r="J35"/>
  <c i="1" r="AV65"/>
  <c r="AT65"/>
  <c r="AN65"/>
  <c i="15" r="J35"/>
  <c i="1" r="AV71"/>
  <c r="AT71"/>
  <c r="AN71"/>
  <c r="BA73"/>
  <c r="AW73"/>
  <c i="26" r="F35"/>
  <c i="1" r="AZ84"/>
  <c r="AU67"/>
  <c i="4" r="F35"/>
  <c i="1" r="AZ58"/>
  <c r="BA55"/>
  <c r="AW55"/>
  <c r="BB55"/>
  <c r="AX55"/>
  <c i="8" r="F35"/>
  <c i="1" r="AZ63"/>
  <c r="BC61"/>
  <c r="AY61"/>
  <c i="14" r="J35"/>
  <c i="1" r="AV70"/>
  <c r="AT70"/>
  <c r="AN70"/>
  <c i="17" r="F33"/>
  <c i="1" r="AZ74"/>
  <c i="23" r="F35"/>
  <c i="1" r="AZ81"/>
  <c r="BD79"/>
  <c r="AU55"/>
  <c r="AU54"/>
  <c i="4" r="J35"/>
  <c i="1" r="AV58"/>
  <c r="AT58"/>
  <c r="AN58"/>
  <c r="BC55"/>
  <c r="BA67"/>
  <c r="AW67"/>
  <c i="18" r="F35"/>
  <c i="1" r="AZ75"/>
  <c r="BC73"/>
  <c r="AY73"/>
  <c i="25" r="J35"/>
  <c i="1" r="AV83"/>
  <c r="AT83"/>
  <c r="AN83"/>
  <c i="6" r="F35"/>
  <c i="1" r="AZ60"/>
  <c i="12" r="J33"/>
  <c i="1" r="AV68"/>
  <c r="AT68"/>
  <c r="AN68"/>
  <c i="19" r="F35"/>
  <c i="1" r="AZ76"/>
  <c r="AG73"/>
  <c i="26" r="J35"/>
  <c i="1" r="AV84"/>
  <c r="AT84"/>
  <c r="AN84"/>
  <c i="26" l="1" r="J41"/>
  <c i="25" r="J41"/>
  <c i="24" r="J41"/>
  <c i="23" r="J41"/>
  <c i="22" r="J39"/>
  <c i="21" r="J41"/>
  <c i="20" r="J41"/>
  <c i="19" r="J41"/>
  <c i="18" r="J41"/>
  <c i="17" r="J39"/>
  <c i="16" r="J41"/>
  <c i="15" r="J41"/>
  <c i="14" r="J41"/>
  <c i="13" r="J41"/>
  <c i="12" r="J39"/>
  <c i="11" r="J41"/>
  <c i="10" r="J41"/>
  <c i="9" r="J41"/>
  <c i="8" r="J41"/>
  <c i="7" r="J39"/>
  <c i="6" r="J41"/>
  <c i="5" r="J41"/>
  <c i="4" r="J41"/>
  <c i="3" r="J41"/>
  <c i="2" r="J39"/>
  <c i="1" r="AG54"/>
  <c r="AZ55"/>
  <c r="BB54"/>
  <c r="W31"/>
  <c r="AZ79"/>
  <c r="AV79"/>
  <c r="AT79"/>
  <c r="AN79"/>
  <c r="BD54"/>
  <c r="W33"/>
  <c r="AZ61"/>
  <c r="AV61"/>
  <c r="AT61"/>
  <c r="AN61"/>
  <c r="BA54"/>
  <c r="AW54"/>
  <c r="AK30"/>
  <c r="AZ73"/>
  <c r="AV73"/>
  <c r="AT73"/>
  <c r="AN73"/>
  <c r="AY55"/>
  <c r="BC54"/>
  <c r="W32"/>
  <c r="AZ67"/>
  <c r="AV67"/>
  <c r="AT67"/>
  <c r="AN67"/>
  <c l="1" r="AV55"/>
  <c r="AT55"/>
  <c r="AN55"/>
  <c r="AZ54"/>
  <c r="W29"/>
  <c r="AX54"/>
  <c r="AK26"/>
  <c r="W30"/>
  <c r="AY54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<sst xmlns="http://schemas.openxmlformats.org/spreadsheetml/2006/main">
  <si>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</si>
  <si>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</si>
  <si>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</si>
  <si>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</si>
  <si>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</si>
  <si>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{eb59ccc9-f618-4d4b-a7a6-b6d83738efbe}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</si>
  <si>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</si>
  <si>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</si>
  <si>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</si>
  <si>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</si>
  <si>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</si>
  <si>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</si>
  <si>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</si>
  <si>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</si>
  <si>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117-3196-21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</si>
  <si>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</si>
  <si>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</si>
  <si>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VN1-5 v k.ú. Knínice u Boskovic</t>
  </si>
  <si>
    <t>KSO:</t>
  </si>
  <si>
    <t>823</t>
  </si>
  <si>
    <t>CC-CZ:</t>
  </si>
  <si>
    <t/>
  </si>
  <si>
    <t>Místo:</t>
  </si>
  <si>
    <t>Knínice u Boskovic</t>
  </si>
  <si>
    <t>Datum:</t>
  </si>
  <si>
    <t>24. 6. 2021</t>
  </si>
  <si>
    <t>Zadavatel:</t>
  </si>
  <si>
    <t>IČ:</t>
  </si>
  <si>
    <t>SPÚ, KPÚ Jihomoravský kraj, Pobočka Blansko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</si>
  <si>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</si>
  <si>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</si>
  <si>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</si>
  <si>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</si>
  <si>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</si>
  <si>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</si>
  <si>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</si>
  <si>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</si>
  <si>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</si>
  <si>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</si>
  <si>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</si>
  <si>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</si>
  <si>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</si>
  <si>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</si>
  <si>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</si>
  <si>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</si>
  <si>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</si>
  <si>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</si>
  <si>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</si>
  <si>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</si>
  <si>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</si>
  <si>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</si>
  <si>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</si>
  <si>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</si>
  <si>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</si>
  <si>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</si>
  <si>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</si>
  <si>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</si>
  <si>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</si>
  <si>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</si>
  <si>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</si>
  <si>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</si>
  <si>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</si>
  <si>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</si>
  <si>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</si>
  <si>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</si>
  <si>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</si>
  <si>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</si>
  <si>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</si>
  <si>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</si>
  <si>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</si>
  <si>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</si>
  <si>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</si>
  <si>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</si>
  <si>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</si>
  <si>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</si>
  <si>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</si>
  <si>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</si>
  <si>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VN1</t>
  </si>
  <si>
    <t>STA</t>
  </si>
  <si>
    <t>1</t>
  </si>
  <si>
    <t>{d8e6315e-1543-4b59-8ad4-c4c811ac8b18}</t>
  </si>
  <si>
    <t>2</t>
  </si>
  <si>
    <t>/</t>
  </si>
  <si>
    <t>Soupis</t>
  </si>
  <si>
    <t>###NOINSERT###</t>
  </si>
  <si>
    <t>SO-011</t>
  </si>
  <si>
    <t>1. rok pěstební péče</t>
  </si>
  <si>
    <t>{4d5665d4-fe25-4716-ae4f-1b7ed35cfa83}</t>
  </si>
  <si>
    <t>SO-012</t>
  </si>
  <si>
    <t>2. rok pěstební péče</t>
  </si>
  <si>
    <t>{4d097a9f-dace-4daa-9c85-df57f62f8af8}</t>
  </si>
  <si>
    <t>SO-013</t>
  </si>
  <si>
    <t>3. rok pěstební péče</t>
  </si>
  <si>
    <t>{530a0f7b-4201-4cff-8ccc-a7af2ab69ba2}</t>
  </si>
  <si>
    <t>VRN</t>
  </si>
  <si>
    <t>{3ac953bf-11d5-414a-8a97-6267d0623fd8}</t>
  </si>
  <si>
    <t>SO-02</t>
  </si>
  <si>
    <t>Větrolam VN2</t>
  </si>
  <si>
    <t>{cedebf99-4895-4808-9e59-aab96365b92b}</t>
  </si>
  <si>
    <t>SO-021</t>
  </si>
  <si>
    <t>{c47669c3-0629-46aa-b345-f73e2eab7c03}</t>
  </si>
  <si>
    <t>SO-022</t>
  </si>
  <si>
    <t>{7f9d29f4-5d81-4a8d-b0d9-191d0ea1c597}</t>
  </si>
  <si>
    <t>SO-023</t>
  </si>
  <si>
    <t>{2e7533cf-5fca-47b5-a77b-1eb004cd2fbb}</t>
  </si>
  <si>
    <t>{df2b0781-e3ec-41ee-8a52-2d4d609c4084}</t>
  </si>
  <si>
    <t>SO-03</t>
  </si>
  <si>
    <t>Větrolam VN3</t>
  </si>
  <si>
    <t>{af1832a2-e862-4398-b00d-ed76a86e751c}</t>
  </si>
  <si>
    <t>SO-031</t>
  </si>
  <si>
    <t>{a4829559-5844-412a-b071-0b32f9b27854}</t>
  </si>
  <si>
    <t>SO-032</t>
  </si>
  <si>
    <t>{361f76be-d9ee-4d3b-b2e7-8d80c9cb2379}</t>
  </si>
  <si>
    <t>SO-033</t>
  </si>
  <si>
    <t>{f5a32761-f526-4041-9e22-56e5e5225bf7}</t>
  </si>
  <si>
    <t>{9bcced75-d7c3-4b65-995a-8a53710e9bbc}</t>
  </si>
  <si>
    <t>SO-04</t>
  </si>
  <si>
    <t>Větrolam VN4</t>
  </si>
  <si>
    <t>{7b1ffaf8-6b6e-4cde-b9b0-419583c4a275}</t>
  </si>
  <si>
    <t>SO-041</t>
  </si>
  <si>
    <t>{d5e02e4f-b96e-418a-be73-5f89f99a80d7}</t>
  </si>
  <si>
    <t>SO-042</t>
  </si>
  <si>
    <t>{282ccf31-b0df-43aa-8bba-98dc19cc960b}</t>
  </si>
  <si>
    <t>SO-043</t>
  </si>
  <si>
    <t>{55ca79af-4e02-4499-a98b-3ff353c09d22}</t>
  </si>
  <si>
    <t>{3ec47837-2e5e-4016-b7d8-e5b4445f5e38}</t>
  </si>
  <si>
    <t>SO-05</t>
  </si>
  <si>
    <t>Větrolam VN5</t>
  </si>
  <si>
    <t>{633c7a70-c27b-4da5-be5d-a4f0532aa2c4}</t>
  </si>
  <si>
    <t>SO-051</t>
  </si>
  <si>
    <t>{5adc59e4-5829-4232-8034-e11e186d4f3a}</t>
  </si>
  <si>
    <t>SO-052</t>
  </si>
  <si>
    <t>{f798f880-c884-4540-b7d2-bcdd17899e58}</t>
  </si>
  <si>
    <t>SO-053</t>
  </si>
  <si>
    <t>{1ae6de28-ffc3-45cd-be66-8344b73f110f}</t>
  </si>
  <si>
    <t>{41284580-93b9-4bba-9483-29f3ab44a1e9}</t>
  </si>
  <si>
    <t>KRYCÍ LIST SOUPISU PRACÍ</t>
  </si>
  <si>
    <t>Objekt:</t>
  </si>
  <si>
    <t>SO-01 - Větrolam VN1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</si>
  <si>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</si>
  <si>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</si>
  <si>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</si>
  <si>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</si>
  <si>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</si>
  <si>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</si>
  <si>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</si>
  <si>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</si>
  <si>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</si>
  <si>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</si>
  <si>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</si>
  <si>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</si>
  <si>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</si>
  <si>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</si>
  <si>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</si>
  <si>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</si>
  <si>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</si>
  <si>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</si>
  <si>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184802111</t>
  </si>
  <si>
    <t>Chemické odplevelení před založením kultury nad 20 m2 postřikem na široko v rovině a svahu do 1:5</t>
  </si>
  <si>
    <t>m2</t>
  </si>
  <si>
    <t>CS ÚRS 2022 01</t>
  </si>
  <si>
    <t>4</t>
  </si>
  <si>
    <t>ROZPOCET</t>
  </si>
  <si>
    <t>347437423</t>
  </si>
  <si>
    <t>PP</t>
  </si>
  <si>
    <t>Chemické odplevelení půdy před založením kultury, trávníku nebo zpevněných ploch o výměře jednotlivě přes 20 m2 v rovině nebo na svahu do 1:5 postřikem na široko</t>
  </si>
  <si>
    <t>Online PSC</t>
  </si>
  <si>
    <t>https://podminky.urs.cz/item/CS_URS_2022_01/184802111</t>
  </si>
  <si>
    <t>183403112</t>
  </si>
  <si>
    <t>Obdělání půdy oráním na hloubku do 0,2 m v rovině a svahu do 1:5</t>
  </si>
  <si>
    <t>-594690855</t>
  </si>
  <si>
    <t>Obdělání půdy oráním hl. přes 100 do 200 mm v rovině nebo na svahu do 1:5</t>
  </si>
  <si>
    <t>https://podminky.urs.cz/item/CS_URS_2022_01/183403112</t>
  </si>
  <si>
    <t>3</t>
  </si>
  <si>
    <t>183403151</t>
  </si>
  <si>
    <t>Obdělání půdy smykováním v rovině a svahu do 1:5</t>
  </si>
  <si>
    <t>-1389302918</t>
  </si>
  <si>
    <t>Obdělání půdy smykováním v rovině nebo na svahu do 1:5</t>
  </si>
  <si>
    <t>https://podminky.urs.cz/item/CS_URS_2022_01/183403151</t>
  </si>
  <si>
    <t>183403152</t>
  </si>
  <si>
    <t>Obdělání půdy vláčením v rovině a svahu do 1:5</t>
  </si>
  <si>
    <t>-1352817825</t>
  </si>
  <si>
    <t>Obdělání půdy vláčením v rovině nebo na svahu do 1:5</t>
  </si>
  <si>
    <t>https://podminky.urs.cz/item/CS_URS_2022_01/183403152</t>
  </si>
  <si>
    <t>5</t>
  </si>
  <si>
    <t>181451121</t>
  </si>
  <si>
    <t>Založení lučního trávníku výsevem plochy přes 1000 m2 v rovině a ve svahu do 1:5</t>
  </si>
  <si>
    <t>-341585375</t>
  </si>
  <si>
    <t>Založení trávníku na půdě předem připravené plochy přes 1000 m2 výsevem včetně utažení lučního v rovině nebo na svahu do 1:5</t>
  </si>
  <si>
    <t>https://podminky.urs.cz/item/CS_URS_2022_01/181451121</t>
  </si>
  <si>
    <t>6</t>
  </si>
  <si>
    <t>M</t>
  </si>
  <si>
    <t>00572472</t>
  </si>
  <si>
    <t>osivo směs travní krajinná-rovinná</t>
  </si>
  <si>
    <t>kg</t>
  </si>
  <si>
    <t>8</t>
  </si>
  <si>
    <t>-1410655255</t>
  </si>
  <si>
    <t>VV</t>
  </si>
  <si>
    <t>"travní směs viz TZ" (5622)/100*2,5</t>
  </si>
  <si>
    <t>7</t>
  </si>
  <si>
    <t>111151231</t>
  </si>
  <si>
    <t>Pokosení trávníku lučního plochy do 10000 m2 s odvozem do 20 km v rovině a svahu do 1:5</t>
  </si>
  <si>
    <t>-599362862</t>
  </si>
  <si>
    <t>Pokosení trávníku při souvislé ploše přes 1000 do 10000 m2 lučního v rovině nebo svahu do 1:5</t>
  </si>
  <si>
    <t>https://podminky.urs.cz/item/CS_URS_2022_01/111151231</t>
  </si>
  <si>
    <t>"první seč v rámci založení" 5622</t>
  </si>
  <si>
    <t>Součet</t>
  </si>
  <si>
    <t>171201211_R</t>
  </si>
  <si>
    <t>Poplatek za uložení shrabku v kompostárně</t>
  </si>
  <si>
    <t>t</t>
  </si>
  <si>
    <t>110128437</t>
  </si>
  <si>
    <t>(5622)/10000*15</t>
  </si>
  <si>
    <t>9</t>
  </si>
  <si>
    <t>185802113</t>
  </si>
  <si>
    <t>Hnojení půdy umělým hnojivem na široko v rovině a svahu do 1:5</t>
  </si>
  <si>
    <t>598965118</t>
  </si>
  <si>
    <t>Hnojení půdy nebo trávníku v rovině nebo na svahu do 1:5 umělým hnojivem na široko</t>
  </si>
  <si>
    <t>https://podminky.urs.cz/item/CS_URS_2022_01/185802113</t>
  </si>
  <si>
    <t>"použití u soliterních stromů a v ploše trojřad (mulčovaná plocha); plošně 100g/m2" (1360)*0,0001</t>
  </si>
  <si>
    <t>10</t>
  </si>
  <si>
    <t>251111110_R</t>
  </si>
  <si>
    <t>půdní kondicionér na bázi silkátových koloidů (aplikace půdního kondicionéru viz. TZ)</t>
  </si>
  <si>
    <t>675879549</t>
  </si>
  <si>
    <t>půdní kondicionér</t>
  </si>
  <si>
    <t>"půdní kondicionér 100g/m2" (6523)*0,0001*1000</t>
  </si>
  <si>
    <t>11</t>
  </si>
  <si>
    <t>185802114</t>
  </si>
  <si>
    <t>Hnojení půdy umělým hnojivem k jednotlivým rostlinám v rovině a svahu do 1:5</t>
  </si>
  <si>
    <t>-1423610275</t>
  </si>
  <si>
    <t>Hnojení půdy nebo trávníku v rovině nebo na svahu do 1:5 umělým hnojivem s rozdělením k jednotlivým rostlinám</t>
  </si>
  <si>
    <t>https://podminky.urs.cz/item/CS_URS_2022_01/185802114</t>
  </si>
  <si>
    <t>"50 dkg/ks nebo odpovídající množství tablet" (2180)*50/1000000</t>
  </si>
  <si>
    <t>12</t>
  </si>
  <si>
    <t>25191155_R</t>
  </si>
  <si>
    <t>hnojivo průmyslové</t>
  </si>
  <si>
    <t>-1253533884</t>
  </si>
  <si>
    <t>(2180)*50/1000</t>
  </si>
  <si>
    <t>13</t>
  </si>
  <si>
    <t>183101113</t>
  </si>
  <si>
    <t>Hloubení jamek bez výměny půdy zeminy tř 1 až 4 objem do 0,05 m3 v rovině a svahu do 1:5</t>
  </si>
  <si>
    <t>kus</t>
  </si>
  <si>
    <t>1958051144</t>
  </si>
  <si>
    <t>Hloubení jamek pro vysazování rostlin v zemině tř.1 až 4 bez výměny půdy v rovině nebo na svahu do 1:5, objemu přes 0,02 do 0,05 m3</t>
  </si>
  <si>
    <t>https://podminky.urs.cz/item/CS_URS_2022_01/183101113</t>
  </si>
  <si>
    <t>"Stromy (ne soliterní), keře" 270+60+1320+530</t>
  </si>
  <si>
    <t>14</t>
  </si>
  <si>
    <t>184102110</t>
  </si>
  <si>
    <t>Výsadba dřeviny s balem D do 0,1 m do jamky se zalitím v rovině a svahu do 1:5</t>
  </si>
  <si>
    <t>804359346</t>
  </si>
  <si>
    <t>Výsadba dřeviny s balem do předem vyhloubené jamky se zalitím v rovině nebo na svahu do 1:5, při průměru balu do 100 mm</t>
  </si>
  <si>
    <t>https://podminky.urs.cz/item/CS_URS_2022_01/184102110</t>
  </si>
  <si>
    <t>"keře podsadbové a keře výplňové" 1320+530</t>
  </si>
  <si>
    <t>184102111</t>
  </si>
  <si>
    <t>Výsadba dřeviny s balem D do 0,2 m do jamky se zalitím v rovině a svahu do 1:5</t>
  </si>
  <si>
    <t>522379739</t>
  </si>
  <si>
    <t>Výsadba dřeviny s balem do předem vyhloubené jamky se zalitím v rovině nebo na svahu do 1:5, při průměru balu přes 100 do 200 mm</t>
  </si>
  <si>
    <t>https://podminky.urs.cz/item/CS_URS_2022_01/184102111</t>
  </si>
  <si>
    <t>"stromy listnaté do skupin; keře a stromovité keře" 270+60</t>
  </si>
  <si>
    <t>16</t>
  </si>
  <si>
    <t>0265300_D</t>
  </si>
  <si>
    <t>Acer platanoides (javor mléč); 125-150 cm; KK</t>
  </si>
  <si>
    <t>-1518346428</t>
  </si>
  <si>
    <t>17</t>
  </si>
  <si>
    <t>0265309_D</t>
  </si>
  <si>
    <t>Acer pseudoplatanus (javor klen); 125-150 cm; KK</t>
  </si>
  <si>
    <t>-1058821103</t>
  </si>
  <si>
    <t>18</t>
  </si>
  <si>
    <t>0265301_D</t>
  </si>
  <si>
    <t>Carpinus betulus (habr obecný); 125-150 cm; KK</t>
  </si>
  <si>
    <t>-1162606883</t>
  </si>
  <si>
    <t>19</t>
  </si>
  <si>
    <t>0265302_D</t>
  </si>
  <si>
    <t>Prunus avium (třešeň ptačí); 125-150 cm; KK</t>
  </si>
  <si>
    <t>401677108</t>
  </si>
  <si>
    <t>20</t>
  </si>
  <si>
    <t>0265303_D</t>
  </si>
  <si>
    <t>Quercus petraea (dub zimní); 125-150 cm; KK</t>
  </si>
  <si>
    <t>-1073801436</t>
  </si>
  <si>
    <t>0265310_D</t>
  </si>
  <si>
    <t>Sorbus aucuparia (jeřáb obecný); 125-150 cm; KK</t>
  </si>
  <si>
    <t>-369023600</t>
  </si>
  <si>
    <t>22</t>
  </si>
  <si>
    <t>0265306_D</t>
  </si>
  <si>
    <t>Tilia cordata (lípa malolistá); 125-150 cm; KK</t>
  </si>
  <si>
    <t>168167739</t>
  </si>
  <si>
    <t>23</t>
  </si>
  <si>
    <t>0265311_D</t>
  </si>
  <si>
    <t>Salix fragilis (vrba křehká); 81-120 cm; KK</t>
  </si>
  <si>
    <t>1353061372</t>
  </si>
  <si>
    <t>Salix caprea (vrba jíva); 125-150 cm; KK</t>
  </si>
  <si>
    <t>24</t>
  </si>
  <si>
    <t>0265322_D</t>
  </si>
  <si>
    <t>Crateagus monogyna (hloh jednosemenný); 125-150 cm; KK</t>
  </si>
  <si>
    <t>1179362028</t>
  </si>
  <si>
    <t>25</t>
  </si>
  <si>
    <t>0265324_D</t>
  </si>
  <si>
    <t>Rhamnus cathartica (řeštlák počistivý); 125-150 cm; KK</t>
  </si>
  <si>
    <t>508517211</t>
  </si>
  <si>
    <t>26</t>
  </si>
  <si>
    <t>0265161_D</t>
  </si>
  <si>
    <t>Cornus sanguinea (svída obecná); 40-60 cm; KK</t>
  </si>
  <si>
    <t>-1477070063</t>
  </si>
  <si>
    <t>27</t>
  </si>
  <si>
    <t>0265163_D</t>
  </si>
  <si>
    <t>Lonicera xylosteum (zimolez obecný); 40-60 cm; KK</t>
  </si>
  <si>
    <t>-481196380</t>
  </si>
  <si>
    <t>28</t>
  </si>
  <si>
    <t>0265162_D</t>
  </si>
  <si>
    <t>Ligustrum vulgare (ptačí zob); 40-60 cm; KK</t>
  </si>
  <si>
    <t>-1135779282</t>
  </si>
  <si>
    <t>29</t>
  </si>
  <si>
    <t>0265164_D</t>
  </si>
  <si>
    <t>Prunus spinosa (trnka obecná); 40-60 cm; KK</t>
  </si>
  <si>
    <t>-761233744</t>
  </si>
  <si>
    <t>30</t>
  </si>
  <si>
    <t>0265165_D</t>
  </si>
  <si>
    <t>Rosa canina (růže šípková); 40-60 cm; KK</t>
  </si>
  <si>
    <t>612227744</t>
  </si>
  <si>
    <t>31</t>
  </si>
  <si>
    <t>0265169_D</t>
  </si>
  <si>
    <t>Viburnum opulus (kalina obecná); 40-60 cm; KK</t>
  </si>
  <si>
    <t>-799741076</t>
  </si>
  <si>
    <t>32</t>
  </si>
  <si>
    <t>0265166_D</t>
  </si>
  <si>
    <t>Corylus avellana (líska obecná); 40-60 cm; KK</t>
  </si>
  <si>
    <t>646562825</t>
  </si>
  <si>
    <t>33</t>
  </si>
  <si>
    <t>0265172_D</t>
  </si>
  <si>
    <t>Euonymus europaeus (brslen evropský); 40-60 cm; KK</t>
  </si>
  <si>
    <t>138612111</t>
  </si>
  <si>
    <t>34</t>
  </si>
  <si>
    <t>0265168_D</t>
  </si>
  <si>
    <t>Viburnum lantana (kalina tušalaj); 40-60 cm; KK</t>
  </si>
  <si>
    <t>668253927</t>
  </si>
  <si>
    <t>35</t>
  </si>
  <si>
    <t>184215112</t>
  </si>
  <si>
    <t>Ukotvení kmene dřevin jedním kůlem D do 0,1 m délky do 2 m</t>
  </si>
  <si>
    <t>-110255277</t>
  </si>
  <si>
    <t>Ukotvení dřeviny kůly jedním kůlem, délky přes 1 do 2 m</t>
  </si>
  <si>
    <t>https://podminky.urs.cz/item/CS_URS_2022_01/184215112</t>
  </si>
  <si>
    <t>"jen stromy a stromovité keře do skupin" 270+60</t>
  </si>
  <si>
    <t>36</t>
  </si>
  <si>
    <t>60591253</t>
  </si>
  <si>
    <t>kůl vyvazovací dřevěný impregnovaný D 8cm dl 2m</t>
  </si>
  <si>
    <t>-281041563</t>
  </si>
  <si>
    <t>37</t>
  </si>
  <si>
    <t>184813121</t>
  </si>
  <si>
    <t>Ochrana dřevin před okusem mechanicky pletivem v rovině a svahu do 1:5</t>
  </si>
  <si>
    <t>CS ÚRS 2021 01</t>
  </si>
  <si>
    <t>-2128628507</t>
  </si>
  <si>
    <t>Ochrana dřevin před okusem zvěří mechanicky v rovině nebo ve svahu do 1:5, pletivem, výšky do 2 m</t>
  </si>
  <si>
    <t>https://podminky.urs.cz/item/CS_URS_2021_01/184813121</t>
  </si>
  <si>
    <t>38</t>
  </si>
  <si>
    <t>184813133</t>
  </si>
  <si>
    <t>Ochrana listnatých dřevin do 70 cm před okusem chemickým nátěrem v rovině a svahu do 1:5</t>
  </si>
  <si>
    <t>100 kus</t>
  </si>
  <si>
    <t>960859327</t>
  </si>
  <si>
    <t>Ochrana dřevin před okusem zvěří chemicky nátěrem, v rovině nebo ve svahu do 1:5 listnatých, výšky do 70 cm</t>
  </si>
  <si>
    <t>https://podminky.urs.cz/item/CS_URS_2022_01/184813133</t>
  </si>
  <si>
    <t>(1320+530)/100</t>
  </si>
  <si>
    <t>39</t>
  </si>
  <si>
    <t>184813134</t>
  </si>
  <si>
    <t>Ochrana listnatých dřevin přes 70 cm před okusem chemickým nátěrem v rovině a svahu do 1:5</t>
  </si>
  <si>
    <t>-1088464886</t>
  </si>
  <si>
    <t>Ochrana dřevin před okusem zvěří chemicky nátěrem, v rovině nebo ve svahu do 1:5 listnatých, výšky přes 70 cm</t>
  </si>
  <si>
    <t>https://podminky.urs.cz/item/CS_URS_2022_01/184813134</t>
  </si>
  <si>
    <t>(270+60)/100</t>
  </si>
  <si>
    <t>40</t>
  </si>
  <si>
    <t>184911421</t>
  </si>
  <si>
    <t>Mulčování rostlin kůrou tl. do 0,1 m v rovině a svahu do 1:5</t>
  </si>
  <si>
    <t>348080051</t>
  </si>
  <si>
    <t>Mulčování vysazených rostlin mulčovací kůrou, tl. do 100 mm v rovině nebo na svahu do 1:5</t>
  </si>
  <si>
    <t>https://podminky.urs.cz/item/CS_URS_2022_01/184911421</t>
  </si>
  <si>
    <t>41</t>
  </si>
  <si>
    <t>103911001_R</t>
  </si>
  <si>
    <t>štěpka mulčovací VL</t>
  </si>
  <si>
    <t>m3</t>
  </si>
  <si>
    <t>726372590</t>
  </si>
  <si>
    <t xml:space="preserve">štěpka mulčovací VL </t>
  </si>
  <si>
    <t>1364/10</t>
  </si>
  <si>
    <t>42</t>
  </si>
  <si>
    <t>185804312</t>
  </si>
  <si>
    <t>Zalití rostlin vodou plocha přes 20 m2</t>
  </si>
  <si>
    <t>1980421403</t>
  </si>
  <si>
    <t>Zalití rostlin vodou plochy záhonů jednotlivě přes 20 m2</t>
  </si>
  <si>
    <t>https://podminky.urs.cz/item/CS_URS_2022_01/185804312</t>
  </si>
  <si>
    <t>"soliterní stromy 30l, stromy 15l a keře 5l (2x)" (0*0,03+(270+60)*0,015+(1320+530)*0,005)*2</t>
  </si>
  <si>
    <t>43</t>
  </si>
  <si>
    <t>185851121</t>
  </si>
  <si>
    <t>Dovoz vody pro zálivku rostlin za vzdálenost do 1000 m</t>
  </si>
  <si>
    <t>488300240</t>
  </si>
  <si>
    <t>Dovoz vody pro zálivku rostlin na vzdálenost do 1000 m</t>
  </si>
  <si>
    <t>https://podminky.urs.cz/item/CS_URS_2022_01/185851121</t>
  </si>
  <si>
    <t>44</t>
  </si>
  <si>
    <t>185851129</t>
  </si>
  <si>
    <t>Příplatek k dovozu vody pro zálivku rostlin do 1000 m ZKD 1000 m</t>
  </si>
  <si>
    <t>402011286</t>
  </si>
  <si>
    <t>Dovoz vody pro zálivku rostlin Příplatek k ceně za každých dalších i započatých 1000 m</t>
  </si>
  <si>
    <t>https://podminky.urs.cz/item/CS_URS_2022_01/185851129</t>
  </si>
  <si>
    <t>"+ 4km" 4*28,4</t>
  </si>
  <si>
    <t>45</t>
  </si>
  <si>
    <t>348951250_R</t>
  </si>
  <si>
    <t>Oplocení kultur v 1,6 m s drátěným pletivem</t>
  </si>
  <si>
    <t>m</t>
  </si>
  <si>
    <t>-1586711657</t>
  </si>
  <si>
    <t xml:space="preserve">Oplocení lesních kultur dřevěnými kůly hoblovanými, bez impregnace, nebo odkorněnými s impregnací, v osové vzdálenosti 3 m, v oplocení výšky 1,6 m, s drátěným pletivem </t>
  </si>
  <si>
    <t>46</t>
  </si>
  <si>
    <t>348952262</t>
  </si>
  <si>
    <t>Vrata z plotových tyček v 1,5 m plochy nad 2 do 10 m2</t>
  </si>
  <si>
    <t>208286386</t>
  </si>
  <si>
    <t>Oplocení lesních kultur dřevěnými kůly vrata z plotových tyček, výšky 1,5 m, plochy přes 2 do 10 m2</t>
  </si>
  <si>
    <t>https://podminky.urs.cz/item/CS_URS_2021_01/348952262</t>
  </si>
  <si>
    <t>"1ks bran šířky cca 4m" 4*4</t>
  </si>
  <si>
    <t>47</t>
  </si>
  <si>
    <t>R konstrukce</t>
  </si>
  <si>
    <t>Přelez tvaru "A" z dřevěných kuláčů přes oplocenku u každé brány v 1,6 m; zřízení, včetně materiálu</t>
  </si>
  <si>
    <t>ks</t>
  </si>
  <si>
    <t>1359810465</t>
  </si>
  <si>
    <t>48</t>
  </si>
  <si>
    <t>998231311</t>
  </si>
  <si>
    <t>Přesun hmot pro sadovnické a krajinářské úpravy vodorovně do 5000 m</t>
  </si>
  <si>
    <t>315082492</t>
  </si>
  <si>
    <t>Přesun hmot pro sadovnické a krajinářské úpravy - strojně dopravní vzdálenost do 5000 m</t>
  </si>
  <si>
    <t>https://podminky.urs.cz/item/CS_URS_2022_01/998231311</t>
  </si>
  <si>
    <t>Soupis:</t>
  </si>
  <si>
    <t>SO-011 - 1. rok pěstební péče</t>
  </si>
  <si>
    <t>184808211</t>
  </si>
  <si>
    <t>Ochrana sazenic proti škodám zvěří nátěrem nebo postřikem</t>
  </si>
  <si>
    <t>669179841</t>
  </si>
  <si>
    <t>Ochrana sazenic proti škodám zvěří nátěrem nebo postřikem ochranným prostředkem</t>
  </si>
  <si>
    <t>https://podminky.urs.cz/item/CS_URS_2022_01/184808211</t>
  </si>
  <si>
    <t>"1x ročně" 270+60+1320+530</t>
  </si>
  <si>
    <t>334261280</t>
  </si>
  <si>
    <t>"kosení volných ploch výsadeb 3x ročně" (5622-1364)*3</t>
  </si>
  <si>
    <t>185804514</t>
  </si>
  <si>
    <t>Odplevelení souvislých keřových skupin v rovině a svahu do 1:5</t>
  </si>
  <si>
    <t>808557471</t>
  </si>
  <si>
    <t>Odplevelení výsadeb v rovině nebo na svahu do 1:5 souvislých keřových skupin</t>
  </si>
  <si>
    <t>https://podminky.urs.cz/item/CS_URS_2022_01/185804514</t>
  </si>
  <si>
    <t>"mulčovaná plocha 1x ročně" 1364</t>
  </si>
  <si>
    <t>184911111</t>
  </si>
  <si>
    <t>Znovuuvázání dřeviny ke kůlům</t>
  </si>
  <si>
    <t>860941933</t>
  </si>
  <si>
    <t>Znovuuvázání dřeviny jedním úvazkem ke stávajícímu kůlu</t>
  </si>
  <si>
    <t>https://podminky.urs.cz/item/CS_URS_2022_01/184911111</t>
  </si>
  <si>
    <t>"1x ročně" 270+60</t>
  </si>
  <si>
    <t>1729904468</t>
  </si>
  <si>
    <t>"soliterní stromy 30l, stromy 15l a keře 5l (10x)" (0*0,03+(270+60)*0,015+(1320+530)*0,005)*10</t>
  </si>
  <si>
    <t>1954158621</t>
  </si>
  <si>
    <t>511575102</t>
  </si>
  <si>
    <t>"+ 4km" 4*142</t>
  </si>
  <si>
    <t>SO-012 - 2. rok pěstební péče</t>
  </si>
  <si>
    <t>819170796</t>
  </si>
  <si>
    <t>-1577530521</t>
  </si>
  <si>
    <t>"kosení volných ploch výsadeb 2x ročně" (5622-1364)*2</t>
  </si>
  <si>
    <t>1976429416</t>
  </si>
  <si>
    <t>-455334126</t>
  </si>
  <si>
    <t>"soliterní stromy 30l, stromy 15l a keře 5l (6x)" (0*0,03+(270+60)*0,015+(1320+530)*0,005)*6</t>
  </si>
  <si>
    <t>-1686582789</t>
  </si>
  <si>
    <t>419973929</t>
  </si>
  <si>
    <t>"+ 4km" 4*85,2</t>
  </si>
  <si>
    <t>SO-013 - 3. rok pěstební péče</t>
  </si>
  <si>
    <t>-128512382</t>
  </si>
  <si>
    <t>-1882163785</t>
  </si>
  <si>
    <t>1526538484</t>
  </si>
  <si>
    <t>184806111</t>
  </si>
  <si>
    <t>Řez stromů netrnitých průklestem D koruny do 2 m</t>
  </si>
  <si>
    <t>1061786590</t>
  </si>
  <si>
    <t>Řez stromů, keřů nebo růží průklestem stromů netrnitých, o průměru koruny do 2 m</t>
  </si>
  <si>
    <t>https://podminky.urs.cz/item/CS_URS_2022_01/184806111</t>
  </si>
  <si>
    <t>"podle potřeby, zhruba 1/2 stromů a stromovitých keřů" (270+60)/2</t>
  </si>
  <si>
    <t>313583222</t>
  </si>
  <si>
    <t>-1450257122</t>
  </si>
  <si>
    <t>1347889526</t>
  </si>
  <si>
    <t>SO-01 - VRN</t>
  </si>
  <si>
    <t>012002000</t>
  </si>
  <si>
    <t>Geodetické práce</t>
  </si>
  <si>
    <t>…</t>
  </si>
  <si>
    <t>1024</t>
  </si>
  <si>
    <t>1809630032</t>
  </si>
  <si>
    <t>https://podminky.urs.cz/item/CS_URS_2022_01/012002000</t>
  </si>
  <si>
    <t>"vytyčení pozemku před výsadbou; vytyčení inženýrských sítí, vytyčení po realizaci" 1</t>
  </si>
  <si>
    <t>032002000</t>
  </si>
  <si>
    <t>Vybavení staveniště</t>
  </si>
  <si>
    <t>-694867543</t>
  </si>
  <si>
    <t>https://podminky.urs.cz/item/CS_URS_2022_01/032002000</t>
  </si>
  <si>
    <t>039002000</t>
  </si>
  <si>
    <t>Zrušení zařízení staveniště</t>
  </si>
  <si>
    <t>-2131708529</t>
  </si>
  <si>
    <t>https://podminky.urs.cz/item/CS_URS_2022_01/039002000</t>
  </si>
  <si>
    <t>075002000</t>
  </si>
  <si>
    <t>Ochranná pásma</t>
  </si>
  <si>
    <t>1692339457</t>
  </si>
  <si>
    <t>https://podminky.urs.cz/item/CS_URS_2022_01/075002000</t>
  </si>
  <si>
    <t>"práce v OP nadzemního VN" 1</t>
  </si>
  <si>
    <t>011314000</t>
  </si>
  <si>
    <t>Archeologický dohled</t>
  </si>
  <si>
    <t>789528</t>
  </si>
  <si>
    <t>https://podminky.urs.cz/item/CS_URS_2022_01/011314000</t>
  </si>
  <si>
    <t>SO-02 - Větrolam VN2</t>
  </si>
  <si>
    <t>2064786948</t>
  </si>
  <si>
    <t>-1564860373</t>
  </si>
  <si>
    <t>-1720153107</t>
  </si>
  <si>
    <t>312788066</t>
  </si>
  <si>
    <t>-1614345392</t>
  </si>
  <si>
    <t>-803739879</t>
  </si>
  <si>
    <t>"travní směs viz TZ" (803)/100*2,5</t>
  </si>
  <si>
    <t>-1512636709</t>
  </si>
  <si>
    <t>"první seč v rámci založení" 803</t>
  </si>
  <si>
    <t>-1649335782</t>
  </si>
  <si>
    <t>(803)/10000*15</t>
  </si>
  <si>
    <t>-1721493465</t>
  </si>
  <si>
    <t>"použití u soliterních stromů a v ploše trojřad (mulčovaná plocha); plošně 100g/m2" (150)*0,0001</t>
  </si>
  <si>
    <t>-598536059</t>
  </si>
  <si>
    <t>"půdní kondicionér 100g/m2" (150)*0,0001*1000</t>
  </si>
  <si>
    <t>-314846827</t>
  </si>
  <si>
    <t>"50 dkg/ks nebo odpovídající množství tablet" (240)*50/1000000</t>
  </si>
  <si>
    <t>-2060202282</t>
  </si>
  <si>
    <t>(240)*50/1000</t>
  </si>
  <si>
    <t>-1197788598</t>
  </si>
  <si>
    <t>"Stromy (ne soliterní), keře" 20+10</t>
  </si>
  <si>
    <t>768969070</t>
  </si>
  <si>
    <t>"keře podsadbové a keře výplňové" 120+90</t>
  </si>
  <si>
    <t>664464084</t>
  </si>
  <si>
    <t>"stromy listnaté do skupin; keře a stromovité keře" 20+10</t>
  </si>
  <si>
    <t>522595668</t>
  </si>
  <si>
    <t>125859468</t>
  </si>
  <si>
    <t>566255586</t>
  </si>
  <si>
    <t>-1417350492</t>
  </si>
  <si>
    <t>-565910121</t>
  </si>
  <si>
    <t>2039190101</t>
  </si>
  <si>
    <t>2110725545</t>
  </si>
  <si>
    <t>188810313</t>
  </si>
  <si>
    <t>1569725093</t>
  </si>
  <si>
    <t>88015687</t>
  </si>
  <si>
    <t>"jen stromy a stromovité keře do skupin" 20+10</t>
  </si>
  <si>
    <t>-277794499</t>
  </si>
  <si>
    <t>-1652240691</t>
  </si>
  <si>
    <t>-430450659</t>
  </si>
  <si>
    <t>(120+90)/100</t>
  </si>
  <si>
    <t>-1527654670</t>
  </si>
  <si>
    <t>(20+10)/100</t>
  </si>
  <si>
    <t>-200811954</t>
  </si>
  <si>
    <t>-916703990</t>
  </si>
  <si>
    <t>150/10</t>
  </si>
  <si>
    <t>-202106090</t>
  </si>
  <si>
    <t>"soliterní stromy 30l, stromy 15l a keře 5l (2x)" (0*0,03+(20+10)*0,015+(120+90)*0,005)*2</t>
  </si>
  <si>
    <t>-570937346</t>
  </si>
  <si>
    <t>-939558865</t>
  </si>
  <si>
    <t>"+ 4km" 4*3</t>
  </si>
  <si>
    <t>1639892631</t>
  </si>
  <si>
    <t>719036423</t>
  </si>
  <si>
    <t>"1ks bran šířky cca 4m" 4*2</t>
  </si>
  <si>
    <t>-1354903376</t>
  </si>
  <si>
    <t>-90352783</t>
  </si>
  <si>
    <t>SO-021 - 1. rok pěstební péče</t>
  </si>
  <si>
    <t>2058571210</t>
  </si>
  <si>
    <t>"1x ročně" 20+10+120+90</t>
  </si>
  <si>
    <t>78321171</t>
  </si>
  <si>
    <t>"kosení volných ploch výsadeb 3x ročně" (803-150)*3</t>
  </si>
  <si>
    <t>-1647603682</t>
  </si>
  <si>
    <t>"mulčovaná plocha 1x ročně" 150</t>
  </si>
  <si>
    <t>-1976769275</t>
  </si>
  <si>
    <t>"1x ročně" 20+10</t>
  </si>
  <si>
    <t>-1121024044</t>
  </si>
  <si>
    <t>"soliterní stromy 30l, stromy 15l a keře 5l (10x)" (0*0,03+(20+10)*0,015+(120+90)*0,005)*10</t>
  </si>
  <si>
    <t>47211668</t>
  </si>
  <si>
    <t>2143794667</t>
  </si>
  <si>
    <t>"+ 4km" 4*15</t>
  </si>
  <si>
    <t>SO-022 - 2. rok pěstební péče</t>
  </si>
  <si>
    <t>649259727</t>
  </si>
  <si>
    <t>1254070091</t>
  </si>
  <si>
    <t>"kosení volných ploch výsadeb 2x ročně" (803-150)*2</t>
  </si>
  <si>
    <t>1677366549</t>
  </si>
  <si>
    <t>1597465996</t>
  </si>
  <si>
    <t>"soliterní stromy 30l, stromy 15l a keře 5l (6x)" (0*0,03+(20+10)*0,015+(120+90)*0,005)*6</t>
  </si>
  <si>
    <t>-557305494</t>
  </si>
  <si>
    <t>964987340</t>
  </si>
  <si>
    <t>"+ 4km" 4*9</t>
  </si>
  <si>
    <t>SO-023 - 3. rok pěstební péče</t>
  </si>
  <si>
    <t>844356132</t>
  </si>
  <si>
    <t>-259381468</t>
  </si>
  <si>
    <t>293326550</t>
  </si>
  <si>
    <t>-808011177</t>
  </si>
  <si>
    <t>"podle potřeby, zhruba 1/2 stromů a stromovitých keřů" (20+10)/2</t>
  </si>
  <si>
    <t>-137470948</t>
  </si>
  <si>
    <t>-159410383</t>
  </si>
  <si>
    <t>2073614268</t>
  </si>
  <si>
    <t>SO-02 - VRN</t>
  </si>
  <si>
    <t>-622497072</t>
  </si>
  <si>
    <t>403492209</t>
  </si>
  <si>
    <t>-865867196</t>
  </si>
  <si>
    <t>-3157365</t>
  </si>
  <si>
    <t>"práce v OP VN" 1</t>
  </si>
  <si>
    <t>1659088404</t>
  </si>
  <si>
    <t>SO-03 - Větrolam VN3</t>
  </si>
  <si>
    <t>-571720815</t>
  </si>
  <si>
    <t>-236146392</t>
  </si>
  <si>
    <t>-1512843517</t>
  </si>
  <si>
    <t>441335206</t>
  </si>
  <si>
    <t>-1961022481</t>
  </si>
  <si>
    <t>-981538207</t>
  </si>
  <si>
    <t>"travní směs viz TZ" (6687)/100*2,5</t>
  </si>
  <si>
    <t>474260223</t>
  </si>
  <si>
    <t>"první seč v rámci založení" 6687</t>
  </si>
  <si>
    <t>-472696733</t>
  </si>
  <si>
    <t>(6687)/10000*15</t>
  </si>
  <si>
    <t>-889149341</t>
  </si>
  <si>
    <t>"použití u soliterních stromů a v ploše trojřad (mulčovaná plocha); plošně 100g/m2" (281+26)*0,0001</t>
  </si>
  <si>
    <t>-1992543357</t>
  </si>
  <si>
    <t>"půdní kondicionér 100g/m2" (281+26)*0,0001*1000</t>
  </si>
  <si>
    <t>-631432350</t>
  </si>
  <si>
    <t>"50 dkg/ks nebo odpovídající množství tablet" (476)*50/1000000</t>
  </si>
  <si>
    <t>-1094876417</t>
  </si>
  <si>
    <t>(476)*50/1000</t>
  </si>
  <si>
    <t>183101114</t>
  </si>
  <si>
    <t>Hloubení jamek bez výměny půdy zeminy tř 1 až 4 objem do 0,125 m3 v rovině a svahu do 1:5</t>
  </si>
  <si>
    <t>670644021</t>
  </si>
  <si>
    <t>Hloubení jamek pro vysazování rostlin v zemině tř.1 až 4 bez výměny půdy v rovině nebo na svahu do 1:5, objemu přes 0,05 do 0,125 m3</t>
  </si>
  <si>
    <t>https://podminky.urs.cz/item/CS_URS_2022_01/183101114</t>
  </si>
  <si>
    <t>"soliterní stromy" 26</t>
  </si>
  <si>
    <t>184102113</t>
  </si>
  <si>
    <t>Výsadba dřeviny s balem D do 0,4 m do jamky se zalitím v rovině a svahu do 1:5</t>
  </si>
  <si>
    <t>-270396027</t>
  </si>
  <si>
    <t>Výsadba dřeviny s balem do předem vyhloubené jamky se zalitím v rovině nebo na svahu do 1:5, při průměru balu přes 300 do 400 mm</t>
  </si>
  <si>
    <t>https://podminky.urs.cz/item/CS_URS_2022_01/184102113</t>
  </si>
  <si>
    <t>"stromy soliterní" 26</t>
  </si>
  <si>
    <t>0265604_D</t>
  </si>
  <si>
    <t>Juglans regia (ořešák královský); OK10-12; ZB</t>
  </si>
  <si>
    <t>2011729665</t>
  </si>
  <si>
    <t>0265605_D</t>
  </si>
  <si>
    <t>Prunus avium (třešeň); OK10-12; ZB</t>
  </si>
  <si>
    <t>-1929662316</t>
  </si>
  <si>
    <t>0265606_D</t>
  </si>
  <si>
    <t>Pyrus pyraster (hrušeň planá); OK10-12; ZB</t>
  </si>
  <si>
    <t>1406343406</t>
  </si>
  <si>
    <t>184215133</t>
  </si>
  <si>
    <t>Ukotvení kmene dřevin třemi kůly D do 0,1 m délky do 3 m</t>
  </si>
  <si>
    <t>-24632881</t>
  </si>
  <si>
    <t>Ukotvení dřeviny kůly třemi kůly, délky přes 2 do 3 m</t>
  </si>
  <si>
    <t>https://podminky.urs.cz/item/CS_URS_2022_01/184215133</t>
  </si>
  <si>
    <t>"slouží jako kotvení, ale i jako základ ochranného pláště soliterní dřeviny" 26</t>
  </si>
  <si>
    <t>60591257</t>
  </si>
  <si>
    <t>kůl vyvazovací dřevěný impregnovaný D 8cm dl 3m</t>
  </si>
  <si>
    <t>1815910580</t>
  </si>
  <si>
    <t>3*26</t>
  </si>
  <si>
    <t>184813121_R</t>
  </si>
  <si>
    <t>-770672418</t>
  </si>
  <si>
    <t>https://podminky.urs.cz/item/CS_URS_2021_01/184813121_R</t>
  </si>
  <si>
    <t>"ochranná konstrukce opory soliterní dřeviny ze tří kůlů spojených příčkami dole i nahoře" 26</t>
  </si>
  <si>
    <t>184801121</t>
  </si>
  <si>
    <t>Ošetřování vysazených dřevin soliterních v rovině a svahu do 1:5</t>
  </si>
  <si>
    <t>-2070482900</t>
  </si>
  <si>
    <t>Ošetření vysazených dřevin solitérních v rovině nebo na svahu do 1:5</t>
  </si>
  <si>
    <t>https://podminky.urs.cz/item/CS_URS_2022_01/184801121</t>
  </si>
  <si>
    <t>"nátěr kmene proti korsní spále, včetně dodání přípravku" 26</t>
  </si>
  <si>
    <t>-2073440887</t>
  </si>
  <si>
    <t>"Stromy (ne soliterní), keře" 60+240+150</t>
  </si>
  <si>
    <t>440266520</t>
  </si>
  <si>
    <t>"keře podsadbové a keře výplňové" 240+150</t>
  </si>
  <si>
    <t>-733964110</t>
  </si>
  <si>
    <t>"stromy listnaté do skupin; keře a stromovité keře" 60</t>
  </si>
  <si>
    <t>-989611030</t>
  </si>
  <si>
    <t>-520977750</t>
  </si>
  <si>
    <t>1570585072</t>
  </si>
  <si>
    <t>1100928199</t>
  </si>
  <si>
    <t>-630253749</t>
  </si>
  <si>
    <t>-426747179</t>
  </si>
  <si>
    <t>1499120370</t>
  </si>
  <si>
    <t>-518827760</t>
  </si>
  <si>
    <t>-1992510539</t>
  </si>
  <si>
    <t>"jen stromy a stromovité keře do skupin" 60</t>
  </si>
  <si>
    <t>57840091</t>
  </si>
  <si>
    <t>1812465475</t>
  </si>
  <si>
    <t>1625976636</t>
  </si>
  <si>
    <t>(240+150)/100</t>
  </si>
  <si>
    <t>-360303721</t>
  </si>
  <si>
    <t>(60)/100</t>
  </si>
  <si>
    <t>49</t>
  </si>
  <si>
    <t>1263129659</t>
  </si>
  <si>
    <t>50</t>
  </si>
  <si>
    <t>-956510610</t>
  </si>
  <si>
    <t>281/10</t>
  </si>
  <si>
    <t>51</t>
  </si>
  <si>
    <t>-907815221</t>
  </si>
  <si>
    <t>"soliterní stromy 30l, stromy 15l a keře 5l (2x)" (26*0,03+(60)*0,015+(240+150)*0,005)*2</t>
  </si>
  <si>
    <t>52</t>
  </si>
  <si>
    <t>-1873574726</t>
  </si>
  <si>
    <t>53</t>
  </si>
  <si>
    <t>-459305510</t>
  </si>
  <si>
    <t>"+ 4km" 4*7,26</t>
  </si>
  <si>
    <t>54</t>
  </si>
  <si>
    <t>-1529675011</t>
  </si>
  <si>
    <t>55</t>
  </si>
  <si>
    <t>1185919325</t>
  </si>
  <si>
    <t>56</t>
  </si>
  <si>
    <t>-1223632579</t>
  </si>
  <si>
    <t>57</t>
  </si>
  <si>
    <t>-570080083</t>
  </si>
  <si>
    <t>SO-031 - 1. rok pěstební péče</t>
  </si>
  <si>
    <t>-626775936</t>
  </si>
  <si>
    <t>"mimo soliterní dřeviny 1x ročně" 60+240+150</t>
  </si>
  <si>
    <t>1409028615</t>
  </si>
  <si>
    <t>"kosení volných ploch výsadeb 3x ročně" (4560-281)*3</t>
  </si>
  <si>
    <t>-1098010640</t>
  </si>
  <si>
    <t>"mulčovaná plocha 1x ročně" 281+26</t>
  </si>
  <si>
    <t>-1744209606</t>
  </si>
  <si>
    <t>"1x ročně" 26+60</t>
  </si>
  <si>
    <t>666677937</t>
  </si>
  <si>
    <t>"soliterní stromy 30l, stromy 15l a keře 5l (10x)" (26*0,03+(60)*0,015+(240+150)*0,005)*10</t>
  </si>
  <si>
    <t>-620794036</t>
  </si>
  <si>
    <t>604206824</t>
  </si>
  <si>
    <t>"+ 4km" 4*136,3</t>
  </si>
  <si>
    <t>SO-032 - 2. rok pěstební péče</t>
  </si>
  <si>
    <t>-1480310356</t>
  </si>
  <si>
    <t>-931752323</t>
  </si>
  <si>
    <t>"kosení volných ploch výsadeb 2x ročně" (4560-281)*2</t>
  </si>
  <si>
    <t>-782015183</t>
  </si>
  <si>
    <t>754875641</t>
  </si>
  <si>
    <t>"soliterní stromy 30l, stromy 15l a keře 5l (6x)" (26*0,03+(60)*0,015+(240+150)*0,005)*6</t>
  </si>
  <si>
    <t>-1774877889</t>
  </si>
  <si>
    <t>1997099591</t>
  </si>
  <si>
    <t>"+ 4km" 4*21,78</t>
  </si>
  <si>
    <t>SO-033 - 3. rok pěstební péče</t>
  </si>
  <si>
    <t>-273839234</t>
  </si>
  <si>
    <t>-1808249566</t>
  </si>
  <si>
    <t>-503569339</t>
  </si>
  <si>
    <t>432588649</t>
  </si>
  <si>
    <t>"podle potřeby, zhruba 1/2 stromů a stromovitých keřů" (60)/2</t>
  </si>
  <si>
    <t>184852321</t>
  </si>
  <si>
    <t>Řez stromu výchovný špičáků a keřových stromů výšky do 4 m</t>
  </si>
  <si>
    <t>-340731142</t>
  </si>
  <si>
    <t>Řez stromů prováděný lezeckou technikou výchovný (S-RV) špičáky a keřové stromy, výšky do 4 m</t>
  </si>
  <si>
    <t>https://podminky.urs.cz/item/CS_URS_2022_01/184852321</t>
  </si>
  <si>
    <t>-1667509923</t>
  </si>
  <si>
    <t>-379833783</t>
  </si>
  <si>
    <t>-277533825</t>
  </si>
  <si>
    <t>SO-03 - VRN</t>
  </si>
  <si>
    <t>1264364751</t>
  </si>
  <si>
    <t>1145407491</t>
  </si>
  <si>
    <t>213531415</t>
  </si>
  <si>
    <t>982416064</t>
  </si>
  <si>
    <t>"práce v OP vodovodu; práce v OP VN" 1</t>
  </si>
  <si>
    <t>376288568</t>
  </si>
  <si>
    <t>091003000</t>
  </si>
  <si>
    <t>Ostatní náklady bez rozlišení</t>
  </si>
  <si>
    <t>1329358475</t>
  </si>
  <si>
    <t>https://podminky.urs.cz/item/CS_URS_2022_01/091003000</t>
  </si>
  <si>
    <t>"informační deska trvalá o minimální velikosti A3 s informacemi o projektu s logem EU a logem NPO " 1</t>
  </si>
  <si>
    <t>SO-04 - Větrolam VN4</t>
  </si>
  <si>
    <t>-812583611</t>
  </si>
  <si>
    <t>1492659524</t>
  </si>
  <si>
    <t>302277349</t>
  </si>
  <si>
    <t>-784196257</t>
  </si>
  <si>
    <t>1190450641</t>
  </si>
  <si>
    <t>749807249</t>
  </si>
  <si>
    <t>"travní směs viz TZ" (9092)/100*2,5</t>
  </si>
  <si>
    <t>-1056336603</t>
  </si>
  <si>
    <t>"první seč v rámci založení" 9092</t>
  </si>
  <si>
    <t>-548259688</t>
  </si>
  <si>
    <t>(9092)/10000*15</t>
  </si>
  <si>
    <t>1425960133</t>
  </si>
  <si>
    <t>"použití u soliterních stromů a v ploše trojřad (mulčovaná plocha); plošně 100g/m2" (2357)*0,0001</t>
  </si>
  <si>
    <t>-1770065190</t>
  </si>
  <si>
    <t>"půdní kondicionér 100g/m2" (2357)*0,0001*1000</t>
  </si>
  <si>
    <t>-1147306207</t>
  </si>
  <si>
    <t>"50 dkg/ks nebo odpovídající množství tablet" (3770)*50/1000000</t>
  </si>
  <si>
    <t>1071924922</t>
  </si>
  <si>
    <t>(3770)*50/1000</t>
  </si>
  <si>
    <t>364453926</t>
  </si>
  <si>
    <t>"Stromy (ne soliterní), keře" 450+130+2320+870</t>
  </si>
  <si>
    <t>991479131</t>
  </si>
  <si>
    <t>"keře podsadbové a keře výplňové" 2320+870</t>
  </si>
  <si>
    <t>1382656526</t>
  </si>
  <si>
    <t>"stromy listnaté do skupin; keře a stromovité keře" 450+130</t>
  </si>
  <si>
    <t>-1621833831</t>
  </si>
  <si>
    <t>187301099</t>
  </si>
  <si>
    <t>-1617305039</t>
  </si>
  <si>
    <t>1319886452</t>
  </si>
  <si>
    <t>717945775</t>
  </si>
  <si>
    <t>-1884850090</t>
  </si>
  <si>
    <t>49798233</t>
  </si>
  <si>
    <t>-1560261574</t>
  </si>
  <si>
    <t>-1581095590</t>
  </si>
  <si>
    <t>792327783</t>
  </si>
  <si>
    <t>942603733</t>
  </si>
  <si>
    <t>1646962621</t>
  </si>
  <si>
    <t>-1637090476</t>
  </si>
  <si>
    <t>-860791877</t>
  </si>
  <si>
    <t>-2085495669</t>
  </si>
  <si>
    <t>-62491611</t>
  </si>
  <si>
    <t>465786477</t>
  </si>
  <si>
    <t>1459502480</t>
  </si>
  <si>
    <t>-1841755445</t>
  </si>
  <si>
    <t>-1725552414</t>
  </si>
  <si>
    <t>"jen stromy a stromovité keře do skupin" 450+130</t>
  </si>
  <si>
    <t>-983507192</t>
  </si>
  <si>
    <t>-1397291120</t>
  </si>
  <si>
    <t>-965201294</t>
  </si>
  <si>
    <t>(2320+870)/100</t>
  </si>
  <si>
    <t>-1181172605</t>
  </si>
  <si>
    <t>(450+130)/100</t>
  </si>
  <si>
    <t>1626319332</t>
  </si>
  <si>
    <t>1760816306</t>
  </si>
  <si>
    <t>2357/10</t>
  </si>
  <si>
    <t>-2106867379</t>
  </si>
  <si>
    <t>"soliterní stromy 30l, stromy 15l a keře 5l (2x)" (0*0,03+(450+130)*0,015+(2320+870)*0,005)*2</t>
  </si>
  <si>
    <t>-1758831872</t>
  </si>
  <si>
    <t>709576931</t>
  </si>
  <si>
    <t>"+ 4km" 4*49,3</t>
  </si>
  <si>
    <t>-2038427410</t>
  </si>
  <si>
    <t>-667364175</t>
  </si>
  <si>
    <t>"1ks bran šířky cca 4m" 4*6</t>
  </si>
  <si>
    <t>536820874</t>
  </si>
  <si>
    <t>1863762537</t>
  </si>
  <si>
    <t>SO-041 - 1. rok pěstební péče</t>
  </si>
  <si>
    <t>927843218</t>
  </si>
  <si>
    <t>"1x ročně" 450+130+2320+870</t>
  </si>
  <si>
    <t>663075415</t>
  </si>
  <si>
    <t>"kosení volných ploch výsadeb 3x ročně" (9092-2357)*3</t>
  </si>
  <si>
    <t>264388824</t>
  </si>
  <si>
    <t>"mulčovaná plocha 1x ročně" 2357</t>
  </si>
  <si>
    <t>-1172804481</t>
  </si>
  <si>
    <t>"1x ročně" 450+130</t>
  </si>
  <si>
    <t>748847408</t>
  </si>
  <si>
    <t>"soliterní stromy 30l, stromy 15l a keře 5l (10x)" (0*0,03+(450+130)*0,015+(2320+870)*0,005)*10</t>
  </si>
  <si>
    <t>1594048854</t>
  </si>
  <si>
    <t>978481348</t>
  </si>
  <si>
    <t>"+ 4km" 4*246,5</t>
  </si>
  <si>
    <t>SO-042 - 2. rok pěstební péče</t>
  </si>
  <si>
    <t>-340082011</t>
  </si>
  <si>
    <t>-1946866391</t>
  </si>
  <si>
    <t>"kosení volných ploch výsadeb 2x ročně" (9092-2357)*2</t>
  </si>
  <si>
    <t>-283549811</t>
  </si>
  <si>
    <t>-472386311</t>
  </si>
  <si>
    <t>"soliterní stromy 30l, stromy 15l a keře 5l (6x)" (0*0,03+(450+130)*0,015+(2320+870)*0,005)*6</t>
  </si>
  <si>
    <t>-758384573</t>
  </si>
  <si>
    <t>2003324152</t>
  </si>
  <si>
    <t>"+ 4km" 4*147,9</t>
  </si>
  <si>
    <t>SO-043 - 3. rok pěstební péče</t>
  </si>
  <si>
    <t>1200028382</t>
  </si>
  <si>
    <t>1631260648</t>
  </si>
  <si>
    <t>-1182687723</t>
  </si>
  <si>
    <t>-289427066</t>
  </si>
  <si>
    <t>"podle potřeby, zhruba 1/2 stromů a stromovitých keřů" (450+130)/2</t>
  </si>
  <si>
    <t>-1935971720</t>
  </si>
  <si>
    <t>1176476020</t>
  </si>
  <si>
    <t>-1267859134</t>
  </si>
  <si>
    <t>"+ 4km" 4*149,3</t>
  </si>
  <si>
    <t>SO-04 - VRN</t>
  </si>
  <si>
    <t>-625382266</t>
  </si>
  <si>
    <t>639258579</t>
  </si>
  <si>
    <t>-1874456084</t>
  </si>
  <si>
    <t>868164900</t>
  </si>
  <si>
    <t>"práce v OP plynovodu, práce v OP VN; NN" 1</t>
  </si>
  <si>
    <t>-875036785</t>
  </si>
  <si>
    <t>SO-05 - Větrolam VN5</t>
  </si>
  <si>
    <t>2086586533</t>
  </si>
  <si>
    <t>870630758</t>
  </si>
  <si>
    <t>-1281711205</t>
  </si>
  <si>
    <t>-1217929681</t>
  </si>
  <si>
    <t>1061998201</t>
  </si>
  <si>
    <t>-1375100484</t>
  </si>
  <si>
    <t>"travní směs viz TZ" (9312)/100*2,5</t>
  </si>
  <si>
    <t>827441875</t>
  </si>
  <si>
    <t>"první seč v rámci založení" 9312</t>
  </si>
  <si>
    <t>1434295473</t>
  </si>
  <si>
    <t>(9312)/10000*15</t>
  </si>
  <si>
    <t>1378417738</t>
  </si>
  <si>
    <t>"použití u soliterních stromů a v ploše trojřad (mulčovaná plocha); plošně 100g/m2" (2426)*0,0001</t>
  </si>
  <si>
    <t>-1973198941</t>
  </si>
  <si>
    <t>"půdní kondicionér 100g/m2" (2426)*0,0001*1000</t>
  </si>
  <si>
    <t>1125152649</t>
  </si>
  <si>
    <t>"50 dkg/ks nebo odpovídající množství tablet" (3880)*50/1000000</t>
  </si>
  <si>
    <t>-292325228</t>
  </si>
  <si>
    <t>(3880)*50/1000</t>
  </si>
  <si>
    <t>-1216627809</t>
  </si>
  <si>
    <t>"Stromy (ne soliterní), keře" 450+140+2360+930</t>
  </si>
  <si>
    <t>1619862294</t>
  </si>
  <si>
    <t>"keře podsadbové a keře výplňové" 2360+930</t>
  </si>
  <si>
    <t>1949200303</t>
  </si>
  <si>
    <t>"stromy listnaté do skupin; keře a stromovité keře" 450+140</t>
  </si>
  <si>
    <t>-1750505033</t>
  </si>
  <si>
    <t>-1422742582</t>
  </si>
  <si>
    <t>-954075768</t>
  </si>
  <si>
    <t>-1246786753</t>
  </si>
  <si>
    <t>835750315</t>
  </si>
  <si>
    <t>1425794366</t>
  </si>
  <si>
    <t>-531917118</t>
  </si>
  <si>
    <t>-1729998703</t>
  </si>
  <si>
    <t>-1836556858</t>
  </si>
  <si>
    <t>-1066814203</t>
  </si>
  <si>
    <t>1928324130</t>
  </si>
  <si>
    <t>-1850186302</t>
  </si>
  <si>
    <t>899125432</t>
  </si>
  <si>
    <t>640835877</t>
  </si>
  <si>
    <t>-255978539</t>
  </si>
  <si>
    <t>1846388268</t>
  </si>
  <si>
    <t>-1789948202</t>
  </si>
  <si>
    <t>-244896838</t>
  </si>
  <si>
    <t>-512158224</t>
  </si>
  <si>
    <t>967076125</t>
  </si>
  <si>
    <t>"jen stromy a stromovité keře do skupin" 450+140</t>
  </si>
  <si>
    <t>-196074973</t>
  </si>
  <si>
    <t>-1039149447</t>
  </si>
  <si>
    <t>-1722379538</t>
  </si>
  <si>
    <t>(2360+930)/100</t>
  </si>
  <si>
    <t>1823288786</t>
  </si>
  <si>
    <t>(450+140)/100</t>
  </si>
  <si>
    <t>23092708</t>
  </si>
  <si>
    <t>-1318459386</t>
  </si>
  <si>
    <t>2426/10</t>
  </si>
  <si>
    <t>259316606</t>
  </si>
  <si>
    <t>"soliterní stromy 30l, stromy 15l a keře 5l (2x)" (0*0,03+(450+140)*0,015+(2360+930)*0,005)*2</t>
  </si>
  <si>
    <t>1787057395</t>
  </si>
  <si>
    <t>-465031597</t>
  </si>
  <si>
    <t>"+ 4km" 4*50,6</t>
  </si>
  <si>
    <t>1444090308</t>
  </si>
  <si>
    <t>1149558811</t>
  </si>
  <si>
    <t>-1837033891</t>
  </si>
  <si>
    <t>709959917</t>
  </si>
  <si>
    <t>SO-051 - 1. rok pěstební péče</t>
  </si>
  <si>
    <t>10052497</t>
  </si>
  <si>
    <t>"1x ročně" 450+140+2360+930</t>
  </si>
  <si>
    <t>-1997417850</t>
  </si>
  <si>
    <t>"kosení volných ploch výsadeb 3x ročně" (9312-2426)*3</t>
  </si>
  <si>
    <t>1567877890</t>
  </si>
  <si>
    <t>"mulčovaná plocha 1x ročně" 2426</t>
  </si>
  <si>
    <t>801465529</t>
  </si>
  <si>
    <t>"1x ročně" 450+140</t>
  </si>
  <si>
    <t>396940225</t>
  </si>
  <si>
    <t>"soliterní stromy 30l, stromy 15l a keře 5l (10x)" (0*0,03+(450+140)*0,015+(2360+930)*0,005)*10</t>
  </si>
  <si>
    <t>278863944</t>
  </si>
  <si>
    <t>1899090995</t>
  </si>
  <si>
    <t>"+ 4km" 4*253</t>
  </si>
  <si>
    <t>SO-052 - 2. rok pěstební péče</t>
  </si>
  <si>
    <t>-221526388</t>
  </si>
  <si>
    <t>679529712</t>
  </si>
  <si>
    <t>"kosení volných ploch výsadeb 2x ročně" (9312-2426)*2</t>
  </si>
  <si>
    <t>1473394870</t>
  </si>
  <si>
    <t>749229119</t>
  </si>
  <si>
    <t>"soliterní stromy 30l, stromy 15l a keře 5l (6x)" (0*0,03+(450+140)*0,015+(2360+930)*0,005)*6</t>
  </si>
  <si>
    <t>-634942303</t>
  </si>
  <si>
    <t>521676025</t>
  </si>
  <si>
    <t>"+ 4km" 4*151,8</t>
  </si>
  <si>
    <t>SO-053 - 3. rok pěstební péče</t>
  </si>
  <si>
    <t>-1994034475</t>
  </si>
  <si>
    <t>675131501</t>
  </si>
  <si>
    <t>-255279610</t>
  </si>
  <si>
    <t>-74804990</t>
  </si>
  <si>
    <t>"podle potřeby, zhruba 1/2 stromů a stromovitých keřů" (450+140)/2</t>
  </si>
  <si>
    <t>1232977750</t>
  </si>
  <si>
    <t>178304163</t>
  </si>
  <si>
    <t>770941957</t>
  </si>
  <si>
    <t>SO-05 - VRN</t>
  </si>
  <si>
    <t>643369787</t>
  </si>
  <si>
    <t>1448993798</t>
  </si>
  <si>
    <t>615797615</t>
  </si>
  <si>
    <t>-1221054193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</si>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</sst>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6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75002000" TargetMode="External" /><Relationship Id="rId5" Type="http://schemas.openxmlformats.org/officeDocument/2006/relationships/hyperlink" Target="https://podminky.urs.cz/item/CS_URS_2022_01/011314000" TargetMode="External" /><Relationship Id="rId6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403112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11151231" TargetMode="External" /><Relationship Id="rId7" Type="http://schemas.openxmlformats.org/officeDocument/2006/relationships/hyperlink" Target="https://podminky.urs.cz/item/CS_URS_2022_01/185802113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3101114" TargetMode="External" /><Relationship Id="rId10" Type="http://schemas.openxmlformats.org/officeDocument/2006/relationships/hyperlink" Target="https://podminky.urs.cz/item/CS_URS_2022_01/184102113" TargetMode="External" /><Relationship Id="rId11" Type="http://schemas.openxmlformats.org/officeDocument/2006/relationships/hyperlink" Target="https://podminky.urs.cz/item/CS_URS_2022_01/184215133" TargetMode="External" /><Relationship Id="rId12" Type="http://schemas.openxmlformats.org/officeDocument/2006/relationships/hyperlink" Target="https://podminky.urs.cz/item/CS_URS_2021_01/184813121_R" TargetMode="External" /><Relationship Id="rId13" Type="http://schemas.openxmlformats.org/officeDocument/2006/relationships/hyperlink" Target="https://podminky.urs.cz/item/CS_URS_2022_01/184801121" TargetMode="External" /><Relationship Id="rId14" Type="http://schemas.openxmlformats.org/officeDocument/2006/relationships/hyperlink" Target="https://podminky.urs.cz/item/CS_URS_2022_01/183101113" TargetMode="External" /><Relationship Id="rId15" Type="http://schemas.openxmlformats.org/officeDocument/2006/relationships/hyperlink" Target="https://podminky.urs.cz/item/CS_URS_2022_01/184102110" TargetMode="External" /><Relationship Id="rId16" Type="http://schemas.openxmlformats.org/officeDocument/2006/relationships/hyperlink" Target="https://podminky.urs.cz/item/CS_URS_2022_01/184102111" TargetMode="External" /><Relationship Id="rId17" Type="http://schemas.openxmlformats.org/officeDocument/2006/relationships/hyperlink" Target="https://podminky.urs.cz/item/CS_URS_2022_01/184215112" TargetMode="External" /><Relationship Id="rId18" Type="http://schemas.openxmlformats.org/officeDocument/2006/relationships/hyperlink" Target="https://podminky.urs.cz/item/CS_URS_2021_01/184813121" TargetMode="External" /><Relationship Id="rId19" Type="http://schemas.openxmlformats.org/officeDocument/2006/relationships/hyperlink" Target="https://podminky.urs.cz/item/CS_URS_2022_01/184813133" TargetMode="External" /><Relationship Id="rId20" Type="http://schemas.openxmlformats.org/officeDocument/2006/relationships/hyperlink" Target="https://podminky.urs.cz/item/CS_URS_2022_01/184813134" TargetMode="External" /><Relationship Id="rId21" Type="http://schemas.openxmlformats.org/officeDocument/2006/relationships/hyperlink" Target="https://podminky.urs.cz/item/CS_URS_2022_01/184911421" TargetMode="External" /><Relationship Id="rId22" Type="http://schemas.openxmlformats.org/officeDocument/2006/relationships/hyperlink" Target="https://podminky.urs.cz/item/CS_URS_2022_01/185804312" TargetMode="External" /><Relationship Id="rId23" Type="http://schemas.openxmlformats.org/officeDocument/2006/relationships/hyperlink" Target="https://podminky.urs.cz/item/CS_URS_2022_01/185851121" TargetMode="External" /><Relationship Id="rId24" Type="http://schemas.openxmlformats.org/officeDocument/2006/relationships/hyperlink" Target="https://podminky.urs.cz/item/CS_URS_2022_01/185851129" TargetMode="External" /><Relationship Id="rId25" Type="http://schemas.openxmlformats.org/officeDocument/2006/relationships/hyperlink" Target="https://podminky.urs.cz/item/CS_URS_2021_01/348952262" TargetMode="External" /><Relationship Id="rId26" Type="http://schemas.openxmlformats.org/officeDocument/2006/relationships/hyperlink" Target="https://podminky.urs.cz/item/CS_URS_2022_01/998231311" TargetMode="External" /><Relationship Id="rId27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5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6111" TargetMode="External" /><Relationship Id="rId5" Type="http://schemas.openxmlformats.org/officeDocument/2006/relationships/hyperlink" Target="https://podminky.urs.cz/item/CS_URS_2022_01/184852321" TargetMode="External" /><Relationship Id="rId6" Type="http://schemas.openxmlformats.org/officeDocument/2006/relationships/hyperlink" Target="https://podminky.urs.cz/item/CS_URS_2022_01/185804312" TargetMode="External" /><Relationship Id="rId7" Type="http://schemas.openxmlformats.org/officeDocument/2006/relationships/hyperlink" Target="https://podminky.urs.cz/item/CS_URS_2022_01/185851121" TargetMode="External" /><Relationship Id="rId8" Type="http://schemas.openxmlformats.org/officeDocument/2006/relationships/hyperlink" Target="https://podminky.urs.cz/item/CS_URS_2022_01/185851129" TargetMode="External" /><Relationship Id="rId9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75002000" TargetMode="External" /><Relationship Id="rId5" Type="http://schemas.openxmlformats.org/officeDocument/2006/relationships/hyperlink" Target="https://podminky.urs.cz/item/CS_URS_2022_01/011314000" TargetMode="External" /><Relationship Id="rId6" Type="http://schemas.openxmlformats.org/officeDocument/2006/relationships/hyperlink" Target="https://podminky.urs.cz/item/CS_URS_2022_01/091003000" TargetMode="External" /><Relationship Id="rId7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403112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11151231" TargetMode="External" /><Relationship Id="rId7" Type="http://schemas.openxmlformats.org/officeDocument/2006/relationships/hyperlink" Target="https://podminky.urs.cz/item/CS_URS_2022_01/185802113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3101113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102111" TargetMode="External" /><Relationship Id="rId12" Type="http://schemas.openxmlformats.org/officeDocument/2006/relationships/hyperlink" Target="https://podminky.urs.cz/item/CS_URS_2022_01/184215112" TargetMode="External" /><Relationship Id="rId13" Type="http://schemas.openxmlformats.org/officeDocument/2006/relationships/hyperlink" Target="https://podminky.urs.cz/item/CS_URS_2021_01/184813121" TargetMode="External" /><Relationship Id="rId14" Type="http://schemas.openxmlformats.org/officeDocument/2006/relationships/hyperlink" Target="https://podminky.urs.cz/item/CS_URS_2022_01/184813133" TargetMode="External" /><Relationship Id="rId15" Type="http://schemas.openxmlformats.org/officeDocument/2006/relationships/hyperlink" Target="https://podminky.urs.cz/item/CS_URS_2022_01/184813134" TargetMode="External" /><Relationship Id="rId16" Type="http://schemas.openxmlformats.org/officeDocument/2006/relationships/hyperlink" Target="https://podminky.urs.cz/item/CS_URS_2022_01/18491142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1_01/348952262" TargetMode="External" /><Relationship Id="rId21" Type="http://schemas.openxmlformats.org/officeDocument/2006/relationships/hyperlink" Target="https://podminky.urs.cz/item/CS_URS_2022_01/998231311" TargetMode="External" /><Relationship Id="rId22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5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403112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11151231" TargetMode="External" /><Relationship Id="rId7" Type="http://schemas.openxmlformats.org/officeDocument/2006/relationships/hyperlink" Target="https://podminky.urs.cz/item/CS_URS_2022_01/185802113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3101113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102111" TargetMode="External" /><Relationship Id="rId12" Type="http://schemas.openxmlformats.org/officeDocument/2006/relationships/hyperlink" Target="https://podminky.urs.cz/item/CS_URS_2022_01/184215112" TargetMode="External" /><Relationship Id="rId13" Type="http://schemas.openxmlformats.org/officeDocument/2006/relationships/hyperlink" Target="https://podminky.urs.cz/item/CS_URS_2021_01/184813121" TargetMode="External" /><Relationship Id="rId14" Type="http://schemas.openxmlformats.org/officeDocument/2006/relationships/hyperlink" Target="https://podminky.urs.cz/item/CS_URS_2022_01/184813133" TargetMode="External" /><Relationship Id="rId15" Type="http://schemas.openxmlformats.org/officeDocument/2006/relationships/hyperlink" Target="https://podminky.urs.cz/item/CS_URS_2022_01/184813134" TargetMode="External" /><Relationship Id="rId16" Type="http://schemas.openxmlformats.org/officeDocument/2006/relationships/hyperlink" Target="https://podminky.urs.cz/item/CS_URS_2022_01/18491142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1_01/348952262" TargetMode="External" /><Relationship Id="rId21" Type="http://schemas.openxmlformats.org/officeDocument/2006/relationships/hyperlink" Target="https://podminky.urs.cz/item/CS_URS_2022_01/998231311" TargetMode="External" /><Relationship Id="rId22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6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75002000" TargetMode="External" /><Relationship Id="rId5" Type="http://schemas.openxmlformats.org/officeDocument/2006/relationships/hyperlink" Target="https://podminky.urs.cz/item/CS_URS_2022_01/011314000" TargetMode="External" /><Relationship Id="rId6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403112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11151231" TargetMode="External" /><Relationship Id="rId7" Type="http://schemas.openxmlformats.org/officeDocument/2006/relationships/hyperlink" Target="https://podminky.urs.cz/item/CS_URS_2022_01/185802113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3101113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102111" TargetMode="External" /><Relationship Id="rId12" Type="http://schemas.openxmlformats.org/officeDocument/2006/relationships/hyperlink" Target="https://podminky.urs.cz/item/CS_URS_2022_01/184215112" TargetMode="External" /><Relationship Id="rId13" Type="http://schemas.openxmlformats.org/officeDocument/2006/relationships/hyperlink" Target="https://podminky.urs.cz/item/CS_URS_2021_01/184813121" TargetMode="External" /><Relationship Id="rId14" Type="http://schemas.openxmlformats.org/officeDocument/2006/relationships/hyperlink" Target="https://podminky.urs.cz/item/CS_URS_2022_01/184813133" TargetMode="External" /><Relationship Id="rId15" Type="http://schemas.openxmlformats.org/officeDocument/2006/relationships/hyperlink" Target="https://podminky.urs.cz/item/CS_URS_2022_01/184813134" TargetMode="External" /><Relationship Id="rId16" Type="http://schemas.openxmlformats.org/officeDocument/2006/relationships/hyperlink" Target="https://podminky.urs.cz/item/CS_URS_2022_01/18491142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1_01/348952262" TargetMode="External" /><Relationship Id="rId21" Type="http://schemas.openxmlformats.org/officeDocument/2006/relationships/hyperlink" Target="https://podminky.urs.cz/item/CS_URS_2022_01/998231311" TargetMode="External" /><Relationship Id="rId22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5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6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11314000" TargetMode="External" /><Relationship Id="rId5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5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6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9002000" TargetMode="External" /><Relationship Id="rId4" Type="http://schemas.openxmlformats.org/officeDocument/2006/relationships/hyperlink" Target="https://podminky.urs.cz/item/CS_URS_2022_01/075002000" TargetMode="External" /><Relationship Id="rId5" Type="http://schemas.openxmlformats.org/officeDocument/2006/relationships/hyperlink" Target="https://podminky.urs.cz/item/CS_URS_2022_01/011314000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403112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1451121" TargetMode="External" /><Relationship Id="rId6" Type="http://schemas.openxmlformats.org/officeDocument/2006/relationships/hyperlink" Target="https://podminky.urs.cz/item/CS_URS_2022_01/111151231" TargetMode="External" /><Relationship Id="rId7" Type="http://schemas.openxmlformats.org/officeDocument/2006/relationships/hyperlink" Target="https://podminky.urs.cz/item/CS_URS_2022_01/185802113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3101113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102111" TargetMode="External" /><Relationship Id="rId12" Type="http://schemas.openxmlformats.org/officeDocument/2006/relationships/hyperlink" Target="https://podminky.urs.cz/item/CS_URS_2022_01/184215112" TargetMode="External" /><Relationship Id="rId13" Type="http://schemas.openxmlformats.org/officeDocument/2006/relationships/hyperlink" Target="https://podminky.urs.cz/item/CS_URS_2021_01/184813121" TargetMode="External" /><Relationship Id="rId14" Type="http://schemas.openxmlformats.org/officeDocument/2006/relationships/hyperlink" Target="https://podminky.urs.cz/item/CS_URS_2022_01/184813133" TargetMode="External" /><Relationship Id="rId15" Type="http://schemas.openxmlformats.org/officeDocument/2006/relationships/hyperlink" Target="https://podminky.urs.cz/item/CS_URS_2022_01/184813134" TargetMode="External" /><Relationship Id="rId16" Type="http://schemas.openxmlformats.org/officeDocument/2006/relationships/hyperlink" Target="https://podminky.urs.cz/item/CS_URS_2022_01/18491142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1_01/348952262" TargetMode="External" /><Relationship Id="rId21" Type="http://schemas.openxmlformats.org/officeDocument/2006/relationships/hyperlink" Target="https://podminky.urs.cz/item/CS_URS_2022_01/998231311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5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8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117-3196-21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Větrolamy VN1-5 v k.ú. Knínice u Boskovic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Knínice u Boskovic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24. 6. 2021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SPÚ, KPÚ Jihomoravský kraj, Pobočka Blansko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Agroprojekt PSO s.r.o.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Agroprojekt PSO s.r.o.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ROUND(AG55+AG61+AG67+AG73+AG79,2)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ROUND(AS55+AS61+AS67+AS73+AS79,2)</f>
        <v>0</v>
      </c>
      <c r="AT54" s="103">
        <f>ROUND(SUM(AV54:AW54),2)</f>
        <v>0</v>
      </c>
      <c r="AU54" s="104">
        <f>ROUND(AU55+AU61+AU67+AU73+AU79,5)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ROUND(AZ55+AZ61+AZ67+AZ73+AZ79,2)</f>
        <v>0</v>
      </c>
      <c r="BA54" s="103">
        <f>ROUND(BA55+BA61+BA67+BA73+BA79,2)</f>
        <v>0</v>
      </c>
      <c r="BB54" s="103">
        <f>ROUND(BB55+BB61+BB67+BB73+BB79,2)</f>
        <v>0</v>
      </c>
      <c r="BC54" s="103">
        <f>ROUND(BC55+BC61+BC67+BC73+BC79,2)</f>
        <v>0</v>
      </c>
      <c r="BD54" s="105">
        <f>ROUND(BD55+BD61+BD67+BD73+BD79,2)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7"/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ROUND(SUM(AG56:AG60),2)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78</v>
      </c>
      <c r="AR55" s="115"/>
      <c r="AS55" s="116">
        <f>ROUND(SUM(AS56:AS60),2)</f>
        <v>0</v>
      </c>
      <c r="AT55" s="117">
        <f>ROUND(SUM(AV55:AW55),2)</f>
        <v>0</v>
      </c>
      <c r="AU55" s="118">
        <f>ROUND(SUM(AU56:AU60),5)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ROUND(SUM(AZ56:AZ60),2)</f>
        <v>0</v>
      </c>
      <c r="BA55" s="117">
        <f>ROUND(SUM(BA56:BA60),2)</f>
        <v>0</v>
      </c>
      <c r="BB55" s="117">
        <f>ROUND(SUM(BB56:BB60),2)</f>
        <v>0</v>
      </c>
      <c r="BC55" s="117">
        <f>ROUND(SUM(BC56:BC60),2)</f>
        <v>0</v>
      </c>
      <c r="BD55" s="119">
        <f>ROUND(SUM(BD56:BD60),2)</f>
        <v>0</v>
      </c>
      <c r="BE55" s="7"/>
      <c r="BS55" s="120" t="s">
        <v>71</v>
      </c>
      <c r="BT55" s="120" t="s">
        <v>79</v>
      </c>
      <c r="BV55" s="120" t="s">
        <v>74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4" customFormat="1" ht="16.5" customHeight="1">
      <c r="A56" s="121" t="s">
        <v>82</v>
      </c>
      <c r="B56" s="60"/>
      <c r="C56" s="122"/>
      <c r="D56" s="122"/>
      <c r="E56" s="123" t="s">
        <v>76</v>
      </c>
      <c r="F56" s="123"/>
      <c r="G56" s="123"/>
      <c r="H56" s="123"/>
      <c r="I56" s="123"/>
      <c r="J56" s="122"/>
      <c r="K56" s="123" t="s">
        <v>77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'SO-01 - Větrolam VN1'!J30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83</v>
      </c>
      <c r="AR56" s="62"/>
      <c r="AS56" s="126">
        <v>0</v>
      </c>
      <c r="AT56" s="127">
        <f>ROUND(SUM(AV56:AW56),2)</f>
        <v>0</v>
      </c>
      <c r="AU56" s="128">
        <f>'SO-01 - Větrolam VN1'!P79</f>
        <v>0</v>
      </c>
      <c r="AV56" s="127">
        <f>'SO-01 - Větrolam VN1'!J33</f>
        <v>0</v>
      </c>
      <c r="AW56" s="127">
        <f>'SO-01 - Větrolam VN1'!J34</f>
        <v>0</v>
      </c>
      <c r="AX56" s="127">
        <f>'SO-01 - Větrolam VN1'!J35</f>
        <v>0</v>
      </c>
      <c r="AY56" s="127">
        <f>'SO-01 - Větrolam VN1'!J36</f>
        <v>0</v>
      </c>
      <c r="AZ56" s="127">
        <f>'SO-01 - Větrolam VN1'!F33</f>
        <v>0</v>
      </c>
      <c r="BA56" s="127">
        <f>'SO-01 - Větrolam VN1'!F34</f>
        <v>0</v>
      </c>
      <c r="BB56" s="127">
        <f>'SO-01 - Větrolam VN1'!F35</f>
        <v>0</v>
      </c>
      <c r="BC56" s="127">
        <f>'SO-01 - Větrolam VN1'!F36</f>
        <v>0</v>
      </c>
      <c r="BD56" s="129">
        <f>'SO-01 - Větrolam VN1'!F37</f>
        <v>0</v>
      </c>
      <c r="BE56" s="4"/>
      <c r="BT56" s="130" t="s">
        <v>81</v>
      </c>
      <c r="BU56" s="130" t="s">
        <v>84</v>
      </c>
      <c r="BV56" s="130" t="s">
        <v>74</v>
      </c>
      <c r="BW56" s="130" t="s">
        <v>80</v>
      </c>
      <c r="BX56" s="130" t="s">
        <v>5</v>
      </c>
      <c r="CL56" s="130" t="s">
        <v>19</v>
      </c>
      <c r="CM56" s="130" t="s">
        <v>81</v>
      </c>
    </row>
    <row r="57" s="4" customFormat="1" ht="16.5" customHeight="1">
      <c r="A57" s="121" t="s">
        <v>82</v>
      </c>
      <c r="B57" s="60"/>
      <c r="C57" s="122"/>
      <c r="D57" s="122"/>
      <c r="E57" s="123" t="s">
        <v>85</v>
      </c>
      <c r="F57" s="123"/>
      <c r="G57" s="123"/>
      <c r="H57" s="123"/>
      <c r="I57" s="123"/>
      <c r="J57" s="122"/>
      <c r="K57" s="123" t="s">
        <v>86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'SO-011 - 1. rok pěstební 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83</v>
      </c>
      <c r="AR57" s="62"/>
      <c r="AS57" s="126">
        <v>0</v>
      </c>
      <c r="AT57" s="127">
        <f>ROUND(SUM(AV57:AW57),2)</f>
        <v>0</v>
      </c>
      <c r="AU57" s="128">
        <f>'SO-011 - 1. rok pěstební ...'!P85</f>
        <v>0</v>
      </c>
      <c r="AV57" s="127">
        <f>'SO-011 - 1. rok pěstební ...'!J35</f>
        <v>0</v>
      </c>
      <c r="AW57" s="127">
        <f>'SO-011 - 1. rok pěstební ...'!J36</f>
        <v>0</v>
      </c>
      <c r="AX57" s="127">
        <f>'SO-011 - 1. rok pěstební ...'!J37</f>
        <v>0</v>
      </c>
      <c r="AY57" s="127">
        <f>'SO-011 - 1. rok pěstební ...'!J38</f>
        <v>0</v>
      </c>
      <c r="AZ57" s="127">
        <f>'SO-011 - 1. rok pěstební ...'!F35</f>
        <v>0</v>
      </c>
      <c r="BA57" s="127">
        <f>'SO-011 - 1. rok pěstební ...'!F36</f>
        <v>0</v>
      </c>
      <c r="BB57" s="127">
        <f>'SO-011 - 1. rok pěstební ...'!F37</f>
        <v>0</v>
      </c>
      <c r="BC57" s="127">
        <f>'SO-011 - 1. rok pěstební ...'!F38</f>
        <v>0</v>
      </c>
      <c r="BD57" s="129">
        <f>'SO-011 - 1. rok pěstební ...'!F39</f>
        <v>0</v>
      </c>
      <c r="BE57" s="4"/>
      <c r="BT57" s="130" t="s">
        <v>81</v>
      </c>
      <c r="BV57" s="130" t="s">
        <v>74</v>
      </c>
      <c r="BW57" s="130" t="s">
        <v>87</v>
      </c>
      <c r="BX57" s="130" t="s">
        <v>80</v>
      </c>
      <c r="CL57" s="130" t="s">
        <v>19</v>
      </c>
    </row>
    <row r="58" s="4" customFormat="1" ht="16.5" customHeight="1">
      <c r="A58" s="121" t="s">
        <v>82</v>
      </c>
      <c r="B58" s="60"/>
      <c r="C58" s="122"/>
      <c r="D58" s="122"/>
      <c r="E58" s="123" t="s">
        <v>88</v>
      </c>
      <c r="F58" s="123"/>
      <c r="G58" s="123"/>
      <c r="H58" s="123"/>
      <c r="I58" s="123"/>
      <c r="J58" s="122"/>
      <c r="K58" s="123" t="s">
        <v>89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'SO-012 - 2. rok pěstební 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83</v>
      </c>
      <c r="AR58" s="62"/>
      <c r="AS58" s="126">
        <v>0</v>
      </c>
      <c r="AT58" s="127">
        <f>ROUND(SUM(AV58:AW58),2)</f>
        <v>0</v>
      </c>
      <c r="AU58" s="128">
        <f>'SO-012 - 2. rok pěstební ...'!P85</f>
        <v>0</v>
      </c>
      <c r="AV58" s="127">
        <f>'SO-012 - 2. rok pěstební ...'!J35</f>
        <v>0</v>
      </c>
      <c r="AW58" s="127">
        <f>'SO-012 - 2. rok pěstební ...'!J36</f>
        <v>0</v>
      </c>
      <c r="AX58" s="127">
        <f>'SO-012 - 2. rok pěstební ...'!J37</f>
        <v>0</v>
      </c>
      <c r="AY58" s="127">
        <f>'SO-012 - 2. rok pěstební ...'!J38</f>
        <v>0</v>
      </c>
      <c r="AZ58" s="127">
        <f>'SO-012 - 2. rok pěstební ...'!F35</f>
        <v>0</v>
      </c>
      <c r="BA58" s="127">
        <f>'SO-012 - 2. rok pěstební ...'!F36</f>
        <v>0</v>
      </c>
      <c r="BB58" s="127">
        <f>'SO-012 - 2. rok pěstební ...'!F37</f>
        <v>0</v>
      </c>
      <c r="BC58" s="127">
        <f>'SO-012 - 2. rok pěstební ...'!F38</f>
        <v>0</v>
      </c>
      <c r="BD58" s="129">
        <f>'SO-012 - 2. rok pěstební ...'!F39</f>
        <v>0</v>
      </c>
      <c r="BE58" s="4"/>
      <c r="BT58" s="130" t="s">
        <v>81</v>
      </c>
      <c r="BV58" s="130" t="s">
        <v>74</v>
      </c>
      <c r="BW58" s="130" t="s">
        <v>90</v>
      </c>
      <c r="BX58" s="130" t="s">
        <v>80</v>
      </c>
      <c r="CL58" s="130" t="s">
        <v>19</v>
      </c>
    </row>
    <row r="59" s="4" customFormat="1" ht="16.5" customHeight="1">
      <c r="A59" s="121" t="s">
        <v>82</v>
      </c>
      <c r="B59" s="60"/>
      <c r="C59" s="122"/>
      <c r="D59" s="122"/>
      <c r="E59" s="123" t="s">
        <v>91</v>
      </c>
      <c r="F59" s="123"/>
      <c r="G59" s="123"/>
      <c r="H59" s="123"/>
      <c r="I59" s="123"/>
      <c r="J59" s="122"/>
      <c r="K59" s="123" t="s">
        <v>92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'SO-013 - 3. rok pěstební ...'!J32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83</v>
      </c>
      <c r="AR59" s="62"/>
      <c r="AS59" s="126">
        <v>0</v>
      </c>
      <c r="AT59" s="127">
        <f>ROUND(SUM(AV59:AW59),2)</f>
        <v>0</v>
      </c>
      <c r="AU59" s="128">
        <f>'SO-013 - 3. rok pěstební ...'!P85</f>
        <v>0</v>
      </c>
      <c r="AV59" s="127">
        <f>'SO-013 - 3. rok pěstební ...'!J35</f>
        <v>0</v>
      </c>
      <c r="AW59" s="127">
        <f>'SO-013 - 3. rok pěstební ...'!J36</f>
        <v>0</v>
      </c>
      <c r="AX59" s="127">
        <f>'SO-013 - 3. rok pěstební ...'!J37</f>
        <v>0</v>
      </c>
      <c r="AY59" s="127">
        <f>'SO-013 - 3. rok pěstební ...'!J38</f>
        <v>0</v>
      </c>
      <c r="AZ59" s="127">
        <f>'SO-013 - 3. rok pěstební ...'!F35</f>
        <v>0</v>
      </c>
      <c r="BA59" s="127">
        <f>'SO-013 - 3. rok pěstební ...'!F36</f>
        <v>0</v>
      </c>
      <c r="BB59" s="127">
        <f>'SO-013 - 3. rok pěstební ...'!F37</f>
        <v>0</v>
      </c>
      <c r="BC59" s="127">
        <f>'SO-013 - 3. rok pěstební ...'!F38</f>
        <v>0</v>
      </c>
      <c r="BD59" s="129">
        <f>'SO-013 - 3. rok pěstební ...'!F39</f>
        <v>0</v>
      </c>
      <c r="BE59" s="4"/>
      <c r="BT59" s="130" t="s">
        <v>81</v>
      </c>
      <c r="BV59" s="130" t="s">
        <v>74</v>
      </c>
      <c r="BW59" s="130" t="s">
        <v>93</v>
      </c>
      <c r="BX59" s="130" t="s">
        <v>80</v>
      </c>
      <c r="CL59" s="130" t="s">
        <v>19</v>
      </c>
    </row>
    <row r="60" s="4" customFormat="1" ht="16.5" customHeight="1">
      <c r="A60" s="121" t="s">
        <v>82</v>
      </c>
      <c r="B60" s="60"/>
      <c r="C60" s="122"/>
      <c r="D60" s="122"/>
      <c r="E60" s="123" t="s">
        <v>76</v>
      </c>
      <c r="F60" s="123"/>
      <c r="G60" s="123"/>
      <c r="H60" s="123"/>
      <c r="I60" s="123"/>
      <c r="J60" s="122"/>
      <c r="K60" s="123" t="s">
        <v>94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'SO-01 - VRN'!J32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83</v>
      </c>
      <c r="AR60" s="62"/>
      <c r="AS60" s="126">
        <v>0</v>
      </c>
      <c r="AT60" s="127">
        <f>ROUND(SUM(AV60:AW60),2)</f>
        <v>0</v>
      </c>
      <c r="AU60" s="128">
        <f>'SO-01 - VRN'!P85</f>
        <v>0</v>
      </c>
      <c r="AV60" s="127">
        <f>'SO-01 - VRN'!J35</f>
        <v>0</v>
      </c>
      <c r="AW60" s="127">
        <f>'SO-01 - VRN'!J36</f>
        <v>0</v>
      </c>
      <c r="AX60" s="127">
        <f>'SO-01 - VRN'!J37</f>
        <v>0</v>
      </c>
      <c r="AY60" s="127">
        <f>'SO-01 - VRN'!J38</f>
        <v>0</v>
      </c>
      <c r="AZ60" s="127">
        <f>'SO-01 - VRN'!F35</f>
        <v>0</v>
      </c>
      <c r="BA60" s="127">
        <f>'SO-01 - VRN'!F36</f>
        <v>0</v>
      </c>
      <c r="BB60" s="127">
        <f>'SO-01 - VRN'!F37</f>
        <v>0</v>
      </c>
      <c r="BC60" s="127">
        <f>'SO-01 - VRN'!F38</f>
        <v>0</v>
      </c>
      <c r="BD60" s="129">
        <f>'SO-01 - VRN'!F39</f>
        <v>0</v>
      </c>
      <c r="BE60" s="4"/>
      <c r="BT60" s="130" t="s">
        <v>81</v>
      </c>
      <c r="BV60" s="130" t="s">
        <v>74</v>
      </c>
      <c r="BW60" s="130" t="s">
        <v>95</v>
      </c>
      <c r="BX60" s="130" t="s">
        <v>80</v>
      </c>
      <c r="CL60" s="130" t="s">
        <v>19</v>
      </c>
    </row>
    <row r="61" s="7" customFormat="1" ht="16.5" customHeight="1">
      <c r="A61" s="7"/>
      <c r="B61" s="108"/>
      <c r="C61" s="109"/>
      <c r="D61" s="110" t="s">
        <v>96</v>
      </c>
      <c r="E61" s="110"/>
      <c r="F61" s="110"/>
      <c r="G61" s="110"/>
      <c r="H61" s="110"/>
      <c r="I61" s="111"/>
      <c r="J61" s="110" t="s">
        <v>97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ROUND(SUM(AG62:AG66),2)</f>
        <v>0</v>
      </c>
      <c r="AH61" s="111"/>
      <c r="AI61" s="111"/>
      <c r="AJ61" s="111"/>
      <c r="AK61" s="111"/>
      <c r="AL61" s="111"/>
      <c r="AM61" s="111"/>
      <c r="AN61" s="113">
        <f>SUM(AG61,AT61)</f>
        <v>0</v>
      </c>
      <c r="AO61" s="111"/>
      <c r="AP61" s="111"/>
      <c r="AQ61" s="114" t="s">
        <v>78</v>
      </c>
      <c r="AR61" s="115"/>
      <c r="AS61" s="116">
        <f>ROUND(SUM(AS62:AS66),2)</f>
        <v>0</v>
      </c>
      <c r="AT61" s="117">
        <f>ROUND(SUM(AV61:AW61),2)</f>
        <v>0</v>
      </c>
      <c r="AU61" s="118">
        <f>ROUND(SUM(AU62:AU66),5)</f>
        <v>0</v>
      </c>
      <c r="AV61" s="117">
        <f>ROUND(AZ61*L29,2)</f>
        <v>0</v>
      </c>
      <c r="AW61" s="117">
        <f>ROUND(BA61*L30,2)</f>
        <v>0</v>
      </c>
      <c r="AX61" s="117">
        <f>ROUND(BB61*L29,2)</f>
        <v>0</v>
      </c>
      <c r="AY61" s="117">
        <f>ROUND(BC61*L30,2)</f>
        <v>0</v>
      </c>
      <c r="AZ61" s="117">
        <f>ROUND(SUM(AZ62:AZ66),2)</f>
        <v>0</v>
      </c>
      <c r="BA61" s="117">
        <f>ROUND(SUM(BA62:BA66),2)</f>
        <v>0</v>
      </c>
      <c r="BB61" s="117">
        <f>ROUND(SUM(BB62:BB66),2)</f>
        <v>0</v>
      </c>
      <c r="BC61" s="117">
        <f>ROUND(SUM(BC62:BC66),2)</f>
        <v>0</v>
      </c>
      <c r="BD61" s="119">
        <f>ROUND(SUM(BD62:BD66),2)</f>
        <v>0</v>
      </c>
      <c r="BE61" s="7"/>
      <c r="BS61" s="120" t="s">
        <v>71</v>
      </c>
      <c r="BT61" s="120" t="s">
        <v>79</v>
      </c>
      <c r="BV61" s="120" t="s">
        <v>74</v>
      </c>
      <c r="BW61" s="120" t="s">
        <v>98</v>
      </c>
      <c r="BX61" s="120" t="s">
        <v>5</v>
      </c>
      <c r="CL61" s="120" t="s">
        <v>19</v>
      </c>
      <c r="CM61" s="120" t="s">
        <v>81</v>
      </c>
    </row>
    <row r="62" s="4" customFormat="1" ht="16.5" customHeight="1">
      <c r="A62" s="121" t="s">
        <v>82</v>
      </c>
      <c r="B62" s="60"/>
      <c r="C62" s="122"/>
      <c r="D62" s="122"/>
      <c r="E62" s="123" t="s">
        <v>96</v>
      </c>
      <c r="F62" s="123"/>
      <c r="G62" s="123"/>
      <c r="H62" s="123"/>
      <c r="I62" s="123"/>
      <c r="J62" s="122"/>
      <c r="K62" s="123" t="s">
        <v>97</v>
      </c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4">
        <f>'SO-02 - Větrolam VN2'!J30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83</v>
      </c>
      <c r="AR62" s="62"/>
      <c r="AS62" s="126">
        <v>0</v>
      </c>
      <c r="AT62" s="127">
        <f>ROUND(SUM(AV62:AW62),2)</f>
        <v>0</v>
      </c>
      <c r="AU62" s="128">
        <f>'SO-02 - Větrolam VN2'!P79</f>
        <v>0</v>
      </c>
      <c r="AV62" s="127">
        <f>'SO-02 - Větrolam VN2'!J33</f>
        <v>0</v>
      </c>
      <c r="AW62" s="127">
        <f>'SO-02 - Větrolam VN2'!J34</f>
        <v>0</v>
      </c>
      <c r="AX62" s="127">
        <f>'SO-02 - Větrolam VN2'!J35</f>
        <v>0</v>
      </c>
      <c r="AY62" s="127">
        <f>'SO-02 - Větrolam VN2'!J36</f>
        <v>0</v>
      </c>
      <c r="AZ62" s="127">
        <f>'SO-02 - Větrolam VN2'!F33</f>
        <v>0</v>
      </c>
      <c r="BA62" s="127">
        <f>'SO-02 - Větrolam VN2'!F34</f>
        <v>0</v>
      </c>
      <c r="BB62" s="127">
        <f>'SO-02 - Větrolam VN2'!F35</f>
        <v>0</v>
      </c>
      <c r="BC62" s="127">
        <f>'SO-02 - Větrolam VN2'!F36</f>
        <v>0</v>
      </c>
      <c r="BD62" s="129">
        <f>'SO-02 - Větrolam VN2'!F37</f>
        <v>0</v>
      </c>
      <c r="BE62" s="4"/>
      <c r="BT62" s="130" t="s">
        <v>81</v>
      </c>
      <c r="BU62" s="130" t="s">
        <v>84</v>
      </c>
      <c r="BV62" s="130" t="s">
        <v>74</v>
      </c>
      <c r="BW62" s="130" t="s">
        <v>98</v>
      </c>
      <c r="BX62" s="130" t="s">
        <v>5</v>
      </c>
      <c r="CL62" s="130" t="s">
        <v>19</v>
      </c>
      <c r="CM62" s="130" t="s">
        <v>81</v>
      </c>
    </row>
    <row r="63" s="4" customFormat="1" ht="16.5" customHeight="1">
      <c r="A63" s="121" t="s">
        <v>82</v>
      </c>
      <c r="B63" s="60"/>
      <c r="C63" s="122"/>
      <c r="D63" s="122"/>
      <c r="E63" s="123" t="s">
        <v>99</v>
      </c>
      <c r="F63" s="123"/>
      <c r="G63" s="123"/>
      <c r="H63" s="123"/>
      <c r="I63" s="123"/>
      <c r="J63" s="122"/>
      <c r="K63" s="123" t="s">
        <v>86</v>
      </c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4">
        <f>'SO-021 - 1. rok pěstební ...'!J32</f>
        <v>0</v>
      </c>
      <c r="AH63" s="122"/>
      <c r="AI63" s="122"/>
      <c r="AJ63" s="122"/>
      <c r="AK63" s="122"/>
      <c r="AL63" s="122"/>
      <c r="AM63" s="122"/>
      <c r="AN63" s="124">
        <f>SUM(AG63,AT63)</f>
        <v>0</v>
      </c>
      <c r="AO63" s="122"/>
      <c r="AP63" s="122"/>
      <c r="AQ63" s="125" t="s">
        <v>83</v>
      </c>
      <c r="AR63" s="62"/>
      <c r="AS63" s="126">
        <v>0</v>
      </c>
      <c r="AT63" s="127">
        <f>ROUND(SUM(AV63:AW63),2)</f>
        <v>0</v>
      </c>
      <c r="AU63" s="128">
        <f>'SO-021 - 1. rok pěstební ...'!P85</f>
        <v>0</v>
      </c>
      <c r="AV63" s="127">
        <f>'SO-021 - 1. rok pěstební ...'!J35</f>
        <v>0</v>
      </c>
      <c r="AW63" s="127">
        <f>'SO-021 - 1. rok pěstební ...'!J36</f>
        <v>0</v>
      </c>
      <c r="AX63" s="127">
        <f>'SO-021 - 1. rok pěstební ...'!J37</f>
        <v>0</v>
      </c>
      <c r="AY63" s="127">
        <f>'SO-021 - 1. rok pěstební ...'!J38</f>
        <v>0</v>
      </c>
      <c r="AZ63" s="127">
        <f>'SO-021 - 1. rok pěstební ...'!F35</f>
        <v>0</v>
      </c>
      <c r="BA63" s="127">
        <f>'SO-021 - 1. rok pěstební ...'!F36</f>
        <v>0</v>
      </c>
      <c r="BB63" s="127">
        <f>'SO-021 - 1. rok pěstební ...'!F37</f>
        <v>0</v>
      </c>
      <c r="BC63" s="127">
        <f>'SO-021 - 1. rok pěstební ...'!F38</f>
        <v>0</v>
      </c>
      <c r="BD63" s="129">
        <f>'SO-021 - 1. rok pěstební ...'!F39</f>
        <v>0</v>
      </c>
      <c r="BE63" s="4"/>
      <c r="BT63" s="130" t="s">
        <v>81</v>
      </c>
      <c r="BV63" s="130" t="s">
        <v>74</v>
      </c>
      <c r="BW63" s="130" t="s">
        <v>100</v>
      </c>
      <c r="BX63" s="130" t="s">
        <v>98</v>
      </c>
      <c r="CL63" s="130" t="s">
        <v>19</v>
      </c>
    </row>
    <row r="64" s="4" customFormat="1" ht="16.5" customHeight="1">
      <c r="A64" s="121" t="s">
        <v>82</v>
      </c>
      <c r="B64" s="60"/>
      <c r="C64" s="122"/>
      <c r="D64" s="122"/>
      <c r="E64" s="123" t="s">
        <v>101</v>
      </c>
      <c r="F64" s="123"/>
      <c r="G64" s="123"/>
      <c r="H64" s="123"/>
      <c r="I64" s="123"/>
      <c r="J64" s="122"/>
      <c r="K64" s="123" t="s">
        <v>89</v>
      </c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4">
        <f>'SO-022 - 2. rok pěstební ...'!J32</f>
        <v>0</v>
      </c>
      <c r="AH64" s="122"/>
      <c r="AI64" s="122"/>
      <c r="AJ64" s="122"/>
      <c r="AK64" s="122"/>
      <c r="AL64" s="122"/>
      <c r="AM64" s="122"/>
      <c r="AN64" s="124">
        <f>SUM(AG64,AT64)</f>
        <v>0</v>
      </c>
      <c r="AO64" s="122"/>
      <c r="AP64" s="122"/>
      <c r="AQ64" s="125" t="s">
        <v>83</v>
      </c>
      <c r="AR64" s="62"/>
      <c r="AS64" s="126">
        <v>0</v>
      </c>
      <c r="AT64" s="127">
        <f>ROUND(SUM(AV64:AW64),2)</f>
        <v>0</v>
      </c>
      <c r="AU64" s="128">
        <f>'SO-022 - 2. rok pěstební ...'!P85</f>
        <v>0</v>
      </c>
      <c r="AV64" s="127">
        <f>'SO-022 - 2. rok pěstební ...'!J35</f>
        <v>0</v>
      </c>
      <c r="AW64" s="127">
        <f>'SO-022 - 2. rok pěstební ...'!J36</f>
        <v>0</v>
      </c>
      <c r="AX64" s="127">
        <f>'SO-022 - 2. rok pěstební ...'!J37</f>
        <v>0</v>
      </c>
      <c r="AY64" s="127">
        <f>'SO-022 - 2. rok pěstební ...'!J38</f>
        <v>0</v>
      </c>
      <c r="AZ64" s="127">
        <f>'SO-022 - 2. rok pěstební ...'!F35</f>
        <v>0</v>
      </c>
      <c r="BA64" s="127">
        <f>'SO-022 - 2. rok pěstební ...'!F36</f>
        <v>0</v>
      </c>
      <c r="BB64" s="127">
        <f>'SO-022 - 2. rok pěstební ...'!F37</f>
        <v>0</v>
      </c>
      <c r="BC64" s="127">
        <f>'SO-022 - 2. rok pěstební ...'!F38</f>
        <v>0</v>
      </c>
      <c r="BD64" s="129">
        <f>'SO-022 - 2. rok pěstební ...'!F39</f>
        <v>0</v>
      </c>
      <c r="BE64" s="4"/>
      <c r="BT64" s="130" t="s">
        <v>81</v>
      </c>
      <c r="BV64" s="130" t="s">
        <v>74</v>
      </c>
      <c r="BW64" s="130" t="s">
        <v>102</v>
      </c>
      <c r="BX64" s="130" t="s">
        <v>98</v>
      </c>
      <c r="CL64" s="130" t="s">
        <v>19</v>
      </c>
    </row>
    <row r="65" s="4" customFormat="1" ht="16.5" customHeight="1">
      <c r="A65" s="121" t="s">
        <v>82</v>
      </c>
      <c r="B65" s="60"/>
      <c r="C65" s="122"/>
      <c r="D65" s="122"/>
      <c r="E65" s="123" t="s">
        <v>103</v>
      </c>
      <c r="F65" s="123"/>
      <c r="G65" s="123"/>
      <c r="H65" s="123"/>
      <c r="I65" s="123"/>
      <c r="J65" s="122"/>
      <c r="K65" s="123" t="s">
        <v>92</v>
      </c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4">
        <f>'SO-023 - 3. rok pěstební ...'!J32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83</v>
      </c>
      <c r="AR65" s="62"/>
      <c r="AS65" s="126">
        <v>0</v>
      </c>
      <c r="AT65" s="127">
        <f>ROUND(SUM(AV65:AW65),2)</f>
        <v>0</v>
      </c>
      <c r="AU65" s="128">
        <f>'SO-023 - 3. rok pěstební ...'!P85</f>
        <v>0</v>
      </c>
      <c r="AV65" s="127">
        <f>'SO-023 - 3. rok pěstební ...'!J35</f>
        <v>0</v>
      </c>
      <c r="AW65" s="127">
        <f>'SO-023 - 3. rok pěstební ...'!J36</f>
        <v>0</v>
      </c>
      <c r="AX65" s="127">
        <f>'SO-023 - 3. rok pěstební ...'!J37</f>
        <v>0</v>
      </c>
      <c r="AY65" s="127">
        <f>'SO-023 - 3. rok pěstební ...'!J38</f>
        <v>0</v>
      </c>
      <c r="AZ65" s="127">
        <f>'SO-023 - 3. rok pěstební ...'!F35</f>
        <v>0</v>
      </c>
      <c r="BA65" s="127">
        <f>'SO-023 - 3. rok pěstební ...'!F36</f>
        <v>0</v>
      </c>
      <c r="BB65" s="127">
        <f>'SO-023 - 3. rok pěstební ...'!F37</f>
        <v>0</v>
      </c>
      <c r="BC65" s="127">
        <f>'SO-023 - 3. rok pěstební ...'!F38</f>
        <v>0</v>
      </c>
      <c r="BD65" s="129">
        <f>'SO-023 - 3. rok pěstební ...'!F39</f>
        <v>0</v>
      </c>
      <c r="BE65" s="4"/>
      <c r="BT65" s="130" t="s">
        <v>81</v>
      </c>
      <c r="BV65" s="130" t="s">
        <v>74</v>
      </c>
      <c r="BW65" s="130" t="s">
        <v>104</v>
      </c>
      <c r="BX65" s="130" t="s">
        <v>98</v>
      </c>
      <c r="CL65" s="130" t="s">
        <v>19</v>
      </c>
    </row>
    <row r="66" s="4" customFormat="1" ht="16.5" customHeight="1">
      <c r="A66" s="121" t="s">
        <v>82</v>
      </c>
      <c r="B66" s="60"/>
      <c r="C66" s="122"/>
      <c r="D66" s="122"/>
      <c r="E66" s="123" t="s">
        <v>96</v>
      </c>
      <c r="F66" s="123"/>
      <c r="G66" s="123"/>
      <c r="H66" s="123"/>
      <c r="I66" s="123"/>
      <c r="J66" s="122"/>
      <c r="K66" s="123" t="s">
        <v>94</v>
      </c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4">
        <f>'SO-02 - VRN'!J32</f>
        <v>0</v>
      </c>
      <c r="AH66" s="122"/>
      <c r="AI66" s="122"/>
      <c r="AJ66" s="122"/>
      <c r="AK66" s="122"/>
      <c r="AL66" s="122"/>
      <c r="AM66" s="122"/>
      <c r="AN66" s="124">
        <f>SUM(AG66,AT66)</f>
        <v>0</v>
      </c>
      <c r="AO66" s="122"/>
      <c r="AP66" s="122"/>
      <c r="AQ66" s="125" t="s">
        <v>83</v>
      </c>
      <c r="AR66" s="62"/>
      <c r="AS66" s="126">
        <v>0</v>
      </c>
      <c r="AT66" s="127">
        <f>ROUND(SUM(AV66:AW66),2)</f>
        <v>0</v>
      </c>
      <c r="AU66" s="128">
        <f>'SO-02 - VRN'!P85</f>
        <v>0</v>
      </c>
      <c r="AV66" s="127">
        <f>'SO-02 - VRN'!J35</f>
        <v>0</v>
      </c>
      <c r="AW66" s="127">
        <f>'SO-02 - VRN'!J36</f>
        <v>0</v>
      </c>
      <c r="AX66" s="127">
        <f>'SO-02 - VRN'!J37</f>
        <v>0</v>
      </c>
      <c r="AY66" s="127">
        <f>'SO-02 - VRN'!J38</f>
        <v>0</v>
      </c>
      <c r="AZ66" s="127">
        <f>'SO-02 - VRN'!F35</f>
        <v>0</v>
      </c>
      <c r="BA66" s="127">
        <f>'SO-02 - VRN'!F36</f>
        <v>0</v>
      </c>
      <c r="BB66" s="127">
        <f>'SO-02 - VRN'!F37</f>
        <v>0</v>
      </c>
      <c r="BC66" s="127">
        <f>'SO-02 - VRN'!F38</f>
        <v>0</v>
      </c>
      <c r="BD66" s="129">
        <f>'SO-02 - VRN'!F39</f>
        <v>0</v>
      </c>
      <c r="BE66" s="4"/>
      <c r="BT66" s="130" t="s">
        <v>81</v>
      </c>
      <c r="BV66" s="130" t="s">
        <v>74</v>
      </c>
      <c r="BW66" s="130" t="s">
        <v>105</v>
      </c>
      <c r="BX66" s="130" t="s">
        <v>98</v>
      </c>
      <c r="CL66" s="130" t="s">
        <v>19</v>
      </c>
    </row>
    <row r="67" s="7" customFormat="1" ht="16.5" customHeight="1">
      <c r="A67" s="7"/>
      <c r="B67" s="108"/>
      <c r="C67" s="109"/>
      <c r="D67" s="110" t="s">
        <v>106</v>
      </c>
      <c r="E67" s="110"/>
      <c r="F67" s="110"/>
      <c r="G67" s="110"/>
      <c r="H67" s="110"/>
      <c r="I67" s="111"/>
      <c r="J67" s="110" t="s">
        <v>107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2">
        <f>ROUND(SUM(AG68:AG72),2)</f>
        <v>0</v>
      </c>
      <c r="AH67" s="111"/>
      <c r="AI67" s="111"/>
      <c r="AJ67" s="111"/>
      <c r="AK67" s="111"/>
      <c r="AL67" s="111"/>
      <c r="AM67" s="111"/>
      <c r="AN67" s="113">
        <f>SUM(AG67,AT67)</f>
        <v>0</v>
      </c>
      <c r="AO67" s="111"/>
      <c r="AP67" s="111"/>
      <c r="AQ67" s="114" t="s">
        <v>78</v>
      </c>
      <c r="AR67" s="115"/>
      <c r="AS67" s="116">
        <f>ROUND(SUM(AS68:AS72),2)</f>
        <v>0</v>
      </c>
      <c r="AT67" s="117">
        <f>ROUND(SUM(AV67:AW67),2)</f>
        <v>0</v>
      </c>
      <c r="AU67" s="118">
        <f>ROUND(SUM(AU68:AU72),5)</f>
        <v>0</v>
      </c>
      <c r="AV67" s="117">
        <f>ROUND(AZ67*L29,2)</f>
        <v>0</v>
      </c>
      <c r="AW67" s="117">
        <f>ROUND(BA67*L30,2)</f>
        <v>0</v>
      </c>
      <c r="AX67" s="117">
        <f>ROUND(BB67*L29,2)</f>
        <v>0</v>
      </c>
      <c r="AY67" s="117">
        <f>ROUND(BC67*L30,2)</f>
        <v>0</v>
      </c>
      <c r="AZ67" s="117">
        <f>ROUND(SUM(AZ68:AZ72),2)</f>
        <v>0</v>
      </c>
      <c r="BA67" s="117">
        <f>ROUND(SUM(BA68:BA72),2)</f>
        <v>0</v>
      </c>
      <c r="BB67" s="117">
        <f>ROUND(SUM(BB68:BB72),2)</f>
        <v>0</v>
      </c>
      <c r="BC67" s="117">
        <f>ROUND(SUM(BC68:BC72),2)</f>
        <v>0</v>
      </c>
      <c r="BD67" s="119">
        <f>ROUND(SUM(BD68:BD72),2)</f>
        <v>0</v>
      </c>
      <c r="BE67" s="7"/>
      <c r="BS67" s="120" t="s">
        <v>71</v>
      </c>
      <c r="BT67" s="120" t="s">
        <v>79</v>
      </c>
      <c r="BV67" s="120" t="s">
        <v>74</v>
      </c>
      <c r="BW67" s="120" t="s">
        <v>108</v>
      </c>
      <c r="BX67" s="120" t="s">
        <v>5</v>
      </c>
      <c r="CL67" s="120" t="s">
        <v>19</v>
      </c>
      <c r="CM67" s="120" t="s">
        <v>81</v>
      </c>
    </row>
    <row r="68" s="4" customFormat="1" ht="16.5" customHeight="1">
      <c r="A68" s="121" t="s">
        <v>82</v>
      </c>
      <c r="B68" s="60"/>
      <c r="C68" s="122"/>
      <c r="D68" s="122"/>
      <c r="E68" s="123" t="s">
        <v>106</v>
      </c>
      <c r="F68" s="123"/>
      <c r="G68" s="123"/>
      <c r="H68" s="123"/>
      <c r="I68" s="123"/>
      <c r="J68" s="122"/>
      <c r="K68" s="123" t="s">
        <v>107</v>
      </c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4">
        <f>'SO-03 - Větrolam VN3'!J30</f>
        <v>0</v>
      </c>
      <c r="AH68" s="122"/>
      <c r="AI68" s="122"/>
      <c r="AJ68" s="122"/>
      <c r="AK68" s="122"/>
      <c r="AL68" s="122"/>
      <c r="AM68" s="122"/>
      <c r="AN68" s="124">
        <f>SUM(AG68,AT68)</f>
        <v>0</v>
      </c>
      <c r="AO68" s="122"/>
      <c r="AP68" s="122"/>
      <c r="AQ68" s="125" t="s">
        <v>83</v>
      </c>
      <c r="AR68" s="62"/>
      <c r="AS68" s="126">
        <v>0</v>
      </c>
      <c r="AT68" s="127">
        <f>ROUND(SUM(AV68:AW68),2)</f>
        <v>0</v>
      </c>
      <c r="AU68" s="128">
        <f>'SO-03 - Větrolam VN3'!P79</f>
        <v>0</v>
      </c>
      <c r="AV68" s="127">
        <f>'SO-03 - Větrolam VN3'!J33</f>
        <v>0</v>
      </c>
      <c r="AW68" s="127">
        <f>'SO-03 - Větrolam VN3'!J34</f>
        <v>0</v>
      </c>
      <c r="AX68" s="127">
        <f>'SO-03 - Větrolam VN3'!J35</f>
        <v>0</v>
      </c>
      <c r="AY68" s="127">
        <f>'SO-03 - Větrolam VN3'!J36</f>
        <v>0</v>
      </c>
      <c r="AZ68" s="127">
        <f>'SO-03 - Větrolam VN3'!F33</f>
        <v>0</v>
      </c>
      <c r="BA68" s="127">
        <f>'SO-03 - Větrolam VN3'!F34</f>
        <v>0</v>
      </c>
      <c r="BB68" s="127">
        <f>'SO-03 - Větrolam VN3'!F35</f>
        <v>0</v>
      </c>
      <c r="BC68" s="127">
        <f>'SO-03 - Větrolam VN3'!F36</f>
        <v>0</v>
      </c>
      <c r="BD68" s="129">
        <f>'SO-03 - Větrolam VN3'!F37</f>
        <v>0</v>
      </c>
      <c r="BE68" s="4"/>
      <c r="BT68" s="130" t="s">
        <v>81</v>
      </c>
      <c r="BU68" s="130" t="s">
        <v>84</v>
      </c>
      <c r="BV68" s="130" t="s">
        <v>74</v>
      </c>
      <c r="BW68" s="130" t="s">
        <v>108</v>
      </c>
      <c r="BX68" s="130" t="s">
        <v>5</v>
      </c>
      <c r="CL68" s="130" t="s">
        <v>19</v>
      </c>
      <c r="CM68" s="130" t="s">
        <v>81</v>
      </c>
    </row>
    <row r="69" s="4" customFormat="1" ht="16.5" customHeight="1">
      <c r="A69" s="121" t="s">
        <v>82</v>
      </c>
      <c r="B69" s="60"/>
      <c r="C69" s="122"/>
      <c r="D69" s="122"/>
      <c r="E69" s="123" t="s">
        <v>109</v>
      </c>
      <c r="F69" s="123"/>
      <c r="G69" s="123"/>
      <c r="H69" s="123"/>
      <c r="I69" s="123"/>
      <c r="J69" s="122"/>
      <c r="K69" s="123" t="s">
        <v>86</v>
      </c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4">
        <f>'SO-031 - 1. rok pěstební ...'!J32</f>
        <v>0</v>
      </c>
      <c r="AH69" s="122"/>
      <c r="AI69" s="122"/>
      <c r="AJ69" s="122"/>
      <c r="AK69" s="122"/>
      <c r="AL69" s="122"/>
      <c r="AM69" s="122"/>
      <c r="AN69" s="124">
        <f>SUM(AG69,AT69)</f>
        <v>0</v>
      </c>
      <c r="AO69" s="122"/>
      <c r="AP69" s="122"/>
      <c r="AQ69" s="125" t="s">
        <v>83</v>
      </c>
      <c r="AR69" s="62"/>
      <c r="AS69" s="126">
        <v>0</v>
      </c>
      <c r="AT69" s="127">
        <f>ROUND(SUM(AV69:AW69),2)</f>
        <v>0</v>
      </c>
      <c r="AU69" s="128">
        <f>'SO-031 - 1. rok pěstební ...'!P85</f>
        <v>0</v>
      </c>
      <c r="AV69" s="127">
        <f>'SO-031 - 1. rok pěstební ...'!J35</f>
        <v>0</v>
      </c>
      <c r="AW69" s="127">
        <f>'SO-031 - 1. rok pěstební ...'!J36</f>
        <v>0</v>
      </c>
      <c r="AX69" s="127">
        <f>'SO-031 - 1. rok pěstební ...'!J37</f>
        <v>0</v>
      </c>
      <c r="AY69" s="127">
        <f>'SO-031 - 1. rok pěstební ...'!J38</f>
        <v>0</v>
      </c>
      <c r="AZ69" s="127">
        <f>'SO-031 - 1. rok pěstební ...'!F35</f>
        <v>0</v>
      </c>
      <c r="BA69" s="127">
        <f>'SO-031 - 1. rok pěstební ...'!F36</f>
        <v>0</v>
      </c>
      <c r="BB69" s="127">
        <f>'SO-031 - 1. rok pěstební ...'!F37</f>
        <v>0</v>
      </c>
      <c r="BC69" s="127">
        <f>'SO-031 - 1. rok pěstební ...'!F38</f>
        <v>0</v>
      </c>
      <c r="BD69" s="129">
        <f>'SO-031 - 1. rok pěstební ...'!F39</f>
        <v>0</v>
      </c>
      <c r="BE69" s="4"/>
      <c r="BT69" s="130" t="s">
        <v>81</v>
      </c>
      <c r="BV69" s="130" t="s">
        <v>74</v>
      </c>
      <c r="BW69" s="130" t="s">
        <v>110</v>
      </c>
      <c r="BX69" s="130" t="s">
        <v>108</v>
      </c>
      <c r="CL69" s="130" t="s">
        <v>19</v>
      </c>
    </row>
    <row r="70" s="4" customFormat="1" ht="16.5" customHeight="1">
      <c r="A70" s="121" t="s">
        <v>82</v>
      </c>
      <c r="B70" s="60"/>
      <c r="C70" s="122"/>
      <c r="D70" s="122"/>
      <c r="E70" s="123" t="s">
        <v>111</v>
      </c>
      <c r="F70" s="123"/>
      <c r="G70" s="123"/>
      <c r="H70" s="123"/>
      <c r="I70" s="123"/>
      <c r="J70" s="122"/>
      <c r="K70" s="123" t="s">
        <v>89</v>
      </c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4">
        <f>'SO-032 - 2. rok pěstební ...'!J32</f>
        <v>0</v>
      </c>
      <c r="AH70" s="122"/>
      <c r="AI70" s="122"/>
      <c r="AJ70" s="122"/>
      <c r="AK70" s="122"/>
      <c r="AL70" s="122"/>
      <c r="AM70" s="122"/>
      <c r="AN70" s="124">
        <f>SUM(AG70,AT70)</f>
        <v>0</v>
      </c>
      <c r="AO70" s="122"/>
      <c r="AP70" s="122"/>
      <c r="AQ70" s="125" t="s">
        <v>83</v>
      </c>
      <c r="AR70" s="62"/>
      <c r="AS70" s="126">
        <v>0</v>
      </c>
      <c r="AT70" s="127">
        <f>ROUND(SUM(AV70:AW70),2)</f>
        <v>0</v>
      </c>
      <c r="AU70" s="128">
        <f>'SO-032 - 2. rok pěstební ...'!P85</f>
        <v>0</v>
      </c>
      <c r="AV70" s="127">
        <f>'SO-032 - 2. rok pěstební ...'!J35</f>
        <v>0</v>
      </c>
      <c r="AW70" s="127">
        <f>'SO-032 - 2. rok pěstební ...'!J36</f>
        <v>0</v>
      </c>
      <c r="AX70" s="127">
        <f>'SO-032 - 2. rok pěstební ...'!J37</f>
        <v>0</v>
      </c>
      <c r="AY70" s="127">
        <f>'SO-032 - 2. rok pěstební ...'!J38</f>
        <v>0</v>
      </c>
      <c r="AZ70" s="127">
        <f>'SO-032 - 2. rok pěstební ...'!F35</f>
        <v>0</v>
      </c>
      <c r="BA70" s="127">
        <f>'SO-032 - 2. rok pěstební ...'!F36</f>
        <v>0</v>
      </c>
      <c r="BB70" s="127">
        <f>'SO-032 - 2. rok pěstební ...'!F37</f>
        <v>0</v>
      </c>
      <c r="BC70" s="127">
        <f>'SO-032 - 2. rok pěstební ...'!F38</f>
        <v>0</v>
      </c>
      <c r="BD70" s="129">
        <f>'SO-032 - 2. rok pěstební ...'!F39</f>
        <v>0</v>
      </c>
      <c r="BE70" s="4"/>
      <c r="BT70" s="130" t="s">
        <v>81</v>
      </c>
      <c r="BV70" s="130" t="s">
        <v>74</v>
      </c>
      <c r="BW70" s="130" t="s">
        <v>112</v>
      </c>
      <c r="BX70" s="130" t="s">
        <v>108</v>
      </c>
      <c r="CL70" s="130" t="s">
        <v>19</v>
      </c>
    </row>
    <row r="71" s="4" customFormat="1" ht="16.5" customHeight="1">
      <c r="A71" s="121" t="s">
        <v>82</v>
      </c>
      <c r="B71" s="60"/>
      <c r="C71" s="122"/>
      <c r="D71" s="122"/>
      <c r="E71" s="123" t="s">
        <v>113</v>
      </c>
      <c r="F71" s="123"/>
      <c r="G71" s="123"/>
      <c r="H71" s="123"/>
      <c r="I71" s="123"/>
      <c r="J71" s="122"/>
      <c r="K71" s="123" t="s">
        <v>92</v>
      </c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4">
        <f>'SO-033 - 3. rok pěstební ...'!J32</f>
        <v>0</v>
      </c>
      <c r="AH71" s="122"/>
      <c r="AI71" s="122"/>
      <c r="AJ71" s="122"/>
      <c r="AK71" s="122"/>
      <c r="AL71" s="122"/>
      <c r="AM71" s="122"/>
      <c r="AN71" s="124">
        <f>SUM(AG71,AT71)</f>
        <v>0</v>
      </c>
      <c r="AO71" s="122"/>
      <c r="AP71" s="122"/>
      <c r="AQ71" s="125" t="s">
        <v>83</v>
      </c>
      <c r="AR71" s="62"/>
      <c r="AS71" s="126">
        <v>0</v>
      </c>
      <c r="AT71" s="127">
        <f>ROUND(SUM(AV71:AW71),2)</f>
        <v>0</v>
      </c>
      <c r="AU71" s="128">
        <f>'SO-033 - 3. rok pěstební ...'!P85</f>
        <v>0</v>
      </c>
      <c r="AV71" s="127">
        <f>'SO-033 - 3. rok pěstební ...'!J35</f>
        <v>0</v>
      </c>
      <c r="AW71" s="127">
        <f>'SO-033 - 3. rok pěstební ...'!J36</f>
        <v>0</v>
      </c>
      <c r="AX71" s="127">
        <f>'SO-033 - 3. rok pěstební ...'!J37</f>
        <v>0</v>
      </c>
      <c r="AY71" s="127">
        <f>'SO-033 - 3. rok pěstební ...'!J38</f>
        <v>0</v>
      </c>
      <c r="AZ71" s="127">
        <f>'SO-033 - 3. rok pěstební ...'!F35</f>
        <v>0</v>
      </c>
      <c r="BA71" s="127">
        <f>'SO-033 - 3. rok pěstební ...'!F36</f>
        <v>0</v>
      </c>
      <c r="BB71" s="127">
        <f>'SO-033 - 3. rok pěstební ...'!F37</f>
        <v>0</v>
      </c>
      <c r="BC71" s="127">
        <f>'SO-033 - 3. rok pěstební ...'!F38</f>
        <v>0</v>
      </c>
      <c r="BD71" s="129">
        <f>'SO-033 - 3. rok pěstební ...'!F39</f>
        <v>0</v>
      </c>
      <c r="BE71" s="4"/>
      <c r="BT71" s="130" t="s">
        <v>81</v>
      </c>
      <c r="BV71" s="130" t="s">
        <v>74</v>
      </c>
      <c r="BW71" s="130" t="s">
        <v>114</v>
      </c>
      <c r="BX71" s="130" t="s">
        <v>108</v>
      </c>
      <c r="CL71" s="130" t="s">
        <v>19</v>
      </c>
    </row>
    <row r="72" s="4" customFormat="1" ht="16.5" customHeight="1">
      <c r="A72" s="121" t="s">
        <v>82</v>
      </c>
      <c r="B72" s="60"/>
      <c r="C72" s="122"/>
      <c r="D72" s="122"/>
      <c r="E72" s="123" t="s">
        <v>106</v>
      </c>
      <c r="F72" s="123"/>
      <c r="G72" s="123"/>
      <c r="H72" s="123"/>
      <c r="I72" s="123"/>
      <c r="J72" s="122"/>
      <c r="K72" s="123" t="s">
        <v>94</v>
      </c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4">
        <f>'SO-03 - VRN'!J32</f>
        <v>0</v>
      </c>
      <c r="AH72" s="122"/>
      <c r="AI72" s="122"/>
      <c r="AJ72" s="122"/>
      <c r="AK72" s="122"/>
      <c r="AL72" s="122"/>
      <c r="AM72" s="122"/>
      <c r="AN72" s="124">
        <f>SUM(AG72,AT72)</f>
        <v>0</v>
      </c>
      <c r="AO72" s="122"/>
      <c r="AP72" s="122"/>
      <c r="AQ72" s="125" t="s">
        <v>83</v>
      </c>
      <c r="AR72" s="62"/>
      <c r="AS72" s="126">
        <v>0</v>
      </c>
      <c r="AT72" s="127">
        <f>ROUND(SUM(AV72:AW72),2)</f>
        <v>0</v>
      </c>
      <c r="AU72" s="128">
        <f>'SO-03 - VRN'!P85</f>
        <v>0</v>
      </c>
      <c r="AV72" s="127">
        <f>'SO-03 - VRN'!J35</f>
        <v>0</v>
      </c>
      <c r="AW72" s="127">
        <f>'SO-03 - VRN'!J36</f>
        <v>0</v>
      </c>
      <c r="AX72" s="127">
        <f>'SO-03 - VRN'!J37</f>
        <v>0</v>
      </c>
      <c r="AY72" s="127">
        <f>'SO-03 - VRN'!J38</f>
        <v>0</v>
      </c>
      <c r="AZ72" s="127">
        <f>'SO-03 - VRN'!F35</f>
        <v>0</v>
      </c>
      <c r="BA72" s="127">
        <f>'SO-03 - VRN'!F36</f>
        <v>0</v>
      </c>
      <c r="BB72" s="127">
        <f>'SO-03 - VRN'!F37</f>
        <v>0</v>
      </c>
      <c r="BC72" s="127">
        <f>'SO-03 - VRN'!F38</f>
        <v>0</v>
      </c>
      <c r="BD72" s="129">
        <f>'SO-03 - VRN'!F39</f>
        <v>0</v>
      </c>
      <c r="BE72" s="4"/>
      <c r="BT72" s="130" t="s">
        <v>81</v>
      </c>
      <c r="BV72" s="130" t="s">
        <v>74</v>
      </c>
      <c r="BW72" s="130" t="s">
        <v>115</v>
      </c>
      <c r="BX72" s="130" t="s">
        <v>108</v>
      </c>
      <c r="CL72" s="130" t="s">
        <v>19</v>
      </c>
    </row>
    <row r="73" s="7" customFormat="1" ht="16.5" customHeight="1">
      <c r="A73" s="7"/>
      <c r="B73" s="108"/>
      <c r="C73" s="109"/>
      <c r="D73" s="110" t="s">
        <v>116</v>
      </c>
      <c r="E73" s="110"/>
      <c r="F73" s="110"/>
      <c r="G73" s="110"/>
      <c r="H73" s="110"/>
      <c r="I73" s="111"/>
      <c r="J73" s="110" t="s">
        <v>117</v>
      </c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2">
        <f>ROUND(SUM(AG74:AG78),2)</f>
        <v>0</v>
      </c>
      <c r="AH73" s="111"/>
      <c r="AI73" s="111"/>
      <c r="AJ73" s="111"/>
      <c r="AK73" s="111"/>
      <c r="AL73" s="111"/>
      <c r="AM73" s="111"/>
      <c r="AN73" s="113">
        <f>SUM(AG73,AT73)</f>
        <v>0</v>
      </c>
      <c r="AO73" s="111"/>
      <c r="AP73" s="111"/>
      <c r="AQ73" s="114" t="s">
        <v>78</v>
      </c>
      <c r="AR73" s="115"/>
      <c r="AS73" s="116">
        <f>ROUND(SUM(AS74:AS78),2)</f>
        <v>0</v>
      </c>
      <c r="AT73" s="117">
        <f>ROUND(SUM(AV73:AW73),2)</f>
        <v>0</v>
      </c>
      <c r="AU73" s="118">
        <f>ROUND(SUM(AU74:AU78),5)</f>
        <v>0</v>
      </c>
      <c r="AV73" s="117">
        <f>ROUND(AZ73*L29,2)</f>
        <v>0</v>
      </c>
      <c r="AW73" s="117">
        <f>ROUND(BA73*L30,2)</f>
        <v>0</v>
      </c>
      <c r="AX73" s="117">
        <f>ROUND(BB73*L29,2)</f>
        <v>0</v>
      </c>
      <c r="AY73" s="117">
        <f>ROUND(BC73*L30,2)</f>
        <v>0</v>
      </c>
      <c r="AZ73" s="117">
        <f>ROUND(SUM(AZ74:AZ78),2)</f>
        <v>0</v>
      </c>
      <c r="BA73" s="117">
        <f>ROUND(SUM(BA74:BA78),2)</f>
        <v>0</v>
      </c>
      <c r="BB73" s="117">
        <f>ROUND(SUM(BB74:BB78),2)</f>
        <v>0</v>
      </c>
      <c r="BC73" s="117">
        <f>ROUND(SUM(BC74:BC78),2)</f>
        <v>0</v>
      </c>
      <c r="BD73" s="119">
        <f>ROUND(SUM(BD74:BD78),2)</f>
        <v>0</v>
      </c>
      <c r="BE73" s="7"/>
      <c r="BS73" s="120" t="s">
        <v>71</v>
      </c>
      <c r="BT73" s="120" t="s">
        <v>79</v>
      </c>
      <c r="BV73" s="120" t="s">
        <v>74</v>
      </c>
      <c r="BW73" s="120" t="s">
        <v>118</v>
      </c>
      <c r="BX73" s="120" t="s">
        <v>5</v>
      </c>
      <c r="CL73" s="120" t="s">
        <v>19</v>
      </c>
      <c r="CM73" s="120" t="s">
        <v>81</v>
      </c>
    </row>
    <row r="74" s="4" customFormat="1" ht="16.5" customHeight="1">
      <c r="A74" s="121" t="s">
        <v>82</v>
      </c>
      <c r="B74" s="60"/>
      <c r="C74" s="122"/>
      <c r="D74" s="122"/>
      <c r="E74" s="123" t="s">
        <v>116</v>
      </c>
      <c r="F74" s="123"/>
      <c r="G74" s="123"/>
      <c r="H74" s="123"/>
      <c r="I74" s="123"/>
      <c r="J74" s="122"/>
      <c r="K74" s="123" t="s">
        <v>117</v>
      </c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4">
        <f>'SO-04 - Větrolam VN4'!J30</f>
        <v>0</v>
      </c>
      <c r="AH74" s="122"/>
      <c r="AI74" s="122"/>
      <c r="AJ74" s="122"/>
      <c r="AK74" s="122"/>
      <c r="AL74" s="122"/>
      <c r="AM74" s="122"/>
      <c r="AN74" s="124">
        <f>SUM(AG74,AT74)</f>
        <v>0</v>
      </c>
      <c r="AO74" s="122"/>
      <c r="AP74" s="122"/>
      <c r="AQ74" s="125" t="s">
        <v>83</v>
      </c>
      <c r="AR74" s="62"/>
      <c r="AS74" s="126">
        <v>0</v>
      </c>
      <c r="AT74" s="127">
        <f>ROUND(SUM(AV74:AW74),2)</f>
        <v>0</v>
      </c>
      <c r="AU74" s="128">
        <f>'SO-04 - Větrolam VN4'!P79</f>
        <v>0</v>
      </c>
      <c r="AV74" s="127">
        <f>'SO-04 - Větrolam VN4'!J33</f>
        <v>0</v>
      </c>
      <c r="AW74" s="127">
        <f>'SO-04 - Větrolam VN4'!J34</f>
        <v>0</v>
      </c>
      <c r="AX74" s="127">
        <f>'SO-04 - Větrolam VN4'!J35</f>
        <v>0</v>
      </c>
      <c r="AY74" s="127">
        <f>'SO-04 - Větrolam VN4'!J36</f>
        <v>0</v>
      </c>
      <c r="AZ74" s="127">
        <f>'SO-04 - Větrolam VN4'!F33</f>
        <v>0</v>
      </c>
      <c r="BA74" s="127">
        <f>'SO-04 - Větrolam VN4'!F34</f>
        <v>0</v>
      </c>
      <c r="BB74" s="127">
        <f>'SO-04 - Větrolam VN4'!F35</f>
        <v>0</v>
      </c>
      <c r="BC74" s="127">
        <f>'SO-04 - Větrolam VN4'!F36</f>
        <v>0</v>
      </c>
      <c r="BD74" s="129">
        <f>'SO-04 - Větrolam VN4'!F37</f>
        <v>0</v>
      </c>
      <c r="BE74" s="4"/>
      <c r="BT74" s="130" t="s">
        <v>81</v>
      </c>
      <c r="BU74" s="130" t="s">
        <v>84</v>
      </c>
      <c r="BV74" s="130" t="s">
        <v>74</v>
      </c>
      <c r="BW74" s="130" t="s">
        <v>118</v>
      </c>
      <c r="BX74" s="130" t="s">
        <v>5</v>
      </c>
      <c r="CL74" s="130" t="s">
        <v>19</v>
      </c>
      <c r="CM74" s="130" t="s">
        <v>81</v>
      </c>
    </row>
    <row r="75" s="4" customFormat="1" ht="16.5" customHeight="1">
      <c r="A75" s="121" t="s">
        <v>82</v>
      </c>
      <c r="B75" s="60"/>
      <c r="C75" s="122"/>
      <c r="D75" s="122"/>
      <c r="E75" s="123" t="s">
        <v>119</v>
      </c>
      <c r="F75" s="123"/>
      <c r="G75" s="123"/>
      <c r="H75" s="123"/>
      <c r="I75" s="123"/>
      <c r="J75" s="122"/>
      <c r="K75" s="123" t="s">
        <v>86</v>
      </c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4">
        <f>'SO-041 - 1. rok pěstební ...'!J32</f>
        <v>0</v>
      </c>
      <c r="AH75" s="122"/>
      <c r="AI75" s="122"/>
      <c r="AJ75" s="122"/>
      <c r="AK75" s="122"/>
      <c r="AL75" s="122"/>
      <c r="AM75" s="122"/>
      <c r="AN75" s="124">
        <f>SUM(AG75,AT75)</f>
        <v>0</v>
      </c>
      <c r="AO75" s="122"/>
      <c r="AP75" s="122"/>
      <c r="AQ75" s="125" t="s">
        <v>83</v>
      </c>
      <c r="AR75" s="62"/>
      <c r="AS75" s="126">
        <v>0</v>
      </c>
      <c r="AT75" s="127">
        <f>ROUND(SUM(AV75:AW75),2)</f>
        <v>0</v>
      </c>
      <c r="AU75" s="128">
        <f>'SO-041 - 1. rok pěstební ...'!P85</f>
        <v>0</v>
      </c>
      <c r="AV75" s="127">
        <f>'SO-041 - 1. rok pěstební ...'!J35</f>
        <v>0</v>
      </c>
      <c r="AW75" s="127">
        <f>'SO-041 - 1. rok pěstební ...'!J36</f>
        <v>0</v>
      </c>
      <c r="AX75" s="127">
        <f>'SO-041 - 1. rok pěstební ...'!J37</f>
        <v>0</v>
      </c>
      <c r="AY75" s="127">
        <f>'SO-041 - 1. rok pěstební ...'!J38</f>
        <v>0</v>
      </c>
      <c r="AZ75" s="127">
        <f>'SO-041 - 1. rok pěstební ...'!F35</f>
        <v>0</v>
      </c>
      <c r="BA75" s="127">
        <f>'SO-041 - 1. rok pěstební ...'!F36</f>
        <v>0</v>
      </c>
      <c r="BB75" s="127">
        <f>'SO-041 - 1. rok pěstební ...'!F37</f>
        <v>0</v>
      </c>
      <c r="BC75" s="127">
        <f>'SO-041 - 1. rok pěstební ...'!F38</f>
        <v>0</v>
      </c>
      <c r="BD75" s="129">
        <f>'SO-041 - 1. rok pěstební ...'!F39</f>
        <v>0</v>
      </c>
      <c r="BE75" s="4"/>
      <c r="BT75" s="130" t="s">
        <v>81</v>
      </c>
      <c r="BV75" s="130" t="s">
        <v>74</v>
      </c>
      <c r="BW75" s="130" t="s">
        <v>120</v>
      </c>
      <c r="BX75" s="130" t="s">
        <v>118</v>
      </c>
      <c r="CL75" s="130" t="s">
        <v>19</v>
      </c>
    </row>
    <row r="76" s="4" customFormat="1" ht="16.5" customHeight="1">
      <c r="A76" s="121" t="s">
        <v>82</v>
      </c>
      <c r="B76" s="60"/>
      <c r="C76" s="122"/>
      <c r="D76" s="122"/>
      <c r="E76" s="123" t="s">
        <v>121</v>
      </c>
      <c r="F76" s="123"/>
      <c r="G76" s="123"/>
      <c r="H76" s="123"/>
      <c r="I76" s="123"/>
      <c r="J76" s="122"/>
      <c r="K76" s="123" t="s">
        <v>89</v>
      </c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4">
        <f>'SO-042 - 2. rok pěstební ...'!J32</f>
        <v>0</v>
      </c>
      <c r="AH76" s="122"/>
      <c r="AI76" s="122"/>
      <c r="AJ76" s="122"/>
      <c r="AK76" s="122"/>
      <c r="AL76" s="122"/>
      <c r="AM76" s="122"/>
      <c r="AN76" s="124">
        <f>SUM(AG76,AT76)</f>
        <v>0</v>
      </c>
      <c r="AO76" s="122"/>
      <c r="AP76" s="122"/>
      <c r="AQ76" s="125" t="s">
        <v>83</v>
      </c>
      <c r="AR76" s="62"/>
      <c r="AS76" s="126">
        <v>0</v>
      </c>
      <c r="AT76" s="127">
        <f>ROUND(SUM(AV76:AW76),2)</f>
        <v>0</v>
      </c>
      <c r="AU76" s="128">
        <f>'SO-042 - 2. rok pěstební ...'!P85</f>
        <v>0</v>
      </c>
      <c r="AV76" s="127">
        <f>'SO-042 - 2. rok pěstební ...'!J35</f>
        <v>0</v>
      </c>
      <c r="AW76" s="127">
        <f>'SO-042 - 2. rok pěstební ...'!J36</f>
        <v>0</v>
      </c>
      <c r="AX76" s="127">
        <f>'SO-042 - 2. rok pěstební ...'!J37</f>
        <v>0</v>
      </c>
      <c r="AY76" s="127">
        <f>'SO-042 - 2. rok pěstební ...'!J38</f>
        <v>0</v>
      </c>
      <c r="AZ76" s="127">
        <f>'SO-042 - 2. rok pěstební ...'!F35</f>
        <v>0</v>
      </c>
      <c r="BA76" s="127">
        <f>'SO-042 - 2. rok pěstební ...'!F36</f>
        <v>0</v>
      </c>
      <c r="BB76" s="127">
        <f>'SO-042 - 2. rok pěstební ...'!F37</f>
        <v>0</v>
      </c>
      <c r="BC76" s="127">
        <f>'SO-042 - 2. rok pěstební ...'!F38</f>
        <v>0</v>
      </c>
      <c r="BD76" s="129">
        <f>'SO-042 - 2. rok pěstební ...'!F39</f>
        <v>0</v>
      </c>
      <c r="BE76" s="4"/>
      <c r="BT76" s="130" t="s">
        <v>81</v>
      </c>
      <c r="BV76" s="130" t="s">
        <v>74</v>
      </c>
      <c r="BW76" s="130" t="s">
        <v>122</v>
      </c>
      <c r="BX76" s="130" t="s">
        <v>118</v>
      </c>
      <c r="CL76" s="130" t="s">
        <v>19</v>
      </c>
    </row>
    <row r="77" s="4" customFormat="1" ht="16.5" customHeight="1">
      <c r="A77" s="121" t="s">
        <v>82</v>
      </c>
      <c r="B77" s="60"/>
      <c r="C77" s="122"/>
      <c r="D77" s="122"/>
      <c r="E77" s="123" t="s">
        <v>123</v>
      </c>
      <c r="F77" s="123"/>
      <c r="G77" s="123"/>
      <c r="H77" s="123"/>
      <c r="I77" s="123"/>
      <c r="J77" s="122"/>
      <c r="K77" s="123" t="s">
        <v>92</v>
      </c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4">
        <f>'SO-043 - 3. rok pěstební ...'!J32</f>
        <v>0</v>
      </c>
      <c r="AH77" s="122"/>
      <c r="AI77" s="122"/>
      <c r="AJ77" s="122"/>
      <c r="AK77" s="122"/>
      <c r="AL77" s="122"/>
      <c r="AM77" s="122"/>
      <c r="AN77" s="124">
        <f>SUM(AG77,AT77)</f>
        <v>0</v>
      </c>
      <c r="AO77" s="122"/>
      <c r="AP77" s="122"/>
      <c r="AQ77" s="125" t="s">
        <v>83</v>
      </c>
      <c r="AR77" s="62"/>
      <c r="AS77" s="126">
        <v>0</v>
      </c>
      <c r="AT77" s="127">
        <f>ROUND(SUM(AV77:AW77),2)</f>
        <v>0</v>
      </c>
      <c r="AU77" s="128">
        <f>'SO-043 - 3. rok pěstební ...'!P85</f>
        <v>0</v>
      </c>
      <c r="AV77" s="127">
        <f>'SO-043 - 3. rok pěstební ...'!J35</f>
        <v>0</v>
      </c>
      <c r="AW77" s="127">
        <f>'SO-043 - 3. rok pěstební ...'!J36</f>
        <v>0</v>
      </c>
      <c r="AX77" s="127">
        <f>'SO-043 - 3. rok pěstební ...'!J37</f>
        <v>0</v>
      </c>
      <c r="AY77" s="127">
        <f>'SO-043 - 3. rok pěstební ...'!J38</f>
        <v>0</v>
      </c>
      <c r="AZ77" s="127">
        <f>'SO-043 - 3. rok pěstební ...'!F35</f>
        <v>0</v>
      </c>
      <c r="BA77" s="127">
        <f>'SO-043 - 3. rok pěstební ...'!F36</f>
        <v>0</v>
      </c>
      <c r="BB77" s="127">
        <f>'SO-043 - 3. rok pěstební ...'!F37</f>
        <v>0</v>
      </c>
      <c r="BC77" s="127">
        <f>'SO-043 - 3. rok pěstební ...'!F38</f>
        <v>0</v>
      </c>
      <c r="BD77" s="129">
        <f>'SO-043 - 3. rok pěstební ...'!F39</f>
        <v>0</v>
      </c>
      <c r="BE77" s="4"/>
      <c r="BT77" s="130" t="s">
        <v>81</v>
      </c>
      <c r="BV77" s="130" t="s">
        <v>74</v>
      </c>
      <c r="BW77" s="130" t="s">
        <v>124</v>
      </c>
      <c r="BX77" s="130" t="s">
        <v>118</v>
      </c>
      <c r="CL77" s="130" t="s">
        <v>19</v>
      </c>
    </row>
    <row r="78" s="4" customFormat="1" ht="16.5" customHeight="1">
      <c r="A78" s="121" t="s">
        <v>82</v>
      </c>
      <c r="B78" s="60"/>
      <c r="C78" s="122"/>
      <c r="D78" s="122"/>
      <c r="E78" s="123" t="s">
        <v>116</v>
      </c>
      <c r="F78" s="123"/>
      <c r="G78" s="123"/>
      <c r="H78" s="123"/>
      <c r="I78" s="123"/>
      <c r="J78" s="122"/>
      <c r="K78" s="123" t="s">
        <v>94</v>
      </c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4">
        <f>'SO-04 - VRN'!J32</f>
        <v>0</v>
      </c>
      <c r="AH78" s="122"/>
      <c r="AI78" s="122"/>
      <c r="AJ78" s="122"/>
      <c r="AK78" s="122"/>
      <c r="AL78" s="122"/>
      <c r="AM78" s="122"/>
      <c r="AN78" s="124">
        <f>SUM(AG78,AT78)</f>
        <v>0</v>
      </c>
      <c r="AO78" s="122"/>
      <c r="AP78" s="122"/>
      <c r="AQ78" s="125" t="s">
        <v>83</v>
      </c>
      <c r="AR78" s="62"/>
      <c r="AS78" s="126">
        <v>0</v>
      </c>
      <c r="AT78" s="127">
        <f>ROUND(SUM(AV78:AW78),2)</f>
        <v>0</v>
      </c>
      <c r="AU78" s="128">
        <f>'SO-04 - VRN'!P85</f>
        <v>0</v>
      </c>
      <c r="AV78" s="127">
        <f>'SO-04 - VRN'!J35</f>
        <v>0</v>
      </c>
      <c r="AW78" s="127">
        <f>'SO-04 - VRN'!J36</f>
        <v>0</v>
      </c>
      <c r="AX78" s="127">
        <f>'SO-04 - VRN'!J37</f>
        <v>0</v>
      </c>
      <c r="AY78" s="127">
        <f>'SO-04 - VRN'!J38</f>
        <v>0</v>
      </c>
      <c r="AZ78" s="127">
        <f>'SO-04 - VRN'!F35</f>
        <v>0</v>
      </c>
      <c r="BA78" s="127">
        <f>'SO-04 - VRN'!F36</f>
        <v>0</v>
      </c>
      <c r="BB78" s="127">
        <f>'SO-04 - VRN'!F37</f>
        <v>0</v>
      </c>
      <c r="BC78" s="127">
        <f>'SO-04 - VRN'!F38</f>
        <v>0</v>
      </c>
      <c r="BD78" s="129">
        <f>'SO-04 - VRN'!F39</f>
        <v>0</v>
      </c>
      <c r="BE78" s="4"/>
      <c r="BT78" s="130" t="s">
        <v>81</v>
      </c>
      <c r="BV78" s="130" t="s">
        <v>74</v>
      </c>
      <c r="BW78" s="130" t="s">
        <v>125</v>
      </c>
      <c r="BX78" s="130" t="s">
        <v>118</v>
      </c>
      <c r="CL78" s="130" t="s">
        <v>19</v>
      </c>
    </row>
    <row r="79" s="7" customFormat="1" ht="16.5" customHeight="1">
      <c r="A79" s="7"/>
      <c r="B79" s="108"/>
      <c r="C79" s="109"/>
      <c r="D79" s="110" t="s">
        <v>126</v>
      </c>
      <c r="E79" s="110"/>
      <c r="F79" s="110"/>
      <c r="G79" s="110"/>
      <c r="H79" s="110"/>
      <c r="I79" s="111"/>
      <c r="J79" s="110" t="s">
        <v>127</v>
      </c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2">
        <f>ROUND(SUM(AG80:AG84),2)</f>
        <v>0</v>
      </c>
      <c r="AH79" s="111"/>
      <c r="AI79" s="111"/>
      <c r="AJ79" s="111"/>
      <c r="AK79" s="111"/>
      <c r="AL79" s="111"/>
      <c r="AM79" s="111"/>
      <c r="AN79" s="113">
        <f>SUM(AG79,AT79)</f>
        <v>0</v>
      </c>
      <c r="AO79" s="111"/>
      <c r="AP79" s="111"/>
      <c r="AQ79" s="114" t="s">
        <v>78</v>
      </c>
      <c r="AR79" s="115"/>
      <c r="AS79" s="116">
        <f>ROUND(SUM(AS80:AS84),2)</f>
        <v>0</v>
      </c>
      <c r="AT79" s="117">
        <f>ROUND(SUM(AV79:AW79),2)</f>
        <v>0</v>
      </c>
      <c r="AU79" s="118">
        <f>ROUND(SUM(AU80:AU84),5)</f>
        <v>0</v>
      </c>
      <c r="AV79" s="117">
        <f>ROUND(AZ79*L29,2)</f>
        <v>0</v>
      </c>
      <c r="AW79" s="117">
        <f>ROUND(BA79*L30,2)</f>
        <v>0</v>
      </c>
      <c r="AX79" s="117">
        <f>ROUND(BB79*L29,2)</f>
        <v>0</v>
      </c>
      <c r="AY79" s="117">
        <f>ROUND(BC79*L30,2)</f>
        <v>0</v>
      </c>
      <c r="AZ79" s="117">
        <f>ROUND(SUM(AZ80:AZ84),2)</f>
        <v>0</v>
      </c>
      <c r="BA79" s="117">
        <f>ROUND(SUM(BA80:BA84),2)</f>
        <v>0</v>
      </c>
      <c r="BB79" s="117">
        <f>ROUND(SUM(BB80:BB84),2)</f>
        <v>0</v>
      </c>
      <c r="BC79" s="117">
        <f>ROUND(SUM(BC80:BC84),2)</f>
        <v>0</v>
      </c>
      <c r="BD79" s="119">
        <f>ROUND(SUM(BD80:BD84),2)</f>
        <v>0</v>
      </c>
      <c r="BE79" s="7"/>
      <c r="BS79" s="120" t="s">
        <v>71</v>
      </c>
      <c r="BT79" s="120" t="s">
        <v>79</v>
      </c>
      <c r="BV79" s="120" t="s">
        <v>74</v>
      </c>
      <c r="BW79" s="120" t="s">
        <v>128</v>
      </c>
      <c r="BX79" s="120" t="s">
        <v>5</v>
      </c>
      <c r="CL79" s="120" t="s">
        <v>19</v>
      </c>
      <c r="CM79" s="120" t="s">
        <v>81</v>
      </c>
    </row>
    <row r="80" s="4" customFormat="1" ht="16.5" customHeight="1">
      <c r="A80" s="121" t="s">
        <v>82</v>
      </c>
      <c r="B80" s="60"/>
      <c r="C80" s="122"/>
      <c r="D80" s="122"/>
      <c r="E80" s="123" t="s">
        <v>126</v>
      </c>
      <c r="F80" s="123"/>
      <c r="G80" s="123"/>
      <c r="H80" s="123"/>
      <c r="I80" s="123"/>
      <c r="J80" s="122"/>
      <c r="K80" s="123" t="s">
        <v>127</v>
      </c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4">
        <f>'SO-05 - Větrolam VN5'!J30</f>
        <v>0</v>
      </c>
      <c r="AH80" s="122"/>
      <c r="AI80" s="122"/>
      <c r="AJ80" s="122"/>
      <c r="AK80" s="122"/>
      <c r="AL80" s="122"/>
      <c r="AM80" s="122"/>
      <c r="AN80" s="124">
        <f>SUM(AG80,AT80)</f>
        <v>0</v>
      </c>
      <c r="AO80" s="122"/>
      <c r="AP80" s="122"/>
      <c r="AQ80" s="125" t="s">
        <v>83</v>
      </c>
      <c r="AR80" s="62"/>
      <c r="AS80" s="126">
        <v>0</v>
      </c>
      <c r="AT80" s="127">
        <f>ROUND(SUM(AV80:AW80),2)</f>
        <v>0</v>
      </c>
      <c r="AU80" s="128">
        <f>'SO-05 - Větrolam VN5'!P79</f>
        <v>0</v>
      </c>
      <c r="AV80" s="127">
        <f>'SO-05 - Větrolam VN5'!J33</f>
        <v>0</v>
      </c>
      <c r="AW80" s="127">
        <f>'SO-05 - Větrolam VN5'!J34</f>
        <v>0</v>
      </c>
      <c r="AX80" s="127">
        <f>'SO-05 - Větrolam VN5'!J35</f>
        <v>0</v>
      </c>
      <c r="AY80" s="127">
        <f>'SO-05 - Větrolam VN5'!J36</f>
        <v>0</v>
      </c>
      <c r="AZ80" s="127">
        <f>'SO-05 - Větrolam VN5'!F33</f>
        <v>0</v>
      </c>
      <c r="BA80" s="127">
        <f>'SO-05 - Větrolam VN5'!F34</f>
        <v>0</v>
      </c>
      <c r="BB80" s="127">
        <f>'SO-05 - Větrolam VN5'!F35</f>
        <v>0</v>
      </c>
      <c r="BC80" s="127">
        <f>'SO-05 - Větrolam VN5'!F36</f>
        <v>0</v>
      </c>
      <c r="BD80" s="129">
        <f>'SO-05 - Větrolam VN5'!F37</f>
        <v>0</v>
      </c>
      <c r="BE80" s="4"/>
      <c r="BT80" s="130" t="s">
        <v>81</v>
      </c>
      <c r="BU80" s="130" t="s">
        <v>84</v>
      </c>
      <c r="BV80" s="130" t="s">
        <v>74</v>
      </c>
      <c r="BW80" s="130" t="s">
        <v>128</v>
      </c>
      <c r="BX80" s="130" t="s">
        <v>5</v>
      </c>
      <c r="CL80" s="130" t="s">
        <v>19</v>
      </c>
      <c r="CM80" s="130" t="s">
        <v>81</v>
      </c>
    </row>
    <row r="81" s="4" customFormat="1" ht="16.5" customHeight="1">
      <c r="A81" s="121" t="s">
        <v>82</v>
      </c>
      <c r="B81" s="60"/>
      <c r="C81" s="122"/>
      <c r="D81" s="122"/>
      <c r="E81" s="123" t="s">
        <v>129</v>
      </c>
      <c r="F81" s="123"/>
      <c r="G81" s="123"/>
      <c r="H81" s="123"/>
      <c r="I81" s="123"/>
      <c r="J81" s="122"/>
      <c r="K81" s="123" t="s">
        <v>86</v>
      </c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4">
        <f>'SO-051 - 1. rok pěstební ...'!J32</f>
        <v>0</v>
      </c>
      <c r="AH81" s="122"/>
      <c r="AI81" s="122"/>
      <c r="AJ81" s="122"/>
      <c r="AK81" s="122"/>
      <c r="AL81" s="122"/>
      <c r="AM81" s="122"/>
      <c r="AN81" s="124">
        <f>SUM(AG81,AT81)</f>
        <v>0</v>
      </c>
      <c r="AO81" s="122"/>
      <c r="AP81" s="122"/>
      <c r="AQ81" s="125" t="s">
        <v>83</v>
      </c>
      <c r="AR81" s="62"/>
      <c r="AS81" s="126">
        <v>0</v>
      </c>
      <c r="AT81" s="127">
        <f>ROUND(SUM(AV81:AW81),2)</f>
        <v>0</v>
      </c>
      <c r="AU81" s="128">
        <f>'SO-051 - 1. rok pěstební ...'!P85</f>
        <v>0</v>
      </c>
      <c r="AV81" s="127">
        <f>'SO-051 - 1. rok pěstební ...'!J35</f>
        <v>0</v>
      </c>
      <c r="AW81" s="127">
        <f>'SO-051 - 1. rok pěstební ...'!J36</f>
        <v>0</v>
      </c>
      <c r="AX81" s="127">
        <f>'SO-051 - 1. rok pěstební ...'!J37</f>
        <v>0</v>
      </c>
      <c r="AY81" s="127">
        <f>'SO-051 - 1. rok pěstební ...'!J38</f>
        <v>0</v>
      </c>
      <c r="AZ81" s="127">
        <f>'SO-051 - 1. rok pěstební ...'!F35</f>
        <v>0</v>
      </c>
      <c r="BA81" s="127">
        <f>'SO-051 - 1. rok pěstební ...'!F36</f>
        <v>0</v>
      </c>
      <c r="BB81" s="127">
        <f>'SO-051 - 1. rok pěstební ...'!F37</f>
        <v>0</v>
      </c>
      <c r="BC81" s="127">
        <f>'SO-051 - 1. rok pěstební ...'!F38</f>
        <v>0</v>
      </c>
      <c r="BD81" s="129">
        <f>'SO-051 - 1. rok pěstební ...'!F39</f>
        <v>0</v>
      </c>
      <c r="BE81" s="4"/>
      <c r="BT81" s="130" t="s">
        <v>81</v>
      </c>
      <c r="BV81" s="130" t="s">
        <v>74</v>
      </c>
      <c r="BW81" s="130" t="s">
        <v>130</v>
      </c>
      <c r="BX81" s="130" t="s">
        <v>128</v>
      </c>
      <c r="CL81" s="130" t="s">
        <v>19</v>
      </c>
    </row>
    <row r="82" s="4" customFormat="1" ht="16.5" customHeight="1">
      <c r="A82" s="121" t="s">
        <v>82</v>
      </c>
      <c r="B82" s="60"/>
      <c r="C82" s="122"/>
      <c r="D82" s="122"/>
      <c r="E82" s="123" t="s">
        <v>131</v>
      </c>
      <c r="F82" s="123"/>
      <c r="G82" s="123"/>
      <c r="H82" s="123"/>
      <c r="I82" s="123"/>
      <c r="J82" s="122"/>
      <c r="K82" s="123" t="s">
        <v>89</v>
      </c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4">
        <f>'SO-052 - 2. rok pěstební ...'!J32</f>
        <v>0</v>
      </c>
      <c r="AH82" s="122"/>
      <c r="AI82" s="122"/>
      <c r="AJ82" s="122"/>
      <c r="AK82" s="122"/>
      <c r="AL82" s="122"/>
      <c r="AM82" s="122"/>
      <c r="AN82" s="124">
        <f>SUM(AG82,AT82)</f>
        <v>0</v>
      </c>
      <c r="AO82" s="122"/>
      <c r="AP82" s="122"/>
      <c r="AQ82" s="125" t="s">
        <v>83</v>
      </c>
      <c r="AR82" s="62"/>
      <c r="AS82" s="126">
        <v>0</v>
      </c>
      <c r="AT82" s="127">
        <f>ROUND(SUM(AV82:AW82),2)</f>
        <v>0</v>
      </c>
      <c r="AU82" s="128">
        <f>'SO-052 - 2. rok pěstební ...'!P85</f>
        <v>0</v>
      </c>
      <c r="AV82" s="127">
        <f>'SO-052 - 2. rok pěstební ...'!J35</f>
        <v>0</v>
      </c>
      <c r="AW82" s="127">
        <f>'SO-052 - 2. rok pěstební ...'!J36</f>
        <v>0</v>
      </c>
      <c r="AX82" s="127">
        <f>'SO-052 - 2. rok pěstební ...'!J37</f>
        <v>0</v>
      </c>
      <c r="AY82" s="127">
        <f>'SO-052 - 2. rok pěstební ...'!J38</f>
        <v>0</v>
      </c>
      <c r="AZ82" s="127">
        <f>'SO-052 - 2. rok pěstební ...'!F35</f>
        <v>0</v>
      </c>
      <c r="BA82" s="127">
        <f>'SO-052 - 2. rok pěstební ...'!F36</f>
        <v>0</v>
      </c>
      <c r="BB82" s="127">
        <f>'SO-052 - 2. rok pěstební ...'!F37</f>
        <v>0</v>
      </c>
      <c r="BC82" s="127">
        <f>'SO-052 - 2. rok pěstební ...'!F38</f>
        <v>0</v>
      </c>
      <c r="BD82" s="129">
        <f>'SO-052 - 2. rok pěstební ...'!F39</f>
        <v>0</v>
      </c>
      <c r="BE82" s="4"/>
      <c r="BT82" s="130" t="s">
        <v>81</v>
      </c>
      <c r="BV82" s="130" t="s">
        <v>74</v>
      </c>
      <c r="BW82" s="130" t="s">
        <v>132</v>
      </c>
      <c r="BX82" s="130" t="s">
        <v>128</v>
      </c>
      <c r="CL82" s="130" t="s">
        <v>19</v>
      </c>
    </row>
    <row r="83" s="4" customFormat="1" ht="16.5" customHeight="1">
      <c r="A83" s="121" t="s">
        <v>82</v>
      </c>
      <c r="B83" s="60"/>
      <c r="C83" s="122"/>
      <c r="D83" s="122"/>
      <c r="E83" s="123" t="s">
        <v>133</v>
      </c>
      <c r="F83" s="123"/>
      <c r="G83" s="123"/>
      <c r="H83" s="123"/>
      <c r="I83" s="123"/>
      <c r="J83" s="122"/>
      <c r="K83" s="123" t="s">
        <v>92</v>
      </c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  <c r="AG83" s="124">
        <f>'SO-053 - 3. rok pěstební ...'!J32</f>
        <v>0</v>
      </c>
      <c r="AH83" s="122"/>
      <c r="AI83" s="122"/>
      <c r="AJ83" s="122"/>
      <c r="AK83" s="122"/>
      <c r="AL83" s="122"/>
      <c r="AM83" s="122"/>
      <c r="AN83" s="124">
        <f>SUM(AG83,AT83)</f>
        <v>0</v>
      </c>
      <c r="AO83" s="122"/>
      <c r="AP83" s="122"/>
      <c r="AQ83" s="125" t="s">
        <v>83</v>
      </c>
      <c r="AR83" s="62"/>
      <c r="AS83" s="126">
        <v>0</v>
      </c>
      <c r="AT83" s="127">
        <f>ROUND(SUM(AV83:AW83),2)</f>
        <v>0</v>
      </c>
      <c r="AU83" s="128">
        <f>'SO-053 - 3. rok pěstební ...'!P85</f>
        <v>0</v>
      </c>
      <c r="AV83" s="127">
        <f>'SO-053 - 3. rok pěstební ...'!J35</f>
        <v>0</v>
      </c>
      <c r="AW83" s="127">
        <f>'SO-053 - 3. rok pěstební ...'!J36</f>
        <v>0</v>
      </c>
      <c r="AX83" s="127">
        <f>'SO-053 - 3. rok pěstební ...'!J37</f>
        <v>0</v>
      </c>
      <c r="AY83" s="127">
        <f>'SO-053 - 3. rok pěstební ...'!J38</f>
        <v>0</v>
      </c>
      <c r="AZ83" s="127">
        <f>'SO-053 - 3. rok pěstební ...'!F35</f>
        <v>0</v>
      </c>
      <c r="BA83" s="127">
        <f>'SO-053 - 3. rok pěstební ...'!F36</f>
        <v>0</v>
      </c>
      <c r="BB83" s="127">
        <f>'SO-053 - 3. rok pěstební ...'!F37</f>
        <v>0</v>
      </c>
      <c r="BC83" s="127">
        <f>'SO-053 - 3. rok pěstební ...'!F38</f>
        <v>0</v>
      </c>
      <c r="BD83" s="129">
        <f>'SO-053 - 3. rok pěstební ...'!F39</f>
        <v>0</v>
      </c>
      <c r="BE83" s="4"/>
      <c r="BT83" s="130" t="s">
        <v>81</v>
      </c>
      <c r="BV83" s="130" t="s">
        <v>74</v>
      </c>
      <c r="BW83" s="130" t="s">
        <v>134</v>
      </c>
      <c r="BX83" s="130" t="s">
        <v>128</v>
      </c>
      <c r="CL83" s="130" t="s">
        <v>19</v>
      </c>
    </row>
    <row r="84" s="4" customFormat="1" ht="16.5" customHeight="1">
      <c r="A84" s="121" t="s">
        <v>82</v>
      </c>
      <c r="B84" s="60"/>
      <c r="C84" s="122"/>
      <c r="D84" s="122"/>
      <c r="E84" s="123" t="s">
        <v>126</v>
      </c>
      <c r="F84" s="123"/>
      <c r="G84" s="123"/>
      <c r="H84" s="123"/>
      <c r="I84" s="123"/>
      <c r="J84" s="122"/>
      <c r="K84" s="123" t="s">
        <v>94</v>
      </c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4">
        <f>'SO-05 - VRN'!J32</f>
        <v>0</v>
      </c>
      <c r="AH84" s="122"/>
      <c r="AI84" s="122"/>
      <c r="AJ84" s="122"/>
      <c r="AK84" s="122"/>
      <c r="AL84" s="122"/>
      <c r="AM84" s="122"/>
      <c r="AN84" s="124">
        <f>SUM(AG84,AT84)</f>
        <v>0</v>
      </c>
      <c r="AO84" s="122"/>
      <c r="AP84" s="122"/>
      <c r="AQ84" s="125" t="s">
        <v>83</v>
      </c>
      <c r="AR84" s="62"/>
      <c r="AS84" s="131">
        <v>0</v>
      </c>
      <c r="AT84" s="132">
        <f>ROUND(SUM(AV84:AW84),2)</f>
        <v>0</v>
      </c>
      <c r="AU84" s="133">
        <f>'SO-05 - VRN'!P85</f>
        <v>0</v>
      </c>
      <c r="AV84" s="132">
        <f>'SO-05 - VRN'!J35</f>
        <v>0</v>
      </c>
      <c r="AW84" s="132">
        <f>'SO-05 - VRN'!J36</f>
        <v>0</v>
      </c>
      <c r="AX84" s="132">
        <f>'SO-05 - VRN'!J37</f>
        <v>0</v>
      </c>
      <c r="AY84" s="132">
        <f>'SO-05 - VRN'!J38</f>
        <v>0</v>
      </c>
      <c r="AZ84" s="132">
        <f>'SO-05 - VRN'!F35</f>
        <v>0</v>
      </c>
      <c r="BA84" s="132">
        <f>'SO-05 - VRN'!F36</f>
        <v>0</v>
      </c>
      <c r="BB84" s="132">
        <f>'SO-05 - VRN'!F37</f>
        <v>0</v>
      </c>
      <c r="BC84" s="132">
        <f>'SO-05 - VRN'!F38</f>
        <v>0</v>
      </c>
      <c r="BD84" s="134">
        <f>'SO-05 - VRN'!F39</f>
        <v>0</v>
      </c>
      <c r="BE84" s="4"/>
      <c r="BT84" s="130" t="s">
        <v>81</v>
      </c>
      <c r="BV84" s="130" t="s">
        <v>74</v>
      </c>
      <c r="BW84" s="130" t="s">
        <v>135</v>
      </c>
      <c r="BX84" s="130" t="s">
        <v>128</v>
      </c>
      <c r="CL84" s="130" t="s">
        <v>19</v>
      </c>
    </row>
    <row r="85" s="2" customFormat="1" ht="30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41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="2" customFormat="1" ht="6.96" customHeight="1">
      <c r="A86" s="35"/>
      <c r="B86" s="56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41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</sheetData>
  <sheetProtection sheet="1" formatColumns="0" formatRows="0" objects="1" scenarios="1" spinCount="100000" saltValue="Ibi+m6v82RVOD6NpYfkN30sPrRfJwEgX4SlkoO/NYDx5KuHucem2QuzX+Vl3SIlIVkMMzA+jFjIwgCD11v6AIQ==" hashValue="emAKqTYYHzsi4RN0C8EMQsoHoDEjVhZUe9S0IHI41jxsYdD5IVs5/XqGEyU30Gh+u4gVs8kKnUAoxuuy9vdVdw==" algorithmName="SHA-512" password="CC35"/>
  <mergeCells count="158">
    <mergeCell ref="E64:I64"/>
    <mergeCell ref="K64:AF64"/>
    <mergeCell ref="K65:AF65"/>
    <mergeCell ref="E65:I65"/>
    <mergeCell ref="E66:I66"/>
    <mergeCell ref="K66:AF66"/>
    <mergeCell ref="J67:AF67"/>
    <mergeCell ref="D67:H67"/>
    <mergeCell ref="E68:I68"/>
    <mergeCell ref="K68:AF68"/>
    <mergeCell ref="E69:I69"/>
    <mergeCell ref="K69:AF69"/>
    <mergeCell ref="K70:AF70"/>
    <mergeCell ref="E70:I70"/>
    <mergeCell ref="K71:AF71"/>
    <mergeCell ref="E71:I71"/>
    <mergeCell ref="K72:AF72"/>
    <mergeCell ref="E72:I72"/>
    <mergeCell ref="J73:AF73"/>
    <mergeCell ref="D73:H73"/>
    <mergeCell ref="K74:AF74"/>
    <mergeCell ref="E74:I74"/>
    <mergeCell ref="K75:AF75"/>
    <mergeCell ref="E75:I75"/>
    <mergeCell ref="E76:I76"/>
    <mergeCell ref="K76:AF76"/>
    <mergeCell ref="E77:I77"/>
    <mergeCell ref="K77:AF77"/>
    <mergeCell ref="E78:I78"/>
    <mergeCell ref="K78:AF78"/>
    <mergeCell ref="D79:H79"/>
    <mergeCell ref="J79:AF79"/>
    <mergeCell ref="E80:I80"/>
    <mergeCell ref="K80:AF80"/>
    <mergeCell ref="E81:I81"/>
    <mergeCell ref="K81:AF81"/>
    <mergeCell ref="E82:I82"/>
    <mergeCell ref="K82:AF82"/>
    <mergeCell ref="E83:I83"/>
    <mergeCell ref="K83:AF83"/>
    <mergeCell ref="E84:I84"/>
    <mergeCell ref="K84:AF84"/>
    <mergeCell ref="AG61:AM61"/>
    <mergeCell ref="AN61:AP61"/>
    <mergeCell ref="AN62:AP62"/>
    <mergeCell ref="AG62:AM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N81:AP81"/>
    <mergeCell ref="AG81:AM81"/>
    <mergeCell ref="AN82:AP82"/>
    <mergeCell ref="AG82:AM82"/>
    <mergeCell ref="AN83:AP83"/>
    <mergeCell ref="AG83:AM83"/>
    <mergeCell ref="AN84:AP84"/>
    <mergeCell ref="AG84:AM84"/>
    <mergeCell ref="L45:AO45"/>
    <mergeCell ref="I52:AF52"/>
    <mergeCell ref="C52:G52"/>
    <mergeCell ref="J55:AF55"/>
    <mergeCell ref="D55:H55"/>
    <mergeCell ref="K56:AF56"/>
    <mergeCell ref="E56:I56"/>
    <mergeCell ref="K57:AF57"/>
    <mergeCell ref="E57:I57"/>
    <mergeCell ref="K58:AF58"/>
    <mergeCell ref="E58:I58"/>
    <mergeCell ref="K59:AF59"/>
    <mergeCell ref="E59:I59"/>
    <mergeCell ref="E60:I60"/>
    <mergeCell ref="K60:AF60"/>
    <mergeCell ref="D61:H61"/>
    <mergeCell ref="J61:AF61"/>
    <mergeCell ref="E62:I62"/>
    <mergeCell ref="K62:AF62"/>
    <mergeCell ref="E63:I63"/>
    <mergeCell ref="K63:AF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01 - Větrolam VN1'!C2" display="/"/>
    <hyperlink ref="A57" location="'SO-011 - 1. rok pěstební ...'!C2" display="/"/>
    <hyperlink ref="A58" location="'SO-012 - 2. rok pěstební ...'!C2" display="/"/>
    <hyperlink ref="A59" location="'SO-013 - 3. rok pěstební ...'!C2" display="/"/>
    <hyperlink ref="A60" location="'SO-01 - VRN'!C2" display="/"/>
    <hyperlink ref="A62" location="'SO-02 - Větrolam VN2'!C2" display="/"/>
    <hyperlink ref="A63" location="'SO-021 - 1. rok pěstební ...'!C2" display="/"/>
    <hyperlink ref="A64" location="'SO-022 - 2. rok pěstební ...'!C2" display="/"/>
    <hyperlink ref="A65" location="'SO-023 - 3. rok pěstební ...'!C2" display="/"/>
    <hyperlink ref="A66" location="'SO-02 - VRN'!C2" display="/"/>
    <hyperlink ref="A68" location="'SO-03 - Větrolam VN3'!C2" display="/"/>
    <hyperlink ref="A69" location="'SO-031 - 1. rok pěstební ...'!C2" display="/"/>
    <hyperlink ref="A70" location="'SO-032 - 2. rok pěstební ...'!C2" display="/"/>
    <hyperlink ref="A71" location="'SO-033 - 3. rok pěstební ...'!C2" display="/"/>
    <hyperlink ref="A72" location="'SO-03 - VRN'!C2" display="/"/>
    <hyperlink ref="A74" location="'SO-04 - Větrolam VN4'!C2" display="/"/>
    <hyperlink ref="A75" location="'SO-041 - 1. rok pěstební ...'!C2" display="/"/>
    <hyperlink ref="A76" location="'SO-042 - 2. rok pěstební ...'!C2" display="/"/>
    <hyperlink ref="A77" location="'SO-043 - 3. rok pěstební ...'!C2" display="/"/>
    <hyperlink ref="A78" location="'SO-04 - VRN'!C2" display="/"/>
    <hyperlink ref="A80" location="'SO-05 - Větrolam VN5'!C2" display="/"/>
    <hyperlink ref="A81" location="'SO-051 - 1. rok pěstební ...'!C2" display="/"/>
    <hyperlink ref="A82" location="'SO-052 - 2. rok pěstební ...'!C2" display="/"/>
    <hyperlink ref="A83" location="'SO-053 - 3. rok pěstební ...'!C2" display="/"/>
    <hyperlink ref="A84" location="'SO-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499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579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499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499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0.00054000000000000001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240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580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557</v>
      </c>
      <c r="G89" s="213"/>
      <c r="H89" s="216">
        <v>240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1306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581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572</v>
      </c>
      <c r="G93" s="213"/>
      <c r="H93" s="216">
        <v>1306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1306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30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0.00054000000000000001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582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563</v>
      </c>
      <c r="G98" s="213"/>
      <c r="H98" s="216">
        <v>30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21.75" customHeight="1">
      <c r="A99" s="35"/>
      <c r="B99" s="36"/>
      <c r="C99" s="182" t="s">
        <v>161</v>
      </c>
      <c r="D99" s="182" t="s">
        <v>156</v>
      </c>
      <c r="E99" s="183" t="s">
        <v>465</v>
      </c>
      <c r="F99" s="184" t="s">
        <v>466</v>
      </c>
      <c r="G99" s="185" t="s">
        <v>240</v>
      </c>
      <c r="H99" s="186">
        <v>15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583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468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469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584</v>
      </c>
      <c r="G102" s="213"/>
      <c r="H102" s="216">
        <v>15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3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585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546</v>
      </c>
      <c r="G106" s="213"/>
      <c r="H106" s="216">
        <v>3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3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586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12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587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549</v>
      </c>
      <c r="G113" s="213"/>
      <c r="H113" s="216">
        <v>12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F5h0SpF5I1BHK4zQ5dhr5qwfyyHRsRrBWqgOxjfuy7ovQ3mdepGrTT30maT/Uuvvc/806MZf5cU4zzjO4oZMKw==" hashValue="hj5W9kUfLZAqRe4bCSOsYx50SeIF7SfnrmMqOLrMEkdiJmiU3DEBoN3E0r2QPRGcGJvwKmTZoNSFb5Y6kH0cMg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4806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499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588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ROUND((SUM(BE85:BE102)),  2)</f>
        <v>0</v>
      </c>
      <c r="G35" s="35"/>
      <c r="H35" s="35"/>
      <c r="I35" s="154">
        <v>0.20999999999999999</v>
      </c>
      <c r="J35" s="153">
        <f>ROUND(((SUM(BE85:BE102))*I35),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ROUND((SUM(BF85:BF102)),  2)</f>
        <v>0</v>
      </c>
      <c r="G36" s="35"/>
      <c r="H36" s="35"/>
      <c r="I36" s="154">
        <v>0.14999999999999999</v>
      </c>
      <c r="J36" s="153">
        <f>ROUND(((SUM(BF85:BF102))*I36),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ROUND((SUM(BH85:BH102)),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499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SO-02 - VRN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499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SO-02 - VRN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SUM(P86:P102)</f>
        <v>0</v>
      </c>
      <c r="Q85" s="93"/>
      <c r="R85" s="179">
        <f>SUM(R86:R102)</f>
        <v>0</v>
      </c>
      <c r="S85" s="93"/>
      <c r="T85" s="18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SUM(BK86:BK102)</f>
        <v>0</v>
      </c>
    </row>
    <row r="86" s="2" customFormat="1" ht="16.5" customHeight="1">
      <c r="A86" s="35"/>
      <c r="B86" s="36"/>
      <c r="C86" s="182" t="s">
        <v>79</v>
      </c>
      <c r="D86" s="182" t="s">
        <v>156</v>
      </c>
      <c r="E86" s="183" t="s">
        <v>475</v>
      </c>
      <c r="F86" s="184" t="s">
        <v>476</v>
      </c>
      <c r="G86" s="185" t="s">
        <v>477</v>
      </c>
      <c r="H86" s="186">
        <v>1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478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478</v>
      </c>
      <c r="BM86" s="193" t="s">
        <v>589</v>
      </c>
    </row>
    <row r="87" s="2" customFormat="1">
      <c r="A87" s="35"/>
      <c r="B87" s="36"/>
      <c r="C87" s="37"/>
      <c r="D87" s="195" t="s">
        <v>164</v>
      </c>
      <c r="E87" s="37"/>
      <c r="F87" s="196" t="s">
        <v>476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480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481</v>
      </c>
      <c r="G89" s="213"/>
      <c r="H89" s="216">
        <v>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16.5" customHeight="1">
      <c r="A90" s="35"/>
      <c r="B90" s="36"/>
      <c r="C90" s="182" t="s">
        <v>81</v>
      </c>
      <c r="D90" s="182" t="s">
        <v>156</v>
      </c>
      <c r="E90" s="183" t="s">
        <v>482</v>
      </c>
      <c r="F90" s="184" t="s">
        <v>483</v>
      </c>
      <c r="G90" s="185" t="s">
        <v>477</v>
      </c>
      <c r="H90" s="186">
        <v>1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478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478</v>
      </c>
      <c r="BM90" s="193" t="s">
        <v>590</v>
      </c>
    </row>
    <row r="91" s="2" customFormat="1">
      <c r="A91" s="35"/>
      <c r="B91" s="36"/>
      <c r="C91" s="37"/>
      <c r="D91" s="195" t="s">
        <v>164</v>
      </c>
      <c r="E91" s="37"/>
      <c r="F91" s="196" t="s">
        <v>483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485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2" customFormat="1" ht="16.5" customHeight="1">
      <c r="A93" s="35"/>
      <c r="B93" s="36"/>
      <c r="C93" s="182" t="s">
        <v>173</v>
      </c>
      <c r="D93" s="182" t="s">
        <v>156</v>
      </c>
      <c r="E93" s="183" t="s">
        <v>486</v>
      </c>
      <c r="F93" s="184" t="s">
        <v>487</v>
      </c>
      <c r="G93" s="185" t="s">
        <v>477</v>
      </c>
      <c r="H93" s="186">
        <v>1</v>
      </c>
      <c r="I93" s="187"/>
      <c r="J93" s="188">
        <f>ROUND(I93*H93,2)</f>
        <v>0</v>
      </c>
      <c r="K93" s="184" t="s">
        <v>160</v>
      </c>
      <c r="L93" s="41"/>
      <c r="M93" s="189" t="s">
        <v>21</v>
      </c>
      <c r="N93" s="190" t="s">
        <v>43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478</v>
      </c>
      <c r="AT93" s="193" t="s">
        <v>156</v>
      </c>
      <c r="AU93" s="193" t="s">
        <v>72</v>
      </c>
      <c r="AY93" s="14" t="s">
        <v>162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478</v>
      </c>
      <c r="BM93" s="193" t="s">
        <v>591</v>
      </c>
    </row>
    <row r="94" s="2" customFormat="1">
      <c r="A94" s="35"/>
      <c r="B94" s="36"/>
      <c r="C94" s="37"/>
      <c r="D94" s="195" t="s">
        <v>164</v>
      </c>
      <c r="E94" s="37"/>
      <c r="F94" s="196" t="s">
        <v>487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164</v>
      </c>
      <c r="AU94" s="14" t="s">
        <v>72</v>
      </c>
    </row>
    <row r="95" s="2" customFormat="1">
      <c r="A95" s="35"/>
      <c r="B95" s="36"/>
      <c r="C95" s="37"/>
      <c r="D95" s="200" t="s">
        <v>166</v>
      </c>
      <c r="E95" s="37"/>
      <c r="F95" s="201" t="s">
        <v>489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166</v>
      </c>
      <c r="AU95" s="14" t="s">
        <v>72</v>
      </c>
    </row>
    <row r="96" s="2" customFormat="1" ht="16.5" customHeight="1">
      <c r="A96" s="35"/>
      <c r="B96" s="36"/>
      <c r="C96" s="182" t="s">
        <v>161</v>
      </c>
      <c r="D96" s="182" t="s">
        <v>156</v>
      </c>
      <c r="E96" s="183" t="s">
        <v>490</v>
      </c>
      <c r="F96" s="184" t="s">
        <v>491</v>
      </c>
      <c r="G96" s="185" t="s">
        <v>477</v>
      </c>
      <c r="H96" s="186">
        <v>1</v>
      </c>
      <c r="I96" s="187"/>
      <c r="J96" s="188">
        <f>ROUND(I96*H96,2)</f>
        <v>0</v>
      </c>
      <c r="K96" s="184" t="s">
        <v>160</v>
      </c>
      <c r="L96" s="41"/>
      <c r="M96" s="189" t="s">
        <v>21</v>
      </c>
      <c r="N96" s="190" t="s">
        <v>43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478</v>
      </c>
      <c r="AT96" s="193" t="s">
        <v>156</v>
      </c>
      <c r="AU96" s="193" t="s">
        <v>72</v>
      </c>
      <c r="AY96" s="14" t="s">
        <v>162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79</v>
      </c>
      <c r="BK96" s="194">
        <f>ROUND(I96*H96,2)</f>
        <v>0</v>
      </c>
      <c r="BL96" s="14" t="s">
        <v>478</v>
      </c>
      <c r="BM96" s="193" t="s">
        <v>592</v>
      </c>
    </row>
    <row r="97" s="2" customFormat="1">
      <c r="A97" s="35"/>
      <c r="B97" s="36"/>
      <c r="C97" s="37"/>
      <c r="D97" s="195" t="s">
        <v>164</v>
      </c>
      <c r="E97" s="37"/>
      <c r="F97" s="196" t="s">
        <v>491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164</v>
      </c>
      <c r="AU97" s="14" t="s">
        <v>72</v>
      </c>
    </row>
    <row r="98" s="2" customFormat="1">
      <c r="A98" s="35"/>
      <c r="B98" s="36"/>
      <c r="C98" s="37"/>
      <c r="D98" s="200" t="s">
        <v>166</v>
      </c>
      <c r="E98" s="37"/>
      <c r="F98" s="201" t="s">
        <v>493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166</v>
      </c>
      <c r="AU98" s="14" t="s">
        <v>72</v>
      </c>
    </row>
    <row r="99" s="10" customFormat="1">
      <c r="A99" s="10"/>
      <c r="B99" s="212"/>
      <c r="C99" s="213"/>
      <c r="D99" s="195" t="s">
        <v>197</v>
      </c>
      <c r="E99" s="214" t="s">
        <v>21</v>
      </c>
      <c r="F99" s="215" t="s">
        <v>593</v>
      </c>
      <c r="G99" s="213"/>
      <c r="H99" s="216">
        <v>1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2" t="s">
        <v>197</v>
      </c>
      <c r="AU99" s="222" t="s">
        <v>72</v>
      </c>
      <c r="AV99" s="10" t="s">
        <v>81</v>
      </c>
      <c r="AW99" s="10" t="s">
        <v>34</v>
      </c>
      <c r="AX99" s="10" t="s">
        <v>79</v>
      </c>
      <c r="AY99" s="222" t="s">
        <v>162</v>
      </c>
    </row>
    <row r="100" s="2" customFormat="1" ht="16.5" customHeight="1">
      <c r="A100" s="35"/>
      <c r="B100" s="36"/>
      <c r="C100" s="182" t="s">
        <v>184</v>
      </c>
      <c r="D100" s="182" t="s">
        <v>156</v>
      </c>
      <c r="E100" s="183" t="s">
        <v>495</v>
      </c>
      <c r="F100" s="184" t="s">
        <v>496</v>
      </c>
      <c r="G100" s="185" t="s">
        <v>477</v>
      </c>
      <c r="H100" s="186">
        <v>1</v>
      </c>
      <c r="I100" s="187"/>
      <c r="J100" s="188">
        <f>ROUND(I100*H100,2)</f>
        <v>0</v>
      </c>
      <c r="K100" s="184" t="s">
        <v>160</v>
      </c>
      <c r="L100" s="41"/>
      <c r="M100" s="189" t="s">
        <v>21</v>
      </c>
      <c r="N100" s="190" t="s">
        <v>43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478</v>
      </c>
      <c r="AT100" s="193" t="s">
        <v>156</v>
      </c>
      <c r="AU100" s="193" t="s">
        <v>72</v>
      </c>
      <c r="AY100" s="14" t="s">
        <v>162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79</v>
      </c>
      <c r="BK100" s="194">
        <f>ROUND(I100*H100,2)</f>
        <v>0</v>
      </c>
      <c r="BL100" s="14" t="s">
        <v>478</v>
      </c>
      <c r="BM100" s="193" t="s">
        <v>594</v>
      </c>
    </row>
    <row r="101" s="2" customFormat="1">
      <c r="A101" s="35"/>
      <c r="B101" s="36"/>
      <c r="C101" s="37"/>
      <c r="D101" s="195" t="s">
        <v>164</v>
      </c>
      <c r="E101" s="37"/>
      <c r="F101" s="196" t="s">
        <v>496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164</v>
      </c>
      <c r="AU101" s="14" t="s">
        <v>72</v>
      </c>
    </row>
    <row r="102" s="2" customFormat="1">
      <c r="A102" s="35"/>
      <c r="B102" s="36"/>
      <c r="C102" s="37"/>
      <c r="D102" s="200" t="s">
        <v>166</v>
      </c>
      <c r="E102" s="37"/>
      <c r="F102" s="201" t="s">
        <v>498</v>
      </c>
      <c r="G102" s="37"/>
      <c r="H102" s="37"/>
      <c r="I102" s="197"/>
      <c r="J102" s="37"/>
      <c r="K102" s="37"/>
      <c r="L102" s="41"/>
      <c r="M102" s="234"/>
      <c r="N102" s="235"/>
      <c r="O102" s="236"/>
      <c r="P102" s="236"/>
      <c r="Q102" s="236"/>
      <c r="R102" s="236"/>
      <c r="S102" s="236"/>
      <c r="T102" s="23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166</v>
      </c>
      <c r="AU102" s="14" t="s">
        <v>72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L84PaZYrVjqfuHtrEfntH1qfHJPFEbDfup0NRfhS5N3GQ9kmTqRSKuTIrBd079jIxML7KB7xiuXLmN1dTCuyJQ==" hashValue="hIAqyITtBkWU00+49WtcbO80lop7/+IGghUXtTFQX4OqeRlWlOkiYXy5GGO9Mqk0lNlL+8dr1w750X81+g6NKA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32002000"/>
    <hyperlink ref="F95" r:id="rId3" display="https://podminky.urs.cz/item/CS_URS_2022_01/039002000"/>
    <hyperlink ref="F98" r:id="rId4" display="https://podminky.urs.cz/item/CS_URS_2022_01/075002000"/>
    <hyperlink ref="F102" r:id="rId5" display="https://podminky.urs.cz/item/CS_URS_2022_01/0113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137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24. 6. 2021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29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">
        <v>21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33</v>
      </c>
      <c r="F21" s="35"/>
      <c r="G21" s="35"/>
      <c r="H21" s="35"/>
      <c r="I21" s="139" t="s">
        <v>29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1" t="s">
        <v>39</v>
      </c>
      <c r="J32" s="151" t="s">
        <v>41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42</v>
      </c>
      <c r="E33" s="139" t="s">
        <v>43</v>
      </c>
      <c r="F33" s="153">
        <f>ROUND((SUM(BE79:BE222)),  2)</f>
        <v>0</v>
      </c>
      <c r="G33" s="35"/>
      <c r="H33" s="35"/>
      <c r="I33" s="154">
        <v>0.20999999999999999</v>
      </c>
      <c r="J33" s="153">
        <f>ROUND(((SUM(BE79:BE222))*I33),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3">
        <f>ROUND((SUM(BF79:BF222)),  2)</f>
        <v>0</v>
      </c>
      <c r="G34" s="35"/>
      <c r="H34" s="35"/>
      <c r="I34" s="154">
        <v>0.14999999999999999</v>
      </c>
      <c r="J34" s="153">
        <f>ROUND(((SUM(BF79:BF222))*I34),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3">
        <f>ROUND((SUM(BG79:BG222)),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3">
        <f>ROUND((SUM(BH79:BH222)),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ROUND((SUM(BI79:BI222)),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139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Větrolamy VN1-5 v k.ú. Knínice u Boskovic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137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SO-03 - Větrolam VN3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Knínice u Boskovic</v>
      </c>
      <c r="G52" s="37"/>
      <c r="H52" s="37"/>
      <c r="I52" s="29" t="s">
        <v>24</v>
      </c>
      <c r="J52" s="69" t="str">
        <f>IF(J12="","",J12)</f>
        <v>24. 6. 2021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SPÚ, KPÚ Jihomoravský kraj, Pobočka Blansko</v>
      </c>
      <c r="G54" s="37"/>
      <c r="H54" s="37"/>
      <c r="I54" s="29" t="s">
        <v>32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140</v>
      </c>
      <c r="D57" s="168"/>
      <c r="E57" s="168"/>
      <c r="F57" s="168"/>
      <c r="G57" s="168"/>
      <c r="H57" s="168"/>
      <c r="I57" s="168"/>
      <c r="J57" s="169" t="s">
        <v>141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142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143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Větrolamy VN1-5 v k.ú. Knínice u Boskovic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137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SO-03 - Větrolam VN3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Knínice u Boskovic</v>
      </c>
      <c r="G73" s="37"/>
      <c r="H73" s="37"/>
      <c r="I73" s="29" t="s">
        <v>24</v>
      </c>
      <c r="J73" s="69" t="str">
        <f>IF(J12="","",J12)</f>
        <v>24. 6. 2021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SPÚ, KPÚ Jihomoravský kraj, Pobočka Blansko</v>
      </c>
      <c r="G75" s="37"/>
      <c r="H75" s="37"/>
      <c r="I75" s="29" t="s">
        <v>32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30</v>
      </c>
      <c r="D76" s="37"/>
      <c r="E76" s="37"/>
      <c r="F76" s="24" t="str">
        <f>IF(E18="","",E18)</f>
        <v>Vyplň údaj</v>
      </c>
      <c r="G76" s="37"/>
      <c r="H76" s="37"/>
      <c r="I76" s="29" t="s">
        <v>35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144</v>
      </c>
      <c r="D78" s="174" t="s">
        <v>57</v>
      </c>
      <c r="E78" s="174" t="s">
        <v>53</v>
      </c>
      <c r="F78" s="174" t="s">
        <v>54</v>
      </c>
      <c r="G78" s="174" t="s">
        <v>145</v>
      </c>
      <c r="H78" s="174" t="s">
        <v>146</v>
      </c>
      <c r="I78" s="174" t="s">
        <v>147</v>
      </c>
      <c r="J78" s="174" t="s">
        <v>141</v>
      </c>
      <c r="K78" s="175" t="s">
        <v>148</v>
      </c>
      <c r="L78" s="176"/>
      <c r="M78" s="89" t="s">
        <v>21</v>
      </c>
      <c r="N78" s="90" t="s">
        <v>42</v>
      </c>
      <c r="O78" s="90" t="s">
        <v>149</v>
      </c>
      <c r="P78" s="90" t="s">
        <v>150</v>
      </c>
      <c r="Q78" s="90" t="s">
        <v>151</v>
      </c>
      <c r="R78" s="90" t="s">
        <v>152</v>
      </c>
      <c r="S78" s="90" t="s">
        <v>153</v>
      </c>
      <c r="T78" s="91" t="s">
        <v>154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155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SUM(P80:P222)</f>
        <v>0</v>
      </c>
      <c r="Q79" s="93"/>
      <c r="R79" s="179">
        <f>SUM(R80:R222)</f>
        <v>12.391711500000001</v>
      </c>
      <c r="S79" s="93"/>
      <c r="T79" s="180">
        <f>SUM(T80:T222)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142</v>
      </c>
      <c r="BK79" s="181">
        <f>SUM(BK80:BK222)</f>
        <v>0</v>
      </c>
    </row>
    <row r="80" s="2" customFormat="1" ht="33" customHeight="1">
      <c r="A80" s="35"/>
      <c r="B80" s="36"/>
      <c r="C80" s="182" t="s">
        <v>79</v>
      </c>
      <c r="D80" s="182" t="s">
        <v>156</v>
      </c>
      <c r="E80" s="183" t="s">
        <v>157</v>
      </c>
      <c r="F80" s="184" t="s">
        <v>158</v>
      </c>
      <c r="G80" s="185" t="s">
        <v>159</v>
      </c>
      <c r="H80" s="186">
        <v>6687</v>
      </c>
      <c r="I80" s="187"/>
      <c r="J80" s="188">
        <f>ROUND(I80*H80,2)</f>
        <v>0</v>
      </c>
      <c r="K80" s="184" t="s">
        <v>160</v>
      </c>
      <c r="L80" s="41"/>
      <c r="M80" s="189" t="s">
        <v>21</v>
      </c>
      <c r="N80" s="190" t="s">
        <v>43</v>
      </c>
      <c r="O80" s="81"/>
      <c r="P80" s="191">
        <f>O80*H80</f>
        <v>0</v>
      </c>
      <c r="Q80" s="191">
        <v>2.9999999999999999E-07</v>
      </c>
      <c r="R80" s="191">
        <f>Q80*H80</f>
        <v>0.0020060999999999998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161</v>
      </c>
      <c r="AT80" s="193" t="s">
        <v>156</v>
      </c>
      <c r="AU80" s="193" t="s">
        <v>72</v>
      </c>
      <c r="AY80" s="14" t="s">
        <v>162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79</v>
      </c>
      <c r="BK80" s="194">
        <f>ROUND(I80*H80,2)</f>
        <v>0</v>
      </c>
      <c r="BL80" s="14" t="s">
        <v>161</v>
      </c>
      <c r="BM80" s="193" t="s">
        <v>596</v>
      </c>
    </row>
    <row r="81" s="2" customFormat="1">
      <c r="A81" s="35"/>
      <c r="B81" s="36"/>
      <c r="C81" s="37"/>
      <c r="D81" s="195" t="s">
        <v>164</v>
      </c>
      <c r="E81" s="37"/>
      <c r="F81" s="196" t="s">
        <v>165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164</v>
      </c>
      <c r="AU81" s="14" t="s">
        <v>72</v>
      </c>
    </row>
    <row r="82" s="2" customFormat="1">
      <c r="A82" s="35"/>
      <c r="B82" s="36"/>
      <c r="C82" s="37"/>
      <c r="D82" s="200" t="s">
        <v>166</v>
      </c>
      <c r="E82" s="37"/>
      <c r="F82" s="201" t="s">
        <v>167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166</v>
      </c>
      <c r="AU82" s="14" t="s">
        <v>72</v>
      </c>
    </row>
    <row r="83" s="2" customFormat="1" ht="24.15" customHeight="1">
      <c r="A83" s="35"/>
      <c r="B83" s="36"/>
      <c r="C83" s="182" t="s">
        <v>81</v>
      </c>
      <c r="D83" s="182" t="s">
        <v>156</v>
      </c>
      <c r="E83" s="183" t="s">
        <v>168</v>
      </c>
      <c r="F83" s="184" t="s">
        <v>169</v>
      </c>
      <c r="G83" s="185" t="s">
        <v>159</v>
      </c>
      <c r="H83" s="186">
        <v>6687</v>
      </c>
      <c r="I83" s="187"/>
      <c r="J83" s="188">
        <f>ROUND(I83*H83,2)</f>
        <v>0</v>
      </c>
      <c r="K83" s="184" t="s">
        <v>160</v>
      </c>
      <c r="L83" s="41"/>
      <c r="M83" s="189" t="s">
        <v>21</v>
      </c>
      <c r="N83" s="190" t="s">
        <v>43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161</v>
      </c>
      <c r="AT83" s="193" t="s">
        <v>156</v>
      </c>
      <c r="AU83" s="193" t="s">
        <v>72</v>
      </c>
      <c r="AY83" s="14" t="s">
        <v>162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161</v>
      </c>
      <c r="BM83" s="193" t="s">
        <v>597</v>
      </c>
    </row>
    <row r="84" s="2" customFormat="1">
      <c r="A84" s="35"/>
      <c r="B84" s="36"/>
      <c r="C84" s="37"/>
      <c r="D84" s="195" t="s">
        <v>164</v>
      </c>
      <c r="E84" s="37"/>
      <c r="F84" s="196" t="s">
        <v>171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164</v>
      </c>
      <c r="AU84" s="14" t="s">
        <v>72</v>
      </c>
    </row>
    <row r="85" s="2" customFormat="1">
      <c r="A85" s="35"/>
      <c r="B85" s="36"/>
      <c r="C85" s="37"/>
      <c r="D85" s="200" t="s">
        <v>166</v>
      </c>
      <c r="E85" s="37"/>
      <c r="F85" s="201" t="s">
        <v>172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166</v>
      </c>
      <c r="AU85" s="14" t="s">
        <v>72</v>
      </c>
    </row>
    <row r="86" s="2" customFormat="1" ht="21.75" customHeight="1">
      <c r="A86" s="35"/>
      <c r="B86" s="36"/>
      <c r="C86" s="182" t="s">
        <v>173</v>
      </c>
      <c r="D86" s="182" t="s">
        <v>156</v>
      </c>
      <c r="E86" s="183" t="s">
        <v>174</v>
      </c>
      <c r="F86" s="184" t="s">
        <v>175</v>
      </c>
      <c r="G86" s="185" t="s">
        <v>159</v>
      </c>
      <c r="H86" s="186">
        <v>6687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598</v>
      </c>
    </row>
    <row r="87" s="2" customFormat="1">
      <c r="A87" s="35"/>
      <c r="B87" s="36"/>
      <c r="C87" s="37"/>
      <c r="D87" s="195" t="s">
        <v>164</v>
      </c>
      <c r="E87" s="37"/>
      <c r="F87" s="196" t="s">
        <v>177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178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2" customFormat="1" ht="21.75" customHeight="1">
      <c r="A89" s="35"/>
      <c r="B89" s="36"/>
      <c r="C89" s="182" t="s">
        <v>161</v>
      </c>
      <c r="D89" s="182" t="s">
        <v>156</v>
      </c>
      <c r="E89" s="183" t="s">
        <v>179</v>
      </c>
      <c r="F89" s="184" t="s">
        <v>180</v>
      </c>
      <c r="G89" s="185" t="s">
        <v>159</v>
      </c>
      <c r="H89" s="186">
        <v>6687</v>
      </c>
      <c r="I89" s="187"/>
      <c r="J89" s="188">
        <f>ROUND(I89*H89,2)</f>
        <v>0</v>
      </c>
      <c r="K89" s="184" t="s">
        <v>160</v>
      </c>
      <c r="L89" s="41"/>
      <c r="M89" s="189" t="s">
        <v>21</v>
      </c>
      <c r="N89" s="190" t="s">
        <v>43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161</v>
      </c>
      <c r="AT89" s="193" t="s">
        <v>156</v>
      </c>
      <c r="AU89" s="193" t="s">
        <v>72</v>
      </c>
      <c r="AY89" s="14" t="s">
        <v>162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161</v>
      </c>
      <c r="BM89" s="193" t="s">
        <v>599</v>
      </c>
    </row>
    <row r="90" s="2" customFormat="1">
      <c r="A90" s="35"/>
      <c r="B90" s="36"/>
      <c r="C90" s="37"/>
      <c r="D90" s="195" t="s">
        <v>164</v>
      </c>
      <c r="E90" s="37"/>
      <c r="F90" s="196" t="s">
        <v>182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164</v>
      </c>
      <c r="AU90" s="14" t="s">
        <v>72</v>
      </c>
    </row>
    <row r="91" s="2" customFormat="1">
      <c r="A91" s="35"/>
      <c r="B91" s="36"/>
      <c r="C91" s="37"/>
      <c r="D91" s="200" t="s">
        <v>166</v>
      </c>
      <c r="E91" s="37"/>
      <c r="F91" s="201" t="s">
        <v>183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166</v>
      </c>
      <c r="AU91" s="14" t="s">
        <v>72</v>
      </c>
    </row>
    <row r="92" s="2" customFormat="1" ht="24.15" customHeight="1">
      <c r="A92" s="35"/>
      <c r="B92" s="36"/>
      <c r="C92" s="182" t="s">
        <v>184</v>
      </c>
      <c r="D92" s="182" t="s">
        <v>156</v>
      </c>
      <c r="E92" s="183" t="s">
        <v>185</v>
      </c>
      <c r="F92" s="184" t="s">
        <v>186</v>
      </c>
      <c r="G92" s="185" t="s">
        <v>159</v>
      </c>
      <c r="H92" s="186">
        <v>6687</v>
      </c>
      <c r="I92" s="187"/>
      <c r="J92" s="188">
        <f>ROUND(I92*H92,2)</f>
        <v>0</v>
      </c>
      <c r="K92" s="184" t="s">
        <v>160</v>
      </c>
      <c r="L92" s="41"/>
      <c r="M92" s="189" t="s">
        <v>21</v>
      </c>
      <c r="N92" s="190" t="s">
        <v>43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161</v>
      </c>
      <c r="AT92" s="193" t="s">
        <v>156</v>
      </c>
      <c r="AU92" s="193" t="s">
        <v>72</v>
      </c>
      <c r="AY92" s="14" t="s">
        <v>162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161</v>
      </c>
      <c r="BM92" s="193" t="s">
        <v>600</v>
      </c>
    </row>
    <row r="93" s="2" customFormat="1">
      <c r="A93" s="35"/>
      <c r="B93" s="36"/>
      <c r="C93" s="37"/>
      <c r="D93" s="195" t="s">
        <v>164</v>
      </c>
      <c r="E93" s="37"/>
      <c r="F93" s="196" t="s">
        <v>188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164</v>
      </c>
      <c r="AU93" s="14" t="s">
        <v>72</v>
      </c>
    </row>
    <row r="94" s="2" customFormat="1">
      <c r="A94" s="35"/>
      <c r="B94" s="36"/>
      <c r="C94" s="37"/>
      <c r="D94" s="200" t="s">
        <v>166</v>
      </c>
      <c r="E94" s="37"/>
      <c r="F94" s="201" t="s">
        <v>189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166</v>
      </c>
      <c r="AU94" s="14" t="s">
        <v>72</v>
      </c>
    </row>
    <row r="95" s="2" customFormat="1" ht="16.5" customHeight="1">
      <c r="A95" s="35"/>
      <c r="B95" s="36"/>
      <c r="C95" s="202" t="s">
        <v>190</v>
      </c>
      <c r="D95" s="202" t="s">
        <v>191</v>
      </c>
      <c r="E95" s="203" t="s">
        <v>192</v>
      </c>
      <c r="F95" s="204" t="s">
        <v>193</v>
      </c>
      <c r="G95" s="205" t="s">
        <v>194</v>
      </c>
      <c r="H95" s="206">
        <v>167.17500000000001</v>
      </c>
      <c r="I95" s="207"/>
      <c r="J95" s="208">
        <f>ROUND(I95*H95,2)</f>
        <v>0</v>
      </c>
      <c r="K95" s="204" t="s">
        <v>160</v>
      </c>
      <c r="L95" s="209"/>
      <c r="M95" s="210" t="s">
        <v>21</v>
      </c>
      <c r="N95" s="211" t="s">
        <v>43</v>
      </c>
      <c r="O95" s="81"/>
      <c r="P95" s="191">
        <f>O95*H95</f>
        <v>0</v>
      </c>
      <c r="Q95" s="191">
        <v>0.001</v>
      </c>
      <c r="R95" s="191">
        <f>Q95*H95</f>
        <v>0.16717500000000002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195</v>
      </c>
      <c r="AT95" s="193" t="s">
        <v>191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601</v>
      </c>
    </row>
    <row r="96" s="2" customFormat="1">
      <c r="A96" s="35"/>
      <c r="B96" s="36"/>
      <c r="C96" s="37"/>
      <c r="D96" s="195" t="s">
        <v>164</v>
      </c>
      <c r="E96" s="37"/>
      <c r="F96" s="196" t="s">
        <v>193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10" customFormat="1">
      <c r="A97" s="10"/>
      <c r="B97" s="212"/>
      <c r="C97" s="213"/>
      <c r="D97" s="195" t="s">
        <v>197</v>
      </c>
      <c r="E97" s="214" t="s">
        <v>21</v>
      </c>
      <c r="F97" s="215" t="s">
        <v>602</v>
      </c>
      <c r="G97" s="213"/>
      <c r="H97" s="216">
        <v>167.17500000000001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2" t="s">
        <v>197</v>
      </c>
      <c r="AU97" s="222" t="s">
        <v>72</v>
      </c>
      <c r="AV97" s="10" t="s">
        <v>81</v>
      </c>
      <c r="AW97" s="10" t="s">
        <v>34</v>
      </c>
      <c r="AX97" s="10" t="s">
        <v>79</v>
      </c>
      <c r="AY97" s="222" t="s">
        <v>162</v>
      </c>
    </row>
    <row r="98" s="2" customFormat="1" ht="24.15" customHeight="1">
      <c r="A98" s="35"/>
      <c r="B98" s="36"/>
      <c r="C98" s="182" t="s">
        <v>199</v>
      </c>
      <c r="D98" s="182" t="s">
        <v>156</v>
      </c>
      <c r="E98" s="183" t="s">
        <v>200</v>
      </c>
      <c r="F98" s="184" t="s">
        <v>201</v>
      </c>
      <c r="G98" s="185" t="s">
        <v>159</v>
      </c>
      <c r="H98" s="186">
        <v>6687</v>
      </c>
      <c r="I98" s="187"/>
      <c r="J98" s="188">
        <f>ROUND(I98*H98,2)</f>
        <v>0</v>
      </c>
      <c r="K98" s="184" t="s">
        <v>160</v>
      </c>
      <c r="L98" s="41"/>
      <c r="M98" s="189" t="s">
        <v>21</v>
      </c>
      <c r="N98" s="190" t="s">
        <v>43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161</v>
      </c>
      <c r="AT98" s="193" t="s">
        <v>156</v>
      </c>
      <c r="AU98" s="193" t="s">
        <v>72</v>
      </c>
      <c r="AY98" s="14" t="s">
        <v>162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161</v>
      </c>
      <c r="BM98" s="193" t="s">
        <v>603</v>
      </c>
    </row>
    <row r="99" s="2" customFormat="1">
      <c r="A99" s="35"/>
      <c r="B99" s="36"/>
      <c r="C99" s="37"/>
      <c r="D99" s="195" t="s">
        <v>164</v>
      </c>
      <c r="E99" s="37"/>
      <c r="F99" s="196" t="s">
        <v>203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164</v>
      </c>
      <c r="AU99" s="14" t="s">
        <v>72</v>
      </c>
    </row>
    <row r="100" s="2" customFormat="1">
      <c r="A100" s="35"/>
      <c r="B100" s="36"/>
      <c r="C100" s="37"/>
      <c r="D100" s="200" t="s">
        <v>166</v>
      </c>
      <c r="E100" s="37"/>
      <c r="F100" s="201" t="s">
        <v>204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166</v>
      </c>
      <c r="AU100" s="14" t="s">
        <v>72</v>
      </c>
    </row>
    <row r="101" s="10" customFormat="1">
      <c r="A101" s="10"/>
      <c r="B101" s="212"/>
      <c r="C101" s="213"/>
      <c r="D101" s="195" t="s">
        <v>197</v>
      </c>
      <c r="E101" s="214" t="s">
        <v>21</v>
      </c>
      <c r="F101" s="215" t="s">
        <v>604</v>
      </c>
      <c r="G101" s="213"/>
      <c r="H101" s="216">
        <v>6687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2" t="s">
        <v>197</v>
      </c>
      <c r="AU101" s="222" t="s">
        <v>72</v>
      </c>
      <c r="AV101" s="10" t="s">
        <v>81</v>
      </c>
      <c r="AW101" s="10" t="s">
        <v>34</v>
      </c>
      <c r="AX101" s="10" t="s">
        <v>72</v>
      </c>
      <c r="AY101" s="222" t="s">
        <v>162</v>
      </c>
    </row>
    <row r="102" s="11" customFormat="1">
      <c r="A102" s="11"/>
      <c r="B102" s="223"/>
      <c r="C102" s="224"/>
      <c r="D102" s="195" t="s">
        <v>197</v>
      </c>
      <c r="E102" s="225" t="s">
        <v>21</v>
      </c>
      <c r="F102" s="226" t="s">
        <v>206</v>
      </c>
      <c r="G102" s="224"/>
      <c r="H102" s="227">
        <v>6687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3" t="s">
        <v>197</v>
      </c>
      <c r="AU102" s="233" t="s">
        <v>72</v>
      </c>
      <c r="AV102" s="11" t="s">
        <v>161</v>
      </c>
      <c r="AW102" s="11" t="s">
        <v>34</v>
      </c>
      <c r="AX102" s="11" t="s">
        <v>79</v>
      </c>
      <c r="AY102" s="233" t="s">
        <v>162</v>
      </c>
    </row>
    <row r="103" s="2" customFormat="1" ht="16.5" customHeight="1">
      <c r="A103" s="35"/>
      <c r="B103" s="36"/>
      <c r="C103" s="182" t="s">
        <v>195</v>
      </c>
      <c r="D103" s="182" t="s">
        <v>156</v>
      </c>
      <c r="E103" s="183" t="s">
        <v>207</v>
      </c>
      <c r="F103" s="184" t="s">
        <v>208</v>
      </c>
      <c r="G103" s="185" t="s">
        <v>209</v>
      </c>
      <c r="H103" s="186">
        <v>10.031000000000001</v>
      </c>
      <c r="I103" s="187"/>
      <c r="J103" s="188">
        <f>ROUND(I103*H103,2)</f>
        <v>0</v>
      </c>
      <c r="K103" s="184" t="s">
        <v>21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605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208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10" customFormat="1">
      <c r="A105" s="10"/>
      <c r="B105" s="212"/>
      <c r="C105" s="213"/>
      <c r="D105" s="195" t="s">
        <v>197</v>
      </c>
      <c r="E105" s="214" t="s">
        <v>21</v>
      </c>
      <c r="F105" s="215" t="s">
        <v>606</v>
      </c>
      <c r="G105" s="213"/>
      <c r="H105" s="216">
        <v>10.031000000000001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2" t="s">
        <v>197</v>
      </c>
      <c r="AU105" s="222" t="s">
        <v>72</v>
      </c>
      <c r="AV105" s="10" t="s">
        <v>81</v>
      </c>
      <c r="AW105" s="10" t="s">
        <v>34</v>
      </c>
      <c r="AX105" s="10" t="s">
        <v>72</v>
      </c>
      <c r="AY105" s="222" t="s">
        <v>162</v>
      </c>
    </row>
    <row r="106" s="11" customFormat="1">
      <c r="A106" s="11"/>
      <c r="B106" s="223"/>
      <c r="C106" s="224"/>
      <c r="D106" s="195" t="s">
        <v>197</v>
      </c>
      <c r="E106" s="225" t="s">
        <v>21</v>
      </c>
      <c r="F106" s="226" t="s">
        <v>206</v>
      </c>
      <c r="G106" s="224"/>
      <c r="H106" s="227">
        <v>10.031000000000001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3" t="s">
        <v>197</v>
      </c>
      <c r="AU106" s="233" t="s">
        <v>72</v>
      </c>
      <c r="AV106" s="11" t="s">
        <v>161</v>
      </c>
      <c r="AW106" s="11" t="s">
        <v>34</v>
      </c>
      <c r="AX106" s="11" t="s">
        <v>79</v>
      </c>
      <c r="AY106" s="233" t="s">
        <v>162</v>
      </c>
    </row>
    <row r="107" s="2" customFormat="1" ht="24.15" customHeight="1">
      <c r="A107" s="35"/>
      <c r="B107" s="36"/>
      <c r="C107" s="182" t="s">
        <v>212</v>
      </c>
      <c r="D107" s="182" t="s">
        <v>156</v>
      </c>
      <c r="E107" s="183" t="s">
        <v>213</v>
      </c>
      <c r="F107" s="184" t="s">
        <v>214</v>
      </c>
      <c r="G107" s="185" t="s">
        <v>209</v>
      </c>
      <c r="H107" s="186">
        <v>0.031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607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216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217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10" customFormat="1">
      <c r="A110" s="10"/>
      <c r="B110" s="212"/>
      <c r="C110" s="213"/>
      <c r="D110" s="195" t="s">
        <v>197</v>
      </c>
      <c r="E110" s="214" t="s">
        <v>21</v>
      </c>
      <c r="F110" s="215" t="s">
        <v>608</v>
      </c>
      <c r="G110" s="213"/>
      <c r="H110" s="216">
        <v>0.031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2" t="s">
        <v>197</v>
      </c>
      <c r="AU110" s="222" t="s">
        <v>72</v>
      </c>
      <c r="AV110" s="10" t="s">
        <v>81</v>
      </c>
      <c r="AW110" s="10" t="s">
        <v>34</v>
      </c>
      <c r="AX110" s="10" t="s">
        <v>79</v>
      </c>
      <c r="AY110" s="222" t="s">
        <v>162</v>
      </c>
    </row>
    <row r="111" s="2" customFormat="1" ht="24.15" customHeight="1">
      <c r="A111" s="35"/>
      <c r="B111" s="36"/>
      <c r="C111" s="202" t="s">
        <v>219</v>
      </c>
      <c r="D111" s="202" t="s">
        <v>191</v>
      </c>
      <c r="E111" s="203" t="s">
        <v>220</v>
      </c>
      <c r="F111" s="204" t="s">
        <v>221</v>
      </c>
      <c r="G111" s="205" t="s">
        <v>194</v>
      </c>
      <c r="H111" s="206">
        <v>30.699999999999999</v>
      </c>
      <c r="I111" s="207"/>
      <c r="J111" s="208">
        <f>ROUND(I111*H111,2)</f>
        <v>0</v>
      </c>
      <c r="K111" s="204" t="s">
        <v>21</v>
      </c>
      <c r="L111" s="209"/>
      <c r="M111" s="210" t="s">
        <v>21</v>
      </c>
      <c r="N111" s="211" t="s">
        <v>43</v>
      </c>
      <c r="O111" s="81"/>
      <c r="P111" s="191">
        <f>O111*H111</f>
        <v>0</v>
      </c>
      <c r="Q111" s="191">
        <v>0.001</v>
      </c>
      <c r="R111" s="191">
        <f>Q111*H111</f>
        <v>0.030700000000000002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195</v>
      </c>
      <c r="AT111" s="193" t="s">
        <v>191</v>
      </c>
      <c r="AU111" s="193" t="s">
        <v>72</v>
      </c>
      <c r="AY111" s="14" t="s">
        <v>162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161</v>
      </c>
      <c r="BM111" s="193" t="s">
        <v>609</v>
      </c>
    </row>
    <row r="112" s="2" customFormat="1">
      <c r="A112" s="35"/>
      <c r="B112" s="36"/>
      <c r="C112" s="37"/>
      <c r="D112" s="195" t="s">
        <v>164</v>
      </c>
      <c r="E112" s="37"/>
      <c r="F112" s="196" t="s">
        <v>223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164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610</v>
      </c>
      <c r="G113" s="213"/>
      <c r="H113" s="216">
        <v>30.699999999999999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24.15" customHeight="1">
      <c r="A114" s="35"/>
      <c r="B114" s="36"/>
      <c r="C114" s="182" t="s">
        <v>225</v>
      </c>
      <c r="D114" s="182" t="s">
        <v>156</v>
      </c>
      <c r="E114" s="183" t="s">
        <v>226</v>
      </c>
      <c r="F114" s="184" t="s">
        <v>227</v>
      </c>
      <c r="G114" s="185" t="s">
        <v>209</v>
      </c>
      <c r="H114" s="186">
        <v>0.024</v>
      </c>
      <c r="I114" s="187"/>
      <c r="J114" s="188">
        <f>ROUND(I114*H114,2)</f>
        <v>0</v>
      </c>
      <c r="K114" s="184" t="s">
        <v>160</v>
      </c>
      <c r="L114" s="41"/>
      <c r="M114" s="189" t="s">
        <v>21</v>
      </c>
      <c r="N114" s="190" t="s">
        <v>43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161</v>
      </c>
      <c r="AT114" s="193" t="s">
        <v>156</v>
      </c>
      <c r="AU114" s="193" t="s">
        <v>72</v>
      </c>
      <c r="AY114" s="14" t="s">
        <v>162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79</v>
      </c>
      <c r="BK114" s="194">
        <f>ROUND(I114*H114,2)</f>
        <v>0</v>
      </c>
      <c r="BL114" s="14" t="s">
        <v>161</v>
      </c>
      <c r="BM114" s="193" t="s">
        <v>611</v>
      </c>
    </row>
    <row r="115" s="2" customFormat="1">
      <c r="A115" s="35"/>
      <c r="B115" s="36"/>
      <c r="C115" s="37"/>
      <c r="D115" s="195" t="s">
        <v>164</v>
      </c>
      <c r="E115" s="37"/>
      <c r="F115" s="196" t="s">
        <v>229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164</v>
      </c>
      <c r="AU115" s="14" t="s">
        <v>72</v>
      </c>
    </row>
    <row r="116" s="2" customFormat="1">
      <c r="A116" s="35"/>
      <c r="B116" s="36"/>
      <c r="C116" s="37"/>
      <c r="D116" s="200" t="s">
        <v>166</v>
      </c>
      <c r="E116" s="37"/>
      <c r="F116" s="201" t="s">
        <v>230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166</v>
      </c>
      <c r="AU116" s="14" t="s">
        <v>72</v>
      </c>
    </row>
    <row r="117" s="10" customFormat="1">
      <c r="A117" s="10"/>
      <c r="B117" s="212"/>
      <c r="C117" s="213"/>
      <c r="D117" s="195" t="s">
        <v>197</v>
      </c>
      <c r="E117" s="214" t="s">
        <v>21</v>
      </c>
      <c r="F117" s="215" t="s">
        <v>612</v>
      </c>
      <c r="G117" s="213"/>
      <c r="H117" s="216">
        <v>0.024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2" t="s">
        <v>197</v>
      </c>
      <c r="AU117" s="222" t="s">
        <v>72</v>
      </c>
      <c r="AV117" s="10" t="s">
        <v>81</v>
      </c>
      <c r="AW117" s="10" t="s">
        <v>34</v>
      </c>
      <c r="AX117" s="10" t="s">
        <v>79</v>
      </c>
      <c r="AY117" s="222" t="s">
        <v>162</v>
      </c>
    </row>
    <row r="118" s="2" customFormat="1" ht="16.5" customHeight="1">
      <c r="A118" s="35"/>
      <c r="B118" s="36"/>
      <c r="C118" s="202" t="s">
        <v>232</v>
      </c>
      <c r="D118" s="202" t="s">
        <v>191</v>
      </c>
      <c r="E118" s="203" t="s">
        <v>233</v>
      </c>
      <c r="F118" s="204" t="s">
        <v>234</v>
      </c>
      <c r="G118" s="205" t="s">
        <v>194</v>
      </c>
      <c r="H118" s="206">
        <v>23.800000000000001</v>
      </c>
      <c r="I118" s="207"/>
      <c r="J118" s="208">
        <f>ROUND(I118*H118,2)</f>
        <v>0</v>
      </c>
      <c r="K118" s="204" t="s">
        <v>160</v>
      </c>
      <c r="L118" s="209"/>
      <c r="M118" s="210" t="s">
        <v>21</v>
      </c>
      <c r="N118" s="211" t="s">
        <v>43</v>
      </c>
      <c r="O118" s="81"/>
      <c r="P118" s="191">
        <f>O118*H118</f>
        <v>0</v>
      </c>
      <c r="Q118" s="191">
        <v>0.001</v>
      </c>
      <c r="R118" s="191">
        <f>Q118*H118</f>
        <v>0.023800000000000002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195</v>
      </c>
      <c r="AT118" s="193" t="s">
        <v>191</v>
      </c>
      <c r="AU118" s="193" t="s">
        <v>72</v>
      </c>
      <c r="AY118" s="14" t="s">
        <v>162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4" t="s">
        <v>79</v>
      </c>
      <c r="BK118" s="194">
        <f>ROUND(I118*H118,2)</f>
        <v>0</v>
      </c>
      <c r="BL118" s="14" t="s">
        <v>161</v>
      </c>
      <c r="BM118" s="193" t="s">
        <v>613</v>
      </c>
    </row>
    <row r="119" s="2" customFormat="1">
      <c r="A119" s="35"/>
      <c r="B119" s="36"/>
      <c r="C119" s="37"/>
      <c r="D119" s="195" t="s">
        <v>164</v>
      </c>
      <c r="E119" s="37"/>
      <c r="F119" s="196" t="s">
        <v>234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164</v>
      </c>
      <c r="AU119" s="14" t="s">
        <v>72</v>
      </c>
    </row>
    <row r="120" s="10" customFormat="1">
      <c r="A120" s="10"/>
      <c r="B120" s="212"/>
      <c r="C120" s="213"/>
      <c r="D120" s="195" t="s">
        <v>197</v>
      </c>
      <c r="E120" s="214" t="s">
        <v>21</v>
      </c>
      <c r="F120" s="215" t="s">
        <v>614</v>
      </c>
      <c r="G120" s="213"/>
      <c r="H120" s="216">
        <v>23.800000000000001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2" t="s">
        <v>197</v>
      </c>
      <c r="AU120" s="222" t="s">
        <v>72</v>
      </c>
      <c r="AV120" s="10" t="s">
        <v>81</v>
      </c>
      <c r="AW120" s="10" t="s">
        <v>34</v>
      </c>
      <c r="AX120" s="10" t="s">
        <v>79</v>
      </c>
      <c r="AY120" s="222" t="s">
        <v>162</v>
      </c>
    </row>
    <row r="121" s="2" customFormat="1" ht="33" customHeight="1">
      <c r="A121" s="35"/>
      <c r="B121" s="36"/>
      <c r="C121" s="182" t="s">
        <v>237</v>
      </c>
      <c r="D121" s="182" t="s">
        <v>156</v>
      </c>
      <c r="E121" s="183" t="s">
        <v>615</v>
      </c>
      <c r="F121" s="184" t="s">
        <v>616</v>
      </c>
      <c r="G121" s="185" t="s">
        <v>240</v>
      </c>
      <c r="H121" s="186">
        <v>26</v>
      </c>
      <c r="I121" s="187"/>
      <c r="J121" s="188">
        <f>ROUND(I121*H121,2)</f>
        <v>0</v>
      </c>
      <c r="K121" s="184" t="s">
        <v>160</v>
      </c>
      <c r="L121" s="41"/>
      <c r="M121" s="189" t="s">
        <v>21</v>
      </c>
      <c r="N121" s="190" t="s">
        <v>43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161</v>
      </c>
      <c r="AT121" s="193" t="s">
        <v>156</v>
      </c>
      <c r="AU121" s="193" t="s">
        <v>72</v>
      </c>
      <c r="AY121" s="14" t="s">
        <v>162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161</v>
      </c>
      <c r="BM121" s="193" t="s">
        <v>617</v>
      </c>
    </row>
    <row r="122" s="2" customFormat="1">
      <c r="A122" s="35"/>
      <c r="B122" s="36"/>
      <c r="C122" s="37"/>
      <c r="D122" s="195" t="s">
        <v>164</v>
      </c>
      <c r="E122" s="37"/>
      <c r="F122" s="196" t="s">
        <v>618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164</v>
      </c>
      <c r="AU122" s="14" t="s">
        <v>72</v>
      </c>
    </row>
    <row r="123" s="2" customFormat="1">
      <c r="A123" s="35"/>
      <c r="B123" s="36"/>
      <c r="C123" s="37"/>
      <c r="D123" s="200" t="s">
        <v>166</v>
      </c>
      <c r="E123" s="37"/>
      <c r="F123" s="201" t="s">
        <v>619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166</v>
      </c>
      <c r="AU123" s="14" t="s">
        <v>72</v>
      </c>
    </row>
    <row r="124" s="10" customFormat="1">
      <c r="A124" s="10"/>
      <c r="B124" s="212"/>
      <c r="C124" s="213"/>
      <c r="D124" s="195" t="s">
        <v>197</v>
      </c>
      <c r="E124" s="214" t="s">
        <v>21</v>
      </c>
      <c r="F124" s="215" t="s">
        <v>620</v>
      </c>
      <c r="G124" s="213"/>
      <c r="H124" s="216">
        <v>26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2" t="s">
        <v>197</v>
      </c>
      <c r="AU124" s="222" t="s">
        <v>72</v>
      </c>
      <c r="AV124" s="10" t="s">
        <v>81</v>
      </c>
      <c r="AW124" s="10" t="s">
        <v>34</v>
      </c>
      <c r="AX124" s="10" t="s">
        <v>79</v>
      </c>
      <c r="AY124" s="222" t="s">
        <v>162</v>
      </c>
    </row>
    <row r="125" s="2" customFormat="1" ht="24.15" customHeight="1">
      <c r="A125" s="35"/>
      <c r="B125" s="36"/>
      <c r="C125" s="182" t="s">
        <v>245</v>
      </c>
      <c r="D125" s="182" t="s">
        <v>156</v>
      </c>
      <c r="E125" s="183" t="s">
        <v>621</v>
      </c>
      <c r="F125" s="184" t="s">
        <v>622</v>
      </c>
      <c r="G125" s="185" t="s">
        <v>240</v>
      </c>
      <c r="H125" s="186">
        <v>26</v>
      </c>
      <c r="I125" s="187"/>
      <c r="J125" s="188">
        <f>ROUND(I125*H125,2)</f>
        <v>0</v>
      </c>
      <c r="K125" s="184" t="s">
        <v>160</v>
      </c>
      <c r="L125" s="41"/>
      <c r="M125" s="189" t="s">
        <v>21</v>
      </c>
      <c r="N125" s="190" t="s">
        <v>43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161</v>
      </c>
      <c r="AT125" s="193" t="s">
        <v>156</v>
      </c>
      <c r="AU125" s="193" t="s">
        <v>72</v>
      </c>
      <c r="AY125" s="14" t="s">
        <v>162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161</v>
      </c>
      <c r="BM125" s="193" t="s">
        <v>623</v>
      </c>
    </row>
    <row r="126" s="2" customFormat="1">
      <c r="A126" s="35"/>
      <c r="B126" s="36"/>
      <c r="C126" s="37"/>
      <c r="D126" s="195" t="s">
        <v>164</v>
      </c>
      <c r="E126" s="37"/>
      <c r="F126" s="196" t="s">
        <v>624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164</v>
      </c>
      <c r="AU126" s="14" t="s">
        <v>72</v>
      </c>
    </row>
    <row r="127" s="2" customFormat="1">
      <c r="A127" s="35"/>
      <c r="B127" s="36"/>
      <c r="C127" s="37"/>
      <c r="D127" s="200" t="s">
        <v>166</v>
      </c>
      <c r="E127" s="37"/>
      <c r="F127" s="201" t="s">
        <v>625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166</v>
      </c>
      <c r="AU127" s="14" t="s">
        <v>72</v>
      </c>
    </row>
    <row r="128" s="10" customFormat="1">
      <c r="A128" s="10"/>
      <c r="B128" s="212"/>
      <c r="C128" s="213"/>
      <c r="D128" s="195" t="s">
        <v>197</v>
      </c>
      <c r="E128" s="214" t="s">
        <v>21</v>
      </c>
      <c r="F128" s="215" t="s">
        <v>626</v>
      </c>
      <c r="G128" s="213"/>
      <c r="H128" s="216">
        <v>26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2" t="s">
        <v>197</v>
      </c>
      <c r="AU128" s="222" t="s">
        <v>72</v>
      </c>
      <c r="AV128" s="10" t="s">
        <v>81</v>
      </c>
      <c r="AW128" s="10" t="s">
        <v>34</v>
      </c>
      <c r="AX128" s="10" t="s">
        <v>79</v>
      </c>
      <c r="AY128" s="222" t="s">
        <v>162</v>
      </c>
    </row>
    <row r="129" s="2" customFormat="1" ht="16.5" customHeight="1">
      <c r="A129" s="35"/>
      <c r="B129" s="36"/>
      <c r="C129" s="202" t="s">
        <v>8</v>
      </c>
      <c r="D129" s="202" t="s">
        <v>191</v>
      </c>
      <c r="E129" s="203" t="s">
        <v>627</v>
      </c>
      <c r="F129" s="204" t="s">
        <v>628</v>
      </c>
      <c r="G129" s="205" t="s">
        <v>240</v>
      </c>
      <c r="H129" s="206">
        <v>10</v>
      </c>
      <c r="I129" s="207"/>
      <c r="J129" s="208">
        <f>ROUND(I129*H129,2)</f>
        <v>0</v>
      </c>
      <c r="K129" s="204" t="s">
        <v>21</v>
      </c>
      <c r="L129" s="209"/>
      <c r="M129" s="210" t="s">
        <v>21</v>
      </c>
      <c r="N129" s="211" t="s">
        <v>43</v>
      </c>
      <c r="O129" s="81"/>
      <c r="P129" s="191">
        <f>O129*H129</f>
        <v>0</v>
      </c>
      <c r="Q129" s="191">
        <v>0.0040000000000000001</v>
      </c>
      <c r="R129" s="191">
        <f>Q129*H129</f>
        <v>0.040000000000000001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195</v>
      </c>
      <c r="AT129" s="193" t="s">
        <v>191</v>
      </c>
      <c r="AU129" s="193" t="s">
        <v>72</v>
      </c>
      <c r="AY129" s="14" t="s">
        <v>162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161</v>
      </c>
      <c r="BM129" s="193" t="s">
        <v>629</v>
      </c>
    </row>
    <row r="130" s="2" customFormat="1">
      <c r="A130" s="35"/>
      <c r="B130" s="36"/>
      <c r="C130" s="37"/>
      <c r="D130" s="195" t="s">
        <v>164</v>
      </c>
      <c r="E130" s="37"/>
      <c r="F130" s="196" t="s">
        <v>628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164</v>
      </c>
      <c r="AU130" s="14" t="s">
        <v>72</v>
      </c>
    </row>
    <row r="131" s="2" customFormat="1" ht="16.5" customHeight="1">
      <c r="A131" s="35"/>
      <c r="B131" s="36"/>
      <c r="C131" s="202" t="s">
        <v>258</v>
      </c>
      <c r="D131" s="202" t="s">
        <v>191</v>
      </c>
      <c r="E131" s="203" t="s">
        <v>630</v>
      </c>
      <c r="F131" s="204" t="s">
        <v>631</v>
      </c>
      <c r="G131" s="205" t="s">
        <v>240</v>
      </c>
      <c r="H131" s="206">
        <v>8</v>
      </c>
      <c r="I131" s="207"/>
      <c r="J131" s="208">
        <f>ROUND(I131*H131,2)</f>
        <v>0</v>
      </c>
      <c r="K131" s="204" t="s">
        <v>21</v>
      </c>
      <c r="L131" s="209"/>
      <c r="M131" s="210" t="s">
        <v>21</v>
      </c>
      <c r="N131" s="211" t="s">
        <v>43</v>
      </c>
      <c r="O131" s="81"/>
      <c r="P131" s="191">
        <f>O131*H131</f>
        <v>0</v>
      </c>
      <c r="Q131" s="191">
        <v>0.0040000000000000001</v>
      </c>
      <c r="R131" s="191">
        <f>Q131*H131</f>
        <v>0.032000000000000001</v>
      </c>
      <c r="S131" s="191">
        <v>0</v>
      </c>
      <c r="T131" s="19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3" t="s">
        <v>195</v>
      </c>
      <c r="AT131" s="193" t="s">
        <v>191</v>
      </c>
      <c r="AU131" s="193" t="s">
        <v>72</v>
      </c>
      <c r="AY131" s="14" t="s">
        <v>162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4" t="s">
        <v>79</v>
      </c>
      <c r="BK131" s="194">
        <f>ROUND(I131*H131,2)</f>
        <v>0</v>
      </c>
      <c r="BL131" s="14" t="s">
        <v>161</v>
      </c>
      <c r="BM131" s="193" t="s">
        <v>632</v>
      </c>
    </row>
    <row r="132" s="2" customFormat="1">
      <c r="A132" s="35"/>
      <c r="B132" s="36"/>
      <c r="C132" s="37"/>
      <c r="D132" s="195" t="s">
        <v>164</v>
      </c>
      <c r="E132" s="37"/>
      <c r="F132" s="196" t="s">
        <v>631</v>
      </c>
      <c r="G132" s="37"/>
      <c r="H132" s="37"/>
      <c r="I132" s="197"/>
      <c r="J132" s="37"/>
      <c r="K132" s="37"/>
      <c r="L132" s="41"/>
      <c r="M132" s="198"/>
      <c r="N132" s="19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164</v>
      </c>
      <c r="AU132" s="14" t="s">
        <v>72</v>
      </c>
    </row>
    <row r="133" s="2" customFormat="1" ht="16.5" customHeight="1">
      <c r="A133" s="35"/>
      <c r="B133" s="36"/>
      <c r="C133" s="202" t="s">
        <v>262</v>
      </c>
      <c r="D133" s="202" t="s">
        <v>191</v>
      </c>
      <c r="E133" s="203" t="s">
        <v>633</v>
      </c>
      <c r="F133" s="204" t="s">
        <v>634</v>
      </c>
      <c r="G133" s="205" t="s">
        <v>240</v>
      </c>
      <c r="H133" s="206">
        <v>8</v>
      </c>
      <c r="I133" s="207"/>
      <c r="J133" s="208">
        <f>ROUND(I133*H133,2)</f>
        <v>0</v>
      </c>
      <c r="K133" s="204" t="s">
        <v>21</v>
      </c>
      <c r="L133" s="209"/>
      <c r="M133" s="210" t="s">
        <v>21</v>
      </c>
      <c r="N133" s="211" t="s">
        <v>43</v>
      </c>
      <c r="O133" s="81"/>
      <c r="P133" s="191">
        <f>O133*H133</f>
        <v>0</v>
      </c>
      <c r="Q133" s="191">
        <v>0.0040000000000000001</v>
      </c>
      <c r="R133" s="191">
        <f>Q133*H133</f>
        <v>0.032000000000000001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195</v>
      </c>
      <c r="AT133" s="193" t="s">
        <v>191</v>
      </c>
      <c r="AU133" s="193" t="s">
        <v>72</v>
      </c>
      <c r="AY133" s="14" t="s">
        <v>162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161</v>
      </c>
      <c r="BM133" s="193" t="s">
        <v>635</v>
      </c>
    </row>
    <row r="134" s="2" customFormat="1">
      <c r="A134" s="35"/>
      <c r="B134" s="36"/>
      <c r="C134" s="37"/>
      <c r="D134" s="195" t="s">
        <v>164</v>
      </c>
      <c r="E134" s="37"/>
      <c r="F134" s="196" t="s">
        <v>634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72</v>
      </c>
    </row>
    <row r="135" s="2" customFormat="1" ht="24.15" customHeight="1">
      <c r="A135" s="35"/>
      <c r="B135" s="36"/>
      <c r="C135" s="182" t="s">
        <v>266</v>
      </c>
      <c r="D135" s="182" t="s">
        <v>156</v>
      </c>
      <c r="E135" s="183" t="s">
        <v>636</v>
      </c>
      <c r="F135" s="184" t="s">
        <v>637</v>
      </c>
      <c r="G135" s="185" t="s">
        <v>240</v>
      </c>
      <c r="H135" s="186">
        <v>26</v>
      </c>
      <c r="I135" s="187"/>
      <c r="J135" s="188">
        <f>ROUND(I135*H135,2)</f>
        <v>0</v>
      </c>
      <c r="K135" s="184" t="s">
        <v>160</v>
      </c>
      <c r="L135" s="41"/>
      <c r="M135" s="189" t="s">
        <v>21</v>
      </c>
      <c r="N135" s="190" t="s">
        <v>43</v>
      </c>
      <c r="O135" s="81"/>
      <c r="P135" s="191">
        <f>O135*H135</f>
        <v>0</v>
      </c>
      <c r="Q135" s="191">
        <v>5.8E-05</v>
      </c>
      <c r="R135" s="191">
        <f>Q135*H135</f>
        <v>0.001508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161</v>
      </c>
      <c r="AT135" s="193" t="s">
        <v>156</v>
      </c>
      <c r="AU135" s="193" t="s">
        <v>72</v>
      </c>
      <c r="AY135" s="14" t="s">
        <v>162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161</v>
      </c>
      <c r="BM135" s="193" t="s">
        <v>638</v>
      </c>
    </row>
    <row r="136" s="2" customFormat="1">
      <c r="A136" s="35"/>
      <c r="B136" s="36"/>
      <c r="C136" s="37"/>
      <c r="D136" s="195" t="s">
        <v>164</v>
      </c>
      <c r="E136" s="37"/>
      <c r="F136" s="196" t="s">
        <v>639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72</v>
      </c>
    </row>
    <row r="137" s="2" customFormat="1">
      <c r="A137" s="35"/>
      <c r="B137" s="36"/>
      <c r="C137" s="37"/>
      <c r="D137" s="200" t="s">
        <v>166</v>
      </c>
      <c r="E137" s="37"/>
      <c r="F137" s="201" t="s">
        <v>640</v>
      </c>
      <c r="G137" s="37"/>
      <c r="H137" s="37"/>
      <c r="I137" s="197"/>
      <c r="J137" s="37"/>
      <c r="K137" s="37"/>
      <c r="L137" s="41"/>
      <c r="M137" s="198"/>
      <c r="N137" s="199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72</v>
      </c>
    </row>
    <row r="138" s="10" customFormat="1">
      <c r="A138" s="10"/>
      <c r="B138" s="212"/>
      <c r="C138" s="213"/>
      <c r="D138" s="195" t="s">
        <v>197</v>
      </c>
      <c r="E138" s="214" t="s">
        <v>21</v>
      </c>
      <c r="F138" s="215" t="s">
        <v>641</v>
      </c>
      <c r="G138" s="213"/>
      <c r="H138" s="216">
        <v>26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2" t="s">
        <v>197</v>
      </c>
      <c r="AU138" s="222" t="s">
        <v>72</v>
      </c>
      <c r="AV138" s="10" t="s">
        <v>81</v>
      </c>
      <c r="AW138" s="10" t="s">
        <v>34</v>
      </c>
      <c r="AX138" s="10" t="s">
        <v>79</v>
      </c>
      <c r="AY138" s="222" t="s">
        <v>162</v>
      </c>
    </row>
    <row r="139" s="2" customFormat="1" ht="21.75" customHeight="1">
      <c r="A139" s="35"/>
      <c r="B139" s="36"/>
      <c r="C139" s="202" t="s">
        <v>270</v>
      </c>
      <c r="D139" s="202" t="s">
        <v>191</v>
      </c>
      <c r="E139" s="203" t="s">
        <v>642</v>
      </c>
      <c r="F139" s="204" t="s">
        <v>643</v>
      </c>
      <c r="G139" s="205" t="s">
        <v>240</v>
      </c>
      <c r="H139" s="206">
        <v>78</v>
      </c>
      <c r="I139" s="207"/>
      <c r="J139" s="208">
        <f>ROUND(I139*H139,2)</f>
        <v>0</v>
      </c>
      <c r="K139" s="204" t="s">
        <v>160</v>
      </c>
      <c r="L139" s="209"/>
      <c r="M139" s="210" t="s">
        <v>21</v>
      </c>
      <c r="N139" s="211" t="s">
        <v>43</v>
      </c>
      <c r="O139" s="81"/>
      <c r="P139" s="191">
        <f>O139*H139</f>
        <v>0</v>
      </c>
      <c r="Q139" s="191">
        <v>0.0070899999999999999</v>
      </c>
      <c r="R139" s="191">
        <f>Q139*H139</f>
        <v>0.55301999999999996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195</v>
      </c>
      <c r="AT139" s="193" t="s">
        <v>191</v>
      </c>
      <c r="AU139" s="193" t="s">
        <v>72</v>
      </c>
      <c r="AY139" s="14" t="s">
        <v>162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161</v>
      </c>
      <c r="BM139" s="193" t="s">
        <v>644</v>
      </c>
    </row>
    <row r="140" s="2" customFormat="1">
      <c r="A140" s="35"/>
      <c r="B140" s="36"/>
      <c r="C140" s="37"/>
      <c r="D140" s="195" t="s">
        <v>164</v>
      </c>
      <c r="E140" s="37"/>
      <c r="F140" s="196" t="s">
        <v>643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72</v>
      </c>
    </row>
    <row r="141" s="10" customFormat="1">
      <c r="A141" s="10"/>
      <c r="B141" s="212"/>
      <c r="C141" s="213"/>
      <c r="D141" s="195" t="s">
        <v>197</v>
      </c>
      <c r="E141" s="214" t="s">
        <v>21</v>
      </c>
      <c r="F141" s="215" t="s">
        <v>645</v>
      </c>
      <c r="G141" s="213"/>
      <c r="H141" s="216">
        <v>78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2" t="s">
        <v>197</v>
      </c>
      <c r="AU141" s="222" t="s">
        <v>72</v>
      </c>
      <c r="AV141" s="10" t="s">
        <v>81</v>
      </c>
      <c r="AW141" s="10" t="s">
        <v>34</v>
      </c>
      <c r="AX141" s="10" t="s">
        <v>79</v>
      </c>
      <c r="AY141" s="222" t="s">
        <v>162</v>
      </c>
    </row>
    <row r="142" s="2" customFormat="1" ht="24.15" customHeight="1">
      <c r="A142" s="35"/>
      <c r="B142" s="36"/>
      <c r="C142" s="182" t="s">
        <v>274</v>
      </c>
      <c r="D142" s="182" t="s">
        <v>156</v>
      </c>
      <c r="E142" s="183" t="s">
        <v>646</v>
      </c>
      <c r="F142" s="184" t="s">
        <v>347</v>
      </c>
      <c r="G142" s="185" t="s">
        <v>240</v>
      </c>
      <c r="H142" s="186">
        <v>26</v>
      </c>
      <c r="I142" s="187"/>
      <c r="J142" s="188">
        <f>ROUND(I142*H142,2)</f>
        <v>0</v>
      </c>
      <c r="K142" s="184" t="s">
        <v>348</v>
      </c>
      <c r="L142" s="41"/>
      <c r="M142" s="189" t="s">
        <v>21</v>
      </c>
      <c r="N142" s="190" t="s">
        <v>43</v>
      </c>
      <c r="O142" s="81"/>
      <c r="P142" s="191">
        <f>O142*H142</f>
        <v>0</v>
      </c>
      <c r="Q142" s="191">
        <v>0.0020823999999999999</v>
      </c>
      <c r="R142" s="191">
        <f>Q142*H142</f>
        <v>0.054142399999999993</v>
      </c>
      <c r="S142" s="191">
        <v>0</v>
      </c>
      <c r="T142" s="19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3" t="s">
        <v>161</v>
      </c>
      <c r="AT142" s="193" t="s">
        <v>156</v>
      </c>
      <c r="AU142" s="193" t="s">
        <v>72</v>
      </c>
      <c r="AY142" s="14" t="s">
        <v>162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4" t="s">
        <v>79</v>
      </c>
      <c r="BK142" s="194">
        <f>ROUND(I142*H142,2)</f>
        <v>0</v>
      </c>
      <c r="BL142" s="14" t="s">
        <v>161</v>
      </c>
      <c r="BM142" s="193" t="s">
        <v>647</v>
      </c>
    </row>
    <row r="143" s="2" customFormat="1">
      <c r="A143" s="35"/>
      <c r="B143" s="36"/>
      <c r="C143" s="37"/>
      <c r="D143" s="195" t="s">
        <v>164</v>
      </c>
      <c r="E143" s="37"/>
      <c r="F143" s="196" t="s">
        <v>350</v>
      </c>
      <c r="G143" s="37"/>
      <c r="H143" s="37"/>
      <c r="I143" s="197"/>
      <c r="J143" s="37"/>
      <c r="K143" s="37"/>
      <c r="L143" s="41"/>
      <c r="M143" s="198"/>
      <c r="N143" s="199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164</v>
      </c>
      <c r="AU143" s="14" t="s">
        <v>72</v>
      </c>
    </row>
    <row r="144" s="2" customFormat="1">
      <c r="A144" s="35"/>
      <c r="B144" s="36"/>
      <c r="C144" s="37"/>
      <c r="D144" s="200" t="s">
        <v>166</v>
      </c>
      <c r="E144" s="37"/>
      <c r="F144" s="201" t="s">
        <v>648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166</v>
      </c>
      <c r="AU144" s="14" t="s">
        <v>72</v>
      </c>
    </row>
    <row r="145" s="10" customFormat="1">
      <c r="A145" s="10"/>
      <c r="B145" s="212"/>
      <c r="C145" s="213"/>
      <c r="D145" s="195" t="s">
        <v>197</v>
      </c>
      <c r="E145" s="214" t="s">
        <v>21</v>
      </c>
      <c r="F145" s="215" t="s">
        <v>649</v>
      </c>
      <c r="G145" s="213"/>
      <c r="H145" s="216">
        <v>26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2" t="s">
        <v>197</v>
      </c>
      <c r="AU145" s="222" t="s">
        <v>72</v>
      </c>
      <c r="AV145" s="10" t="s">
        <v>81</v>
      </c>
      <c r="AW145" s="10" t="s">
        <v>34</v>
      </c>
      <c r="AX145" s="10" t="s">
        <v>79</v>
      </c>
      <c r="AY145" s="222" t="s">
        <v>162</v>
      </c>
    </row>
    <row r="146" s="2" customFormat="1" ht="24.15" customHeight="1">
      <c r="A146" s="35"/>
      <c r="B146" s="36"/>
      <c r="C146" s="182" t="s">
        <v>7</v>
      </c>
      <c r="D146" s="182" t="s">
        <v>156</v>
      </c>
      <c r="E146" s="183" t="s">
        <v>650</v>
      </c>
      <c r="F146" s="184" t="s">
        <v>651</v>
      </c>
      <c r="G146" s="185" t="s">
        <v>240</v>
      </c>
      <c r="H146" s="186">
        <v>26</v>
      </c>
      <c r="I146" s="187"/>
      <c r="J146" s="188">
        <f>ROUND(I146*H146,2)</f>
        <v>0</v>
      </c>
      <c r="K146" s="184" t="s">
        <v>160</v>
      </c>
      <c r="L146" s="41"/>
      <c r="M146" s="189" t="s">
        <v>21</v>
      </c>
      <c r="N146" s="190" t="s">
        <v>43</v>
      </c>
      <c r="O146" s="81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3" t="s">
        <v>161</v>
      </c>
      <c r="AT146" s="193" t="s">
        <v>156</v>
      </c>
      <c r="AU146" s="193" t="s">
        <v>72</v>
      </c>
      <c r="AY146" s="14" t="s">
        <v>162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4" t="s">
        <v>79</v>
      </c>
      <c r="BK146" s="194">
        <f>ROUND(I146*H146,2)</f>
        <v>0</v>
      </c>
      <c r="BL146" s="14" t="s">
        <v>161</v>
      </c>
      <c r="BM146" s="193" t="s">
        <v>652</v>
      </c>
    </row>
    <row r="147" s="2" customFormat="1">
      <c r="A147" s="35"/>
      <c r="B147" s="36"/>
      <c r="C147" s="37"/>
      <c r="D147" s="195" t="s">
        <v>164</v>
      </c>
      <c r="E147" s="37"/>
      <c r="F147" s="196" t="s">
        <v>653</v>
      </c>
      <c r="G147" s="37"/>
      <c r="H147" s="37"/>
      <c r="I147" s="197"/>
      <c r="J147" s="37"/>
      <c r="K147" s="37"/>
      <c r="L147" s="41"/>
      <c r="M147" s="198"/>
      <c r="N147" s="199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164</v>
      </c>
      <c r="AU147" s="14" t="s">
        <v>72</v>
      </c>
    </row>
    <row r="148" s="2" customFormat="1">
      <c r="A148" s="35"/>
      <c r="B148" s="36"/>
      <c r="C148" s="37"/>
      <c r="D148" s="200" t="s">
        <v>166</v>
      </c>
      <c r="E148" s="37"/>
      <c r="F148" s="201" t="s">
        <v>654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166</v>
      </c>
      <c r="AU148" s="14" t="s">
        <v>72</v>
      </c>
    </row>
    <row r="149" s="10" customFormat="1">
      <c r="A149" s="10"/>
      <c r="B149" s="212"/>
      <c r="C149" s="213"/>
      <c r="D149" s="195" t="s">
        <v>197</v>
      </c>
      <c r="E149" s="214" t="s">
        <v>21</v>
      </c>
      <c r="F149" s="215" t="s">
        <v>655</v>
      </c>
      <c r="G149" s="213"/>
      <c r="H149" s="216">
        <v>26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2" t="s">
        <v>197</v>
      </c>
      <c r="AU149" s="222" t="s">
        <v>72</v>
      </c>
      <c r="AV149" s="10" t="s">
        <v>81</v>
      </c>
      <c r="AW149" s="10" t="s">
        <v>34</v>
      </c>
      <c r="AX149" s="10" t="s">
        <v>79</v>
      </c>
      <c r="AY149" s="222" t="s">
        <v>162</v>
      </c>
    </row>
    <row r="150" s="2" customFormat="1" ht="33" customHeight="1">
      <c r="A150" s="35"/>
      <c r="B150" s="36"/>
      <c r="C150" s="182" t="s">
        <v>281</v>
      </c>
      <c r="D150" s="182" t="s">
        <v>156</v>
      </c>
      <c r="E150" s="183" t="s">
        <v>238</v>
      </c>
      <c r="F150" s="184" t="s">
        <v>239</v>
      </c>
      <c r="G150" s="185" t="s">
        <v>240</v>
      </c>
      <c r="H150" s="186">
        <v>450</v>
      </c>
      <c r="I150" s="187"/>
      <c r="J150" s="188">
        <f>ROUND(I150*H150,2)</f>
        <v>0</v>
      </c>
      <c r="K150" s="184" t="s">
        <v>160</v>
      </c>
      <c r="L150" s="41"/>
      <c r="M150" s="189" t="s">
        <v>21</v>
      </c>
      <c r="N150" s="190" t="s">
        <v>43</v>
      </c>
      <c r="O150" s="81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3" t="s">
        <v>161</v>
      </c>
      <c r="AT150" s="193" t="s">
        <v>156</v>
      </c>
      <c r="AU150" s="193" t="s">
        <v>72</v>
      </c>
      <c r="AY150" s="14" t="s">
        <v>162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4" t="s">
        <v>79</v>
      </c>
      <c r="BK150" s="194">
        <f>ROUND(I150*H150,2)</f>
        <v>0</v>
      </c>
      <c r="BL150" s="14" t="s">
        <v>161</v>
      </c>
      <c r="BM150" s="193" t="s">
        <v>656</v>
      </c>
    </row>
    <row r="151" s="2" customFormat="1">
      <c r="A151" s="35"/>
      <c r="B151" s="36"/>
      <c r="C151" s="37"/>
      <c r="D151" s="195" t="s">
        <v>164</v>
      </c>
      <c r="E151" s="37"/>
      <c r="F151" s="196" t="s">
        <v>242</v>
      </c>
      <c r="G151" s="37"/>
      <c r="H151" s="37"/>
      <c r="I151" s="197"/>
      <c r="J151" s="37"/>
      <c r="K151" s="37"/>
      <c r="L151" s="41"/>
      <c r="M151" s="198"/>
      <c r="N151" s="199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164</v>
      </c>
      <c r="AU151" s="14" t="s">
        <v>72</v>
      </c>
    </row>
    <row r="152" s="2" customFormat="1">
      <c r="A152" s="35"/>
      <c r="B152" s="36"/>
      <c r="C152" s="37"/>
      <c r="D152" s="200" t="s">
        <v>166</v>
      </c>
      <c r="E152" s="37"/>
      <c r="F152" s="201" t="s">
        <v>243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72</v>
      </c>
    </row>
    <row r="153" s="10" customFormat="1">
      <c r="A153" s="10"/>
      <c r="B153" s="212"/>
      <c r="C153" s="213"/>
      <c r="D153" s="195" t="s">
        <v>197</v>
      </c>
      <c r="E153" s="214" t="s">
        <v>21</v>
      </c>
      <c r="F153" s="215" t="s">
        <v>657</v>
      </c>
      <c r="G153" s="213"/>
      <c r="H153" s="216">
        <v>450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2" t="s">
        <v>197</v>
      </c>
      <c r="AU153" s="222" t="s">
        <v>72</v>
      </c>
      <c r="AV153" s="10" t="s">
        <v>81</v>
      </c>
      <c r="AW153" s="10" t="s">
        <v>34</v>
      </c>
      <c r="AX153" s="10" t="s">
        <v>79</v>
      </c>
      <c r="AY153" s="222" t="s">
        <v>162</v>
      </c>
    </row>
    <row r="154" s="2" customFormat="1" ht="24.15" customHeight="1">
      <c r="A154" s="35"/>
      <c r="B154" s="36"/>
      <c r="C154" s="182" t="s">
        <v>285</v>
      </c>
      <c r="D154" s="182" t="s">
        <v>156</v>
      </c>
      <c r="E154" s="183" t="s">
        <v>246</v>
      </c>
      <c r="F154" s="184" t="s">
        <v>247</v>
      </c>
      <c r="G154" s="185" t="s">
        <v>240</v>
      </c>
      <c r="H154" s="186">
        <v>390</v>
      </c>
      <c r="I154" s="187"/>
      <c r="J154" s="188">
        <f>ROUND(I154*H154,2)</f>
        <v>0</v>
      </c>
      <c r="K154" s="184" t="s">
        <v>160</v>
      </c>
      <c r="L154" s="41"/>
      <c r="M154" s="189" t="s">
        <v>21</v>
      </c>
      <c r="N154" s="190" t="s">
        <v>43</v>
      </c>
      <c r="O154" s="81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3" t="s">
        <v>161</v>
      </c>
      <c r="AT154" s="193" t="s">
        <v>156</v>
      </c>
      <c r="AU154" s="193" t="s">
        <v>72</v>
      </c>
      <c r="AY154" s="14" t="s">
        <v>162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4" t="s">
        <v>79</v>
      </c>
      <c r="BK154" s="194">
        <f>ROUND(I154*H154,2)</f>
        <v>0</v>
      </c>
      <c r="BL154" s="14" t="s">
        <v>161</v>
      </c>
      <c r="BM154" s="193" t="s">
        <v>658</v>
      </c>
    </row>
    <row r="155" s="2" customFormat="1">
      <c r="A155" s="35"/>
      <c r="B155" s="36"/>
      <c r="C155" s="37"/>
      <c r="D155" s="195" t="s">
        <v>164</v>
      </c>
      <c r="E155" s="37"/>
      <c r="F155" s="196" t="s">
        <v>249</v>
      </c>
      <c r="G155" s="37"/>
      <c r="H155" s="37"/>
      <c r="I155" s="197"/>
      <c r="J155" s="37"/>
      <c r="K155" s="37"/>
      <c r="L155" s="41"/>
      <c r="M155" s="198"/>
      <c r="N155" s="19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164</v>
      </c>
      <c r="AU155" s="14" t="s">
        <v>72</v>
      </c>
    </row>
    <row r="156" s="2" customFormat="1">
      <c r="A156" s="35"/>
      <c r="B156" s="36"/>
      <c r="C156" s="37"/>
      <c r="D156" s="200" t="s">
        <v>166</v>
      </c>
      <c r="E156" s="37"/>
      <c r="F156" s="201" t="s">
        <v>250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166</v>
      </c>
      <c r="AU156" s="14" t="s">
        <v>72</v>
      </c>
    </row>
    <row r="157" s="10" customFormat="1">
      <c r="A157" s="10"/>
      <c r="B157" s="212"/>
      <c r="C157" s="213"/>
      <c r="D157" s="195" t="s">
        <v>197</v>
      </c>
      <c r="E157" s="214" t="s">
        <v>21</v>
      </c>
      <c r="F157" s="215" t="s">
        <v>659</v>
      </c>
      <c r="G157" s="213"/>
      <c r="H157" s="216">
        <v>390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2" t="s">
        <v>197</v>
      </c>
      <c r="AU157" s="222" t="s">
        <v>72</v>
      </c>
      <c r="AV157" s="10" t="s">
        <v>81</v>
      </c>
      <c r="AW157" s="10" t="s">
        <v>34</v>
      </c>
      <c r="AX157" s="10" t="s">
        <v>79</v>
      </c>
      <c r="AY157" s="222" t="s">
        <v>162</v>
      </c>
    </row>
    <row r="158" s="2" customFormat="1" ht="24.15" customHeight="1">
      <c r="A158" s="35"/>
      <c r="B158" s="36"/>
      <c r="C158" s="182" t="s">
        <v>290</v>
      </c>
      <c r="D158" s="182" t="s">
        <v>156</v>
      </c>
      <c r="E158" s="183" t="s">
        <v>252</v>
      </c>
      <c r="F158" s="184" t="s">
        <v>253</v>
      </c>
      <c r="G158" s="185" t="s">
        <v>240</v>
      </c>
      <c r="H158" s="186">
        <v>60</v>
      </c>
      <c r="I158" s="187"/>
      <c r="J158" s="188">
        <f>ROUND(I158*H158,2)</f>
        <v>0</v>
      </c>
      <c r="K158" s="184" t="s">
        <v>160</v>
      </c>
      <c r="L158" s="41"/>
      <c r="M158" s="189" t="s">
        <v>21</v>
      </c>
      <c r="N158" s="190" t="s">
        <v>43</v>
      </c>
      <c r="O158" s="81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3" t="s">
        <v>161</v>
      </c>
      <c r="AT158" s="193" t="s">
        <v>156</v>
      </c>
      <c r="AU158" s="193" t="s">
        <v>72</v>
      </c>
      <c r="AY158" s="14" t="s">
        <v>162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4" t="s">
        <v>79</v>
      </c>
      <c r="BK158" s="194">
        <f>ROUND(I158*H158,2)</f>
        <v>0</v>
      </c>
      <c r="BL158" s="14" t="s">
        <v>161</v>
      </c>
      <c r="BM158" s="193" t="s">
        <v>660</v>
      </c>
    </row>
    <row r="159" s="2" customFormat="1">
      <c r="A159" s="35"/>
      <c r="B159" s="36"/>
      <c r="C159" s="37"/>
      <c r="D159" s="195" t="s">
        <v>164</v>
      </c>
      <c r="E159" s="37"/>
      <c r="F159" s="196" t="s">
        <v>255</v>
      </c>
      <c r="G159" s="37"/>
      <c r="H159" s="37"/>
      <c r="I159" s="197"/>
      <c r="J159" s="37"/>
      <c r="K159" s="37"/>
      <c r="L159" s="41"/>
      <c r="M159" s="198"/>
      <c r="N159" s="19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164</v>
      </c>
      <c r="AU159" s="14" t="s">
        <v>72</v>
      </c>
    </row>
    <row r="160" s="2" customFormat="1">
      <c r="A160" s="35"/>
      <c r="B160" s="36"/>
      <c r="C160" s="37"/>
      <c r="D160" s="200" t="s">
        <v>166</v>
      </c>
      <c r="E160" s="37"/>
      <c r="F160" s="201" t="s">
        <v>256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166</v>
      </c>
      <c r="AU160" s="14" t="s">
        <v>72</v>
      </c>
    </row>
    <row r="161" s="10" customFormat="1">
      <c r="A161" s="10"/>
      <c r="B161" s="212"/>
      <c r="C161" s="213"/>
      <c r="D161" s="195" t="s">
        <v>197</v>
      </c>
      <c r="E161" s="214" t="s">
        <v>21</v>
      </c>
      <c r="F161" s="215" t="s">
        <v>661</v>
      </c>
      <c r="G161" s="213"/>
      <c r="H161" s="216">
        <v>60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2" t="s">
        <v>197</v>
      </c>
      <c r="AU161" s="222" t="s">
        <v>72</v>
      </c>
      <c r="AV161" s="10" t="s">
        <v>81</v>
      </c>
      <c r="AW161" s="10" t="s">
        <v>34</v>
      </c>
      <c r="AX161" s="10" t="s">
        <v>79</v>
      </c>
      <c r="AY161" s="222" t="s">
        <v>162</v>
      </c>
    </row>
    <row r="162" s="2" customFormat="1" ht="16.5" customHeight="1">
      <c r="A162" s="35"/>
      <c r="B162" s="36"/>
      <c r="C162" s="202" t="s">
        <v>322</v>
      </c>
      <c r="D162" s="202" t="s">
        <v>191</v>
      </c>
      <c r="E162" s="203" t="s">
        <v>286</v>
      </c>
      <c r="F162" s="204" t="s">
        <v>287</v>
      </c>
      <c r="G162" s="205" t="s">
        <v>240</v>
      </c>
      <c r="H162" s="206">
        <v>20</v>
      </c>
      <c r="I162" s="207"/>
      <c r="J162" s="208">
        <f>ROUND(I162*H162,2)</f>
        <v>0</v>
      </c>
      <c r="K162" s="204" t="s">
        <v>21</v>
      </c>
      <c r="L162" s="209"/>
      <c r="M162" s="210" t="s">
        <v>21</v>
      </c>
      <c r="N162" s="211" t="s">
        <v>43</v>
      </c>
      <c r="O162" s="81"/>
      <c r="P162" s="191">
        <f>O162*H162</f>
        <v>0</v>
      </c>
      <c r="Q162" s="191">
        <v>0.0015</v>
      </c>
      <c r="R162" s="191">
        <f>Q162*H162</f>
        <v>0.029999999999999999</v>
      </c>
      <c r="S162" s="191">
        <v>0</v>
      </c>
      <c r="T162" s="19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3" t="s">
        <v>195</v>
      </c>
      <c r="AT162" s="193" t="s">
        <v>191</v>
      </c>
      <c r="AU162" s="193" t="s">
        <v>72</v>
      </c>
      <c r="AY162" s="14" t="s">
        <v>162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4" t="s">
        <v>79</v>
      </c>
      <c r="BK162" s="194">
        <f>ROUND(I162*H162,2)</f>
        <v>0</v>
      </c>
      <c r="BL162" s="14" t="s">
        <v>161</v>
      </c>
      <c r="BM162" s="193" t="s">
        <v>662</v>
      </c>
    </row>
    <row r="163" s="2" customFormat="1">
      <c r="A163" s="35"/>
      <c r="B163" s="36"/>
      <c r="C163" s="37"/>
      <c r="D163" s="195" t="s">
        <v>164</v>
      </c>
      <c r="E163" s="37"/>
      <c r="F163" s="196" t="s">
        <v>289</v>
      </c>
      <c r="G163" s="37"/>
      <c r="H163" s="37"/>
      <c r="I163" s="197"/>
      <c r="J163" s="37"/>
      <c r="K163" s="37"/>
      <c r="L163" s="41"/>
      <c r="M163" s="198"/>
      <c r="N163" s="19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164</v>
      </c>
      <c r="AU163" s="14" t="s">
        <v>72</v>
      </c>
    </row>
    <row r="164" s="2" customFormat="1" ht="24.15" customHeight="1">
      <c r="A164" s="35"/>
      <c r="B164" s="36"/>
      <c r="C164" s="202" t="s">
        <v>326</v>
      </c>
      <c r="D164" s="202" t="s">
        <v>191</v>
      </c>
      <c r="E164" s="203" t="s">
        <v>291</v>
      </c>
      <c r="F164" s="204" t="s">
        <v>292</v>
      </c>
      <c r="G164" s="205" t="s">
        <v>240</v>
      </c>
      <c r="H164" s="206">
        <v>30</v>
      </c>
      <c r="I164" s="207"/>
      <c r="J164" s="208">
        <f>ROUND(I164*H164,2)</f>
        <v>0</v>
      </c>
      <c r="K164" s="204" t="s">
        <v>21</v>
      </c>
      <c r="L164" s="209"/>
      <c r="M164" s="210" t="s">
        <v>21</v>
      </c>
      <c r="N164" s="211" t="s">
        <v>43</v>
      </c>
      <c r="O164" s="81"/>
      <c r="P164" s="191">
        <f>O164*H164</f>
        <v>0</v>
      </c>
      <c r="Q164" s="191">
        <v>0.0015</v>
      </c>
      <c r="R164" s="191">
        <f>Q164*H164</f>
        <v>0.044999999999999998</v>
      </c>
      <c r="S164" s="191">
        <v>0</v>
      </c>
      <c r="T164" s="19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3" t="s">
        <v>195</v>
      </c>
      <c r="AT164" s="193" t="s">
        <v>191</v>
      </c>
      <c r="AU164" s="193" t="s">
        <v>72</v>
      </c>
      <c r="AY164" s="14" t="s">
        <v>162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4" t="s">
        <v>79</v>
      </c>
      <c r="BK164" s="194">
        <f>ROUND(I164*H164,2)</f>
        <v>0</v>
      </c>
      <c r="BL164" s="14" t="s">
        <v>161</v>
      </c>
      <c r="BM164" s="193" t="s">
        <v>663</v>
      </c>
    </row>
    <row r="165" s="2" customFormat="1">
      <c r="A165" s="35"/>
      <c r="B165" s="36"/>
      <c r="C165" s="37"/>
      <c r="D165" s="195" t="s">
        <v>164</v>
      </c>
      <c r="E165" s="37"/>
      <c r="F165" s="196" t="s">
        <v>292</v>
      </c>
      <c r="G165" s="37"/>
      <c r="H165" s="37"/>
      <c r="I165" s="197"/>
      <c r="J165" s="37"/>
      <c r="K165" s="37"/>
      <c r="L165" s="41"/>
      <c r="M165" s="198"/>
      <c r="N165" s="199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164</v>
      </c>
      <c r="AU165" s="14" t="s">
        <v>72</v>
      </c>
    </row>
    <row r="166" s="2" customFormat="1" ht="24.15" customHeight="1">
      <c r="A166" s="35"/>
      <c r="B166" s="36"/>
      <c r="C166" s="202" t="s">
        <v>330</v>
      </c>
      <c r="D166" s="202" t="s">
        <v>191</v>
      </c>
      <c r="E166" s="203" t="s">
        <v>295</v>
      </c>
      <c r="F166" s="204" t="s">
        <v>296</v>
      </c>
      <c r="G166" s="205" t="s">
        <v>240</v>
      </c>
      <c r="H166" s="206">
        <v>10</v>
      </c>
      <c r="I166" s="207"/>
      <c r="J166" s="208">
        <f>ROUND(I166*H166,2)</f>
        <v>0</v>
      </c>
      <c r="K166" s="204" t="s">
        <v>21</v>
      </c>
      <c r="L166" s="209"/>
      <c r="M166" s="210" t="s">
        <v>21</v>
      </c>
      <c r="N166" s="211" t="s">
        <v>43</v>
      </c>
      <c r="O166" s="81"/>
      <c r="P166" s="191">
        <f>O166*H166</f>
        <v>0</v>
      </c>
      <c r="Q166" s="191">
        <v>0.0015</v>
      </c>
      <c r="R166" s="191">
        <f>Q166*H166</f>
        <v>0.014999999999999999</v>
      </c>
      <c r="S166" s="191">
        <v>0</v>
      </c>
      <c r="T166" s="19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3" t="s">
        <v>195</v>
      </c>
      <c r="AT166" s="193" t="s">
        <v>191</v>
      </c>
      <c r="AU166" s="193" t="s">
        <v>72</v>
      </c>
      <c r="AY166" s="14" t="s">
        <v>162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4" t="s">
        <v>79</v>
      </c>
      <c r="BK166" s="194">
        <f>ROUND(I166*H166,2)</f>
        <v>0</v>
      </c>
      <c r="BL166" s="14" t="s">
        <v>161</v>
      </c>
      <c r="BM166" s="193" t="s">
        <v>664</v>
      </c>
    </row>
    <row r="167" s="2" customFormat="1">
      <c r="A167" s="35"/>
      <c r="B167" s="36"/>
      <c r="C167" s="37"/>
      <c r="D167" s="195" t="s">
        <v>164</v>
      </c>
      <c r="E167" s="37"/>
      <c r="F167" s="196" t="s">
        <v>296</v>
      </c>
      <c r="G167" s="37"/>
      <c r="H167" s="37"/>
      <c r="I167" s="197"/>
      <c r="J167" s="37"/>
      <c r="K167" s="37"/>
      <c r="L167" s="41"/>
      <c r="M167" s="198"/>
      <c r="N167" s="199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164</v>
      </c>
      <c r="AU167" s="14" t="s">
        <v>72</v>
      </c>
    </row>
    <row r="168" s="2" customFormat="1" ht="16.5" customHeight="1">
      <c r="A168" s="35"/>
      <c r="B168" s="36"/>
      <c r="C168" s="202" t="s">
        <v>345</v>
      </c>
      <c r="D168" s="202" t="s">
        <v>191</v>
      </c>
      <c r="E168" s="203" t="s">
        <v>307</v>
      </c>
      <c r="F168" s="204" t="s">
        <v>308</v>
      </c>
      <c r="G168" s="205" t="s">
        <v>240</v>
      </c>
      <c r="H168" s="206">
        <v>120</v>
      </c>
      <c r="I168" s="207"/>
      <c r="J168" s="208">
        <f>ROUND(I168*H168,2)</f>
        <v>0</v>
      </c>
      <c r="K168" s="204" t="s">
        <v>21</v>
      </c>
      <c r="L168" s="209"/>
      <c r="M168" s="210" t="s">
        <v>21</v>
      </c>
      <c r="N168" s="211" t="s">
        <v>43</v>
      </c>
      <c r="O168" s="81"/>
      <c r="P168" s="191">
        <f>O168*H168</f>
        <v>0</v>
      </c>
      <c r="Q168" s="191">
        <v>0.0011999999999999999</v>
      </c>
      <c r="R168" s="191">
        <f>Q168*H168</f>
        <v>0.14399999999999999</v>
      </c>
      <c r="S168" s="191">
        <v>0</v>
      </c>
      <c r="T168" s="19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3" t="s">
        <v>195</v>
      </c>
      <c r="AT168" s="193" t="s">
        <v>191</v>
      </c>
      <c r="AU168" s="193" t="s">
        <v>72</v>
      </c>
      <c r="AY168" s="14" t="s">
        <v>162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4" t="s">
        <v>79</v>
      </c>
      <c r="BK168" s="194">
        <f>ROUND(I168*H168,2)</f>
        <v>0</v>
      </c>
      <c r="BL168" s="14" t="s">
        <v>161</v>
      </c>
      <c r="BM168" s="193" t="s">
        <v>665</v>
      </c>
    </row>
    <row r="169" s="2" customFormat="1">
      <c r="A169" s="35"/>
      <c r="B169" s="36"/>
      <c r="C169" s="37"/>
      <c r="D169" s="195" t="s">
        <v>164</v>
      </c>
      <c r="E169" s="37"/>
      <c r="F169" s="196" t="s">
        <v>308</v>
      </c>
      <c r="G169" s="37"/>
      <c r="H169" s="37"/>
      <c r="I169" s="197"/>
      <c r="J169" s="37"/>
      <c r="K169" s="37"/>
      <c r="L169" s="41"/>
      <c r="M169" s="198"/>
      <c r="N169" s="199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164</v>
      </c>
      <c r="AU169" s="14" t="s">
        <v>72</v>
      </c>
    </row>
    <row r="170" s="2" customFormat="1" ht="16.5" customHeight="1">
      <c r="A170" s="35"/>
      <c r="B170" s="36"/>
      <c r="C170" s="202" t="s">
        <v>367</v>
      </c>
      <c r="D170" s="202" t="s">
        <v>191</v>
      </c>
      <c r="E170" s="203" t="s">
        <v>319</v>
      </c>
      <c r="F170" s="204" t="s">
        <v>320</v>
      </c>
      <c r="G170" s="205" t="s">
        <v>240</v>
      </c>
      <c r="H170" s="206">
        <v>120</v>
      </c>
      <c r="I170" s="207"/>
      <c r="J170" s="208">
        <f>ROUND(I170*H170,2)</f>
        <v>0</v>
      </c>
      <c r="K170" s="204" t="s">
        <v>21</v>
      </c>
      <c r="L170" s="209"/>
      <c r="M170" s="210" t="s">
        <v>21</v>
      </c>
      <c r="N170" s="211" t="s">
        <v>43</v>
      </c>
      <c r="O170" s="81"/>
      <c r="P170" s="191">
        <f>O170*H170</f>
        <v>0</v>
      </c>
      <c r="Q170" s="191">
        <v>0.0011999999999999999</v>
      </c>
      <c r="R170" s="191">
        <f>Q170*H170</f>
        <v>0.14399999999999999</v>
      </c>
      <c r="S170" s="191">
        <v>0</v>
      </c>
      <c r="T170" s="19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3" t="s">
        <v>195</v>
      </c>
      <c r="AT170" s="193" t="s">
        <v>191</v>
      </c>
      <c r="AU170" s="193" t="s">
        <v>72</v>
      </c>
      <c r="AY170" s="14" t="s">
        <v>162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4" t="s">
        <v>79</v>
      </c>
      <c r="BK170" s="194">
        <f>ROUND(I170*H170,2)</f>
        <v>0</v>
      </c>
      <c r="BL170" s="14" t="s">
        <v>161</v>
      </c>
      <c r="BM170" s="193" t="s">
        <v>666</v>
      </c>
    </row>
    <row r="171" s="2" customFormat="1">
      <c r="A171" s="35"/>
      <c r="B171" s="36"/>
      <c r="C171" s="37"/>
      <c r="D171" s="195" t="s">
        <v>164</v>
      </c>
      <c r="E171" s="37"/>
      <c r="F171" s="196" t="s">
        <v>320</v>
      </c>
      <c r="G171" s="37"/>
      <c r="H171" s="37"/>
      <c r="I171" s="197"/>
      <c r="J171" s="37"/>
      <c r="K171" s="37"/>
      <c r="L171" s="41"/>
      <c r="M171" s="198"/>
      <c r="N171" s="199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164</v>
      </c>
      <c r="AU171" s="14" t="s">
        <v>72</v>
      </c>
    </row>
    <row r="172" s="2" customFormat="1" ht="16.5" customHeight="1">
      <c r="A172" s="35"/>
      <c r="B172" s="36"/>
      <c r="C172" s="202" t="s">
        <v>373</v>
      </c>
      <c r="D172" s="202" t="s">
        <v>191</v>
      </c>
      <c r="E172" s="203" t="s">
        <v>323</v>
      </c>
      <c r="F172" s="204" t="s">
        <v>324</v>
      </c>
      <c r="G172" s="205" t="s">
        <v>240</v>
      </c>
      <c r="H172" s="206">
        <v>40</v>
      </c>
      <c r="I172" s="207"/>
      <c r="J172" s="208">
        <f>ROUND(I172*H172,2)</f>
        <v>0</v>
      </c>
      <c r="K172" s="204" t="s">
        <v>21</v>
      </c>
      <c r="L172" s="209"/>
      <c r="M172" s="210" t="s">
        <v>21</v>
      </c>
      <c r="N172" s="211" t="s">
        <v>43</v>
      </c>
      <c r="O172" s="81"/>
      <c r="P172" s="191">
        <f>O172*H172</f>
        <v>0</v>
      </c>
      <c r="Q172" s="191">
        <v>0.0011999999999999999</v>
      </c>
      <c r="R172" s="191">
        <f>Q172*H172</f>
        <v>0.047999999999999994</v>
      </c>
      <c r="S172" s="191">
        <v>0</v>
      </c>
      <c r="T172" s="19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3" t="s">
        <v>195</v>
      </c>
      <c r="AT172" s="193" t="s">
        <v>191</v>
      </c>
      <c r="AU172" s="193" t="s">
        <v>72</v>
      </c>
      <c r="AY172" s="14" t="s">
        <v>162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4" t="s">
        <v>79</v>
      </c>
      <c r="BK172" s="194">
        <f>ROUND(I172*H172,2)</f>
        <v>0</v>
      </c>
      <c r="BL172" s="14" t="s">
        <v>161</v>
      </c>
      <c r="BM172" s="193" t="s">
        <v>667</v>
      </c>
    </row>
    <row r="173" s="2" customFormat="1">
      <c r="A173" s="35"/>
      <c r="B173" s="36"/>
      <c r="C173" s="37"/>
      <c r="D173" s="195" t="s">
        <v>164</v>
      </c>
      <c r="E173" s="37"/>
      <c r="F173" s="196" t="s">
        <v>324</v>
      </c>
      <c r="G173" s="37"/>
      <c r="H173" s="37"/>
      <c r="I173" s="197"/>
      <c r="J173" s="37"/>
      <c r="K173" s="37"/>
      <c r="L173" s="41"/>
      <c r="M173" s="198"/>
      <c r="N173" s="19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164</v>
      </c>
      <c r="AU173" s="14" t="s">
        <v>72</v>
      </c>
    </row>
    <row r="174" s="2" customFormat="1" ht="21.75" customHeight="1">
      <c r="A174" s="35"/>
      <c r="B174" s="36"/>
      <c r="C174" s="202" t="s">
        <v>380</v>
      </c>
      <c r="D174" s="202" t="s">
        <v>191</v>
      </c>
      <c r="E174" s="203" t="s">
        <v>327</v>
      </c>
      <c r="F174" s="204" t="s">
        <v>328</v>
      </c>
      <c r="G174" s="205" t="s">
        <v>240</v>
      </c>
      <c r="H174" s="206">
        <v>40</v>
      </c>
      <c r="I174" s="207"/>
      <c r="J174" s="208">
        <f>ROUND(I174*H174,2)</f>
        <v>0</v>
      </c>
      <c r="K174" s="204" t="s">
        <v>21</v>
      </c>
      <c r="L174" s="209"/>
      <c r="M174" s="210" t="s">
        <v>21</v>
      </c>
      <c r="N174" s="211" t="s">
        <v>43</v>
      </c>
      <c r="O174" s="81"/>
      <c r="P174" s="191">
        <f>O174*H174</f>
        <v>0</v>
      </c>
      <c r="Q174" s="191">
        <v>0.0011999999999999999</v>
      </c>
      <c r="R174" s="191">
        <f>Q174*H174</f>
        <v>0.047999999999999994</v>
      </c>
      <c r="S174" s="191">
        <v>0</v>
      </c>
      <c r="T174" s="19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3" t="s">
        <v>195</v>
      </c>
      <c r="AT174" s="193" t="s">
        <v>191</v>
      </c>
      <c r="AU174" s="193" t="s">
        <v>72</v>
      </c>
      <c r="AY174" s="14" t="s">
        <v>162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4" t="s">
        <v>79</v>
      </c>
      <c r="BK174" s="194">
        <f>ROUND(I174*H174,2)</f>
        <v>0</v>
      </c>
      <c r="BL174" s="14" t="s">
        <v>161</v>
      </c>
      <c r="BM174" s="193" t="s">
        <v>668</v>
      </c>
    </row>
    <row r="175" s="2" customFormat="1">
      <c r="A175" s="35"/>
      <c r="B175" s="36"/>
      <c r="C175" s="37"/>
      <c r="D175" s="195" t="s">
        <v>164</v>
      </c>
      <c r="E175" s="37"/>
      <c r="F175" s="196" t="s">
        <v>328</v>
      </c>
      <c r="G175" s="37"/>
      <c r="H175" s="37"/>
      <c r="I175" s="197"/>
      <c r="J175" s="37"/>
      <c r="K175" s="37"/>
      <c r="L175" s="41"/>
      <c r="M175" s="198"/>
      <c r="N175" s="199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164</v>
      </c>
      <c r="AU175" s="14" t="s">
        <v>72</v>
      </c>
    </row>
    <row r="176" s="2" customFormat="1" ht="16.5" customHeight="1">
      <c r="A176" s="35"/>
      <c r="B176" s="36"/>
      <c r="C176" s="202" t="s">
        <v>387</v>
      </c>
      <c r="D176" s="202" t="s">
        <v>191</v>
      </c>
      <c r="E176" s="203" t="s">
        <v>331</v>
      </c>
      <c r="F176" s="204" t="s">
        <v>332</v>
      </c>
      <c r="G176" s="205" t="s">
        <v>240</v>
      </c>
      <c r="H176" s="206">
        <v>70</v>
      </c>
      <c r="I176" s="207"/>
      <c r="J176" s="208">
        <f>ROUND(I176*H176,2)</f>
        <v>0</v>
      </c>
      <c r="K176" s="204" t="s">
        <v>21</v>
      </c>
      <c r="L176" s="209"/>
      <c r="M176" s="210" t="s">
        <v>21</v>
      </c>
      <c r="N176" s="211" t="s">
        <v>43</v>
      </c>
      <c r="O176" s="81"/>
      <c r="P176" s="191">
        <f>O176*H176</f>
        <v>0</v>
      </c>
      <c r="Q176" s="191">
        <v>0.0011999999999999999</v>
      </c>
      <c r="R176" s="191">
        <f>Q176*H176</f>
        <v>0.083999999999999991</v>
      </c>
      <c r="S176" s="191">
        <v>0</v>
      </c>
      <c r="T176" s="19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3" t="s">
        <v>195</v>
      </c>
      <c r="AT176" s="193" t="s">
        <v>191</v>
      </c>
      <c r="AU176" s="193" t="s">
        <v>72</v>
      </c>
      <c r="AY176" s="14" t="s">
        <v>162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4" t="s">
        <v>79</v>
      </c>
      <c r="BK176" s="194">
        <f>ROUND(I176*H176,2)</f>
        <v>0</v>
      </c>
      <c r="BL176" s="14" t="s">
        <v>161</v>
      </c>
      <c r="BM176" s="193" t="s">
        <v>669</v>
      </c>
    </row>
    <row r="177" s="2" customFormat="1">
      <c r="A177" s="35"/>
      <c r="B177" s="36"/>
      <c r="C177" s="37"/>
      <c r="D177" s="195" t="s">
        <v>164</v>
      </c>
      <c r="E177" s="37"/>
      <c r="F177" s="196" t="s">
        <v>332</v>
      </c>
      <c r="G177" s="37"/>
      <c r="H177" s="37"/>
      <c r="I177" s="197"/>
      <c r="J177" s="37"/>
      <c r="K177" s="37"/>
      <c r="L177" s="41"/>
      <c r="M177" s="198"/>
      <c r="N177" s="199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164</v>
      </c>
      <c r="AU177" s="14" t="s">
        <v>72</v>
      </c>
    </row>
    <row r="178" s="2" customFormat="1" ht="24.15" customHeight="1">
      <c r="A178" s="35"/>
      <c r="B178" s="36"/>
      <c r="C178" s="182" t="s">
        <v>393</v>
      </c>
      <c r="D178" s="182" t="s">
        <v>156</v>
      </c>
      <c r="E178" s="183" t="s">
        <v>335</v>
      </c>
      <c r="F178" s="184" t="s">
        <v>336</v>
      </c>
      <c r="G178" s="185" t="s">
        <v>240</v>
      </c>
      <c r="H178" s="186">
        <v>60</v>
      </c>
      <c r="I178" s="187"/>
      <c r="J178" s="188">
        <f>ROUND(I178*H178,2)</f>
        <v>0</v>
      </c>
      <c r="K178" s="184" t="s">
        <v>160</v>
      </c>
      <c r="L178" s="41"/>
      <c r="M178" s="189" t="s">
        <v>21</v>
      </c>
      <c r="N178" s="190" t="s">
        <v>43</v>
      </c>
      <c r="O178" s="81"/>
      <c r="P178" s="191">
        <f>O178*H178</f>
        <v>0</v>
      </c>
      <c r="Q178" s="191">
        <v>5.1999999999999997E-05</v>
      </c>
      <c r="R178" s="191">
        <f>Q178*H178</f>
        <v>0.0031199999999999999</v>
      </c>
      <c r="S178" s="191">
        <v>0</v>
      </c>
      <c r="T178" s="19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3" t="s">
        <v>161</v>
      </c>
      <c r="AT178" s="193" t="s">
        <v>156</v>
      </c>
      <c r="AU178" s="193" t="s">
        <v>72</v>
      </c>
      <c r="AY178" s="14" t="s">
        <v>162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4" t="s">
        <v>79</v>
      </c>
      <c r="BK178" s="194">
        <f>ROUND(I178*H178,2)</f>
        <v>0</v>
      </c>
      <c r="BL178" s="14" t="s">
        <v>161</v>
      </c>
      <c r="BM178" s="193" t="s">
        <v>670</v>
      </c>
    </row>
    <row r="179" s="2" customFormat="1">
      <c r="A179" s="35"/>
      <c r="B179" s="36"/>
      <c r="C179" s="37"/>
      <c r="D179" s="195" t="s">
        <v>164</v>
      </c>
      <c r="E179" s="37"/>
      <c r="F179" s="196" t="s">
        <v>338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164</v>
      </c>
      <c r="AU179" s="14" t="s">
        <v>72</v>
      </c>
    </row>
    <row r="180" s="2" customFormat="1">
      <c r="A180" s="35"/>
      <c r="B180" s="36"/>
      <c r="C180" s="37"/>
      <c r="D180" s="200" t="s">
        <v>166</v>
      </c>
      <c r="E180" s="37"/>
      <c r="F180" s="201" t="s">
        <v>339</v>
      </c>
      <c r="G180" s="37"/>
      <c r="H180" s="37"/>
      <c r="I180" s="197"/>
      <c r="J180" s="37"/>
      <c r="K180" s="37"/>
      <c r="L180" s="41"/>
      <c r="M180" s="198"/>
      <c r="N180" s="199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72</v>
      </c>
    </row>
    <row r="181" s="10" customFormat="1">
      <c r="A181" s="10"/>
      <c r="B181" s="212"/>
      <c r="C181" s="213"/>
      <c r="D181" s="195" t="s">
        <v>197</v>
      </c>
      <c r="E181" s="214" t="s">
        <v>21</v>
      </c>
      <c r="F181" s="215" t="s">
        <v>671</v>
      </c>
      <c r="G181" s="213"/>
      <c r="H181" s="216">
        <v>60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2" t="s">
        <v>197</v>
      </c>
      <c r="AU181" s="222" t="s">
        <v>72</v>
      </c>
      <c r="AV181" s="10" t="s">
        <v>81</v>
      </c>
      <c r="AW181" s="10" t="s">
        <v>34</v>
      </c>
      <c r="AX181" s="10" t="s">
        <v>79</v>
      </c>
      <c r="AY181" s="222" t="s">
        <v>162</v>
      </c>
    </row>
    <row r="182" s="2" customFormat="1" ht="21.75" customHeight="1">
      <c r="A182" s="35"/>
      <c r="B182" s="36"/>
      <c r="C182" s="202" t="s">
        <v>400</v>
      </c>
      <c r="D182" s="202" t="s">
        <v>191</v>
      </c>
      <c r="E182" s="203" t="s">
        <v>342</v>
      </c>
      <c r="F182" s="204" t="s">
        <v>343</v>
      </c>
      <c r="G182" s="205" t="s">
        <v>240</v>
      </c>
      <c r="H182" s="206">
        <v>60</v>
      </c>
      <c r="I182" s="207"/>
      <c r="J182" s="208">
        <f>ROUND(I182*H182,2)</f>
        <v>0</v>
      </c>
      <c r="K182" s="204" t="s">
        <v>160</v>
      </c>
      <c r="L182" s="209"/>
      <c r="M182" s="210" t="s">
        <v>21</v>
      </c>
      <c r="N182" s="211" t="s">
        <v>43</v>
      </c>
      <c r="O182" s="81"/>
      <c r="P182" s="191">
        <f>O182*H182</f>
        <v>0</v>
      </c>
      <c r="Q182" s="191">
        <v>0.0047200000000000002</v>
      </c>
      <c r="R182" s="191">
        <f>Q182*H182</f>
        <v>0.28320000000000001</v>
      </c>
      <c r="S182" s="191">
        <v>0</v>
      </c>
      <c r="T182" s="19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3" t="s">
        <v>195</v>
      </c>
      <c r="AT182" s="193" t="s">
        <v>191</v>
      </c>
      <c r="AU182" s="193" t="s">
        <v>72</v>
      </c>
      <c r="AY182" s="14" t="s">
        <v>162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4" t="s">
        <v>79</v>
      </c>
      <c r="BK182" s="194">
        <f>ROUND(I182*H182,2)</f>
        <v>0</v>
      </c>
      <c r="BL182" s="14" t="s">
        <v>161</v>
      </c>
      <c r="BM182" s="193" t="s">
        <v>672</v>
      </c>
    </row>
    <row r="183" s="2" customFormat="1">
      <c r="A183" s="35"/>
      <c r="B183" s="36"/>
      <c r="C183" s="37"/>
      <c r="D183" s="195" t="s">
        <v>164</v>
      </c>
      <c r="E183" s="37"/>
      <c r="F183" s="196" t="s">
        <v>343</v>
      </c>
      <c r="G183" s="37"/>
      <c r="H183" s="37"/>
      <c r="I183" s="197"/>
      <c r="J183" s="37"/>
      <c r="K183" s="37"/>
      <c r="L183" s="41"/>
      <c r="M183" s="198"/>
      <c r="N183" s="199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164</v>
      </c>
      <c r="AU183" s="14" t="s">
        <v>72</v>
      </c>
    </row>
    <row r="184" s="2" customFormat="1" ht="24.15" customHeight="1">
      <c r="A184" s="35"/>
      <c r="B184" s="36"/>
      <c r="C184" s="182" t="s">
        <v>406</v>
      </c>
      <c r="D184" s="182" t="s">
        <v>156</v>
      </c>
      <c r="E184" s="183" t="s">
        <v>346</v>
      </c>
      <c r="F184" s="184" t="s">
        <v>347</v>
      </c>
      <c r="G184" s="185" t="s">
        <v>240</v>
      </c>
      <c r="H184" s="186">
        <v>60</v>
      </c>
      <c r="I184" s="187"/>
      <c r="J184" s="188">
        <f>ROUND(I184*H184,2)</f>
        <v>0</v>
      </c>
      <c r="K184" s="184" t="s">
        <v>348</v>
      </c>
      <c r="L184" s="41"/>
      <c r="M184" s="189" t="s">
        <v>21</v>
      </c>
      <c r="N184" s="190" t="s">
        <v>43</v>
      </c>
      <c r="O184" s="81"/>
      <c r="P184" s="191">
        <f>O184*H184</f>
        <v>0</v>
      </c>
      <c r="Q184" s="191">
        <v>0.0020823999999999999</v>
      </c>
      <c r="R184" s="191">
        <f>Q184*H184</f>
        <v>0.124944</v>
      </c>
      <c r="S184" s="191">
        <v>0</v>
      </c>
      <c r="T184" s="19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3" t="s">
        <v>161</v>
      </c>
      <c r="AT184" s="193" t="s">
        <v>156</v>
      </c>
      <c r="AU184" s="193" t="s">
        <v>72</v>
      </c>
      <c r="AY184" s="14" t="s">
        <v>162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4" t="s">
        <v>79</v>
      </c>
      <c r="BK184" s="194">
        <f>ROUND(I184*H184,2)</f>
        <v>0</v>
      </c>
      <c r="BL184" s="14" t="s">
        <v>161</v>
      </c>
      <c r="BM184" s="193" t="s">
        <v>673</v>
      </c>
    </row>
    <row r="185" s="2" customFormat="1">
      <c r="A185" s="35"/>
      <c r="B185" s="36"/>
      <c r="C185" s="37"/>
      <c r="D185" s="195" t="s">
        <v>164</v>
      </c>
      <c r="E185" s="37"/>
      <c r="F185" s="196" t="s">
        <v>350</v>
      </c>
      <c r="G185" s="37"/>
      <c r="H185" s="37"/>
      <c r="I185" s="197"/>
      <c r="J185" s="37"/>
      <c r="K185" s="37"/>
      <c r="L185" s="41"/>
      <c r="M185" s="198"/>
      <c r="N185" s="199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164</v>
      </c>
      <c r="AU185" s="14" t="s">
        <v>72</v>
      </c>
    </row>
    <row r="186" s="2" customFormat="1">
      <c r="A186" s="35"/>
      <c r="B186" s="36"/>
      <c r="C186" s="37"/>
      <c r="D186" s="200" t="s">
        <v>166</v>
      </c>
      <c r="E186" s="37"/>
      <c r="F186" s="201" t="s">
        <v>351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72</v>
      </c>
    </row>
    <row r="187" s="2" customFormat="1" ht="33" customHeight="1">
      <c r="A187" s="35"/>
      <c r="B187" s="36"/>
      <c r="C187" s="182" t="s">
        <v>413</v>
      </c>
      <c r="D187" s="182" t="s">
        <v>156</v>
      </c>
      <c r="E187" s="183" t="s">
        <v>353</v>
      </c>
      <c r="F187" s="184" t="s">
        <v>354</v>
      </c>
      <c r="G187" s="185" t="s">
        <v>355</v>
      </c>
      <c r="H187" s="186">
        <v>3.8999999999999999</v>
      </c>
      <c r="I187" s="187"/>
      <c r="J187" s="188">
        <f>ROUND(I187*H187,2)</f>
        <v>0</v>
      </c>
      <c r="K187" s="184" t="s">
        <v>160</v>
      </c>
      <c r="L187" s="41"/>
      <c r="M187" s="189" t="s">
        <v>21</v>
      </c>
      <c r="N187" s="190" t="s">
        <v>43</v>
      </c>
      <c r="O187" s="81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3" t="s">
        <v>161</v>
      </c>
      <c r="AT187" s="193" t="s">
        <v>156</v>
      </c>
      <c r="AU187" s="193" t="s">
        <v>72</v>
      </c>
      <c r="AY187" s="14" t="s">
        <v>162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4" t="s">
        <v>79</v>
      </c>
      <c r="BK187" s="194">
        <f>ROUND(I187*H187,2)</f>
        <v>0</v>
      </c>
      <c r="BL187" s="14" t="s">
        <v>161</v>
      </c>
      <c r="BM187" s="193" t="s">
        <v>674</v>
      </c>
    </row>
    <row r="188" s="2" customFormat="1">
      <c r="A188" s="35"/>
      <c r="B188" s="36"/>
      <c r="C188" s="37"/>
      <c r="D188" s="195" t="s">
        <v>164</v>
      </c>
      <c r="E188" s="37"/>
      <c r="F188" s="196" t="s">
        <v>357</v>
      </c>
      <c r="G188" s="37"/>
      <c r="H188" s="37"/>
      <c r="I188" s="197"/>
      <c r="J188" s="37"/>
      <c r="K188" s="37"/>
      <c r="L188" s="41"/>
      <c r="M188" s="198"/>
      <c r="N188" s="199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164</v>
      </c>
      <c r="AU188" s="14" t="s">
        <v>72</v>
      </c>
    </row>
    <row r="189" s="2" customFormat="1">
      <c r="A189" s="35"/>
      <c r="B189" s="36"/>
      <c r="C189" s="37"/>
      <c r="D189" s="200" t="s">
        <v>166</v>
      </c>
      <c r="E189" s="37"/>
      <c r="F189" s="201" t="s">
        <v>358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166</v>
      </c>
      <c r="AU189" s="14" t="s">
        <v>72</v>
      </c>
    </row>
    <row r="190" s="10" customFormat="1">
      <c r="A190" s="10"/>
      <c r="B190" s="212"/>
      <c r="C190" s="213"/>
      <c r="D190" s="195" t="s">
        <v>197</v>
      </c>
      <c r="E190" s="214" t="s">
        <v>21</v>
      </c>
      <c r="F190" s="215" t="s">
        <v>675</v>
      </c>
      <c r="G190" s="213"/>
      <c r="H190" s="216">
        <v>3.8999999999999999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22" t="s">
        <v>197</v>
      </c>
      <c r="AU190" s="222" t="s">
        <v>72</v>
      </c>
      <c r="AV190" s="10" t="s">
        <v>81</v>
      </c>
      <c r="AW190" s="10" t="s">
        <v>34</v>
      </c>
      <c r="AX190" s="10" t="s">
        <v>79</v>
      </c>
      <c r="AY190" s="222" t="s">
        <v>162</v>
      </c>
    </row>
    <row r="191" s="2" customFormat="1" ht="33" customHeight="1">
      <c r="A191" s="35"/>
      <c r="B191" s="36"/>
      <c r="C191" s="182" t="s">
        <v>418</v>
      </c>
      <c r="D191" s="182" t="s">
        <v>156</v>
      </c>
      <c r="E191" s="183" t="s">
        <v>361</v>
      </c>
      <c r="F191" s="184" t="s">
        <v>362</v>
      </c>
      <c r="G191" s="185" t="s">
        <v>355</v>
      </c>
      <c r="H191" s="186">
        <v>0.59999999999999998</v>
      </c>
      <c r="I191" s="187"/>
      <c r="J191" s="188">
        <f>ROUND(I191*H191,2)</f>
        <v>0</v>
      </c>
      <c r="K191" s="184" t="s">
        <v>160</v>
      </c>
      <c r="L191" s="41"/>
      <c r="M191" s="189" t="s">
        <v>21</v>
      </c>
      <c r="N191" s="190" t="s">
        <v>43</v>
      </c>
      <c r="O191" s="81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161</v>
      </c>
      <c r="AT191" s="193" t="s">
        <v>156</v>
      </c>
      <c r="AU191" s="193" t="s">
        <v>72</v>
      </c>
      <c r="AY191" s="14" t="s">
        <v>162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79</v>
      </c>
      <c r="BK191" s="194">
        <f>ROUND(I191*H191,2)</f>
        <v>0</v>
      </c>
      <c r="BL191" s="14" t="s">
        <v>161</v>
      </c>
      <c r="BM191" s="193" t="s">
        <v>676</v>
      </c>
    </row>
    <row r="192" s="2" customFormat="1">
      <c r="A192" s="35"/>
      <c r="B192" s="36"/>
      <c r="C192" s="37"/>
      <c r="D192" s="195" t="s">
        <v>164</v>
      </c>
      <c r="E192" s="37"/>
      <c r="F192" s="196" t="s">
        <v>364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164</v>
      </c>
      <c r="AU192" s="14" t="s">
        <v>72</v>
      </c>
    </row>
    <row r="193" s="2" customFormat="1">
      <c r="A193" s="35"/>
      <c r="B193" s="36"/>
      <c r="C193" s="37"/>
      <c r="D193" s="200" t="s">
        <v>166</v>
      </c>
      <c r="E193" s="37"/>
      <c r="F193" s="201" t="s">
        <v>365</v>
      </c>
      <c r="G193" s="37"/>
      <c r="H193" s="37"/>
      <c r="I193" s="197"/>
      <c r="J193" s="37"/>
      <c r="K193" s="37"/>
      <c r="L193" s="41"/>
      <c r="M193" s="198"/>
      <c r="N193" s="199"/>
      <c r="O193" s="81"/>
      <c r="P193" s="81"/>
      <c r="Q193" s="81"/>
      <c r="R193" s="81"/>
      <c r="S193" s="81"/>
      <c r="T193" s="82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166</v>
      </c>
      <c r="AU193" s="14" t="s">
        <v>72</v>
      </c>
    </row>
    <row r="194" s="10" customFormat="1">
      <c r="A194" s="10"/>
      <c r="B194" s="212"/>
      <c r="C194" s="213"/>
      <c r="D194" s="195" t="s">
        <v>197</v>
      </c>
      <c r="E194" s="214" t="s">
        <v>21</v>
      </c>
      <c r="F194" s="215" t="s">
        <v>677</v>
      </c>
      <c r="G194" s="213"/>
      <c r="H194" s="216">
        <v>0.59999999999999998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22" t="s">
        <v>197</v>
      </c>
      <c r="AU194" s="222" t="s">
        <v>72</v>
      </c>
      <c r="AV194" s="10" t="s">
        <v>81</v>
      </c>
      <c r="AW194" s="10" t="s">
        <v>34</v>
      </c>
      <c r="AX194" s="10" t="s">
        <v>79</v>
      </c>
      <c r="AY194" s="222" t="s">
        <v>162</v>
      </c>
    </row>
    <row r="195" s="2" customFormat="1" ht="24.15" customHeight="1">
      <c r="A195" s="35"/>
      <c r="B195" s="36"/>
      <c r="C195" s="182" t="s">
        <v>678</v>
      </c>
      <c r="D195" s="182" t="s">
        <v>156</v>
      </c>
      <c r="E195" s="183" t="s">
        <v>368</v>
      </c>
      <c r="F195" s="184" t="s">
        <v>369</v>
      </c>
      <c r="G195" s="185" t="s">
        <v>159</v>
      </c>
      <c r="H195" s="186">
        <v>281</v>
      </c>
      <c r="I195" s="187"/>
      <c r="J195" s="188">
        <f>ROUND(I195*H195,2)</f>
        <v>0</v>
      </c>
      <c r="K195" s="184" t="s">
        <v>160</v>
      </c>
      <c r="L195" s="41"/>
      <c r="M195" s="189" t="s">
        <v>21</v>
      </c>
      <c r="N195" s="190" t="s">
        <v>43</v>
      </c>
      <c r="O195" s="81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3" t="s">
        <v>161</v>
      </c>
      <c r="AT195" s="193" t="s">
        <v>156</v>
      </c>
      <c r="AU195" s="193" t="s">
        <v>72</v>
      </c>
      <c r="AY195" s="14" t="s">
        <v>162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4" t="s">
        <v>79</v>
      </c>
      <c r="BK195" s="194">
        <f>ROUND(I195*H195,2)</f>
        <v>0</v>
      </c>
      <c r="BL195" s="14" t="s">
        <v>161</v>
      </c>
      <c r="BM195" s="193" t="s">
        <v>679</v>
      </c>
    </row>
    <row r="196" s="2" customFormat="1">
      <c r="A196" s="35"/>
      <c r="B196" s="36"/>
      <c r="C196" s="37"/>
      <c r="D196" s="195" t="s">
        <v>164</v>
      </c>
      <c r="E196" s="37"/>
      <c r="F196" s="196" t="s">
        <v>371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164</v>
      </c>
      <c r="AU196" s="14" t="s">
        <v>72</v>
      </c>
    </row>
    <row r="197" s="2" customFormat="1">
      <c r="A197" s="35"/>
      <c r="B197" s="36"/>
      <c r="C197" s="37"/>
      <c r="D197" s="200" t="s">
        <v>166</v>
      </c>
      <c r="E197" s="37"/>
      <c r="F197" s="201" t="s">
        <v>372</v>
      </c>
      <c r="G197" s="37"/>
      <c r="H197" s="37"/>
      <c r="I197" s="197"/>
      <c r="J197" s="37"/>
      <c r="K197" s="37"/>
      <c r="L197" s="41"/>
      <c r="M197" s="198"/>
      <c r="N197" s="199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72</v>
      </c>
    </row>
    <row r="198" s="2" customFormat="1" ht="16.5" customHeight="1">
      <c r="A198" s="35"/>
      <c r="B198" s="36"/>
      <c r="C198" s="202" t="s">
        <v>680</v>
      </c>
      <c r="D198" s="202" t="s">
        <v>191</v>
      </c>
      <c r="E198" s="203" t="s">
        <v>374</v>
      </c>
      <c r="F198" s="204" t="s">
        <v>375</v>
      </c>
      <c r="G198" s="205" t="s">
        <v>376</v>
      </c>
      <c r="H198" s="206">
        <v>28.100000000000001</v>
      </c>
      <c r="I198" s="207"/>
      <c r="J198" s="208">
        <f>ROUND(I198*H198,2)</f>
        <v>0</v>
      </c>
      <c r="K198" s="204" t="s">
        <v>21</v>
      </c>
      <c r="L198" s="209"/>
      <c r="M198" s="210" t="s">
        <v>21</v>
      </c>
      <c r="N198" s="211" t="s">
        <v>43</v>
      </c>
      <c r="O198" s="81"/>
      <c r="P198" s="191">
        <f>O198*H198</f>
        <v>0</v>
      </c>
      <c r="Q198" s="191">
        <v>0.20000000000000001</v>
      </c>
      <c r="R198" s="191">
        <f>Q198*H198</f>
        <v>5.620000000000001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195</v>
      </c>
      <c r="AT198" s="193" t="s">
        <v>191</v>
      </c>
      <c r="AU198" s="193" t="s">
        <v>72</v>
      </c>
      <c r="AY198" s="14" t="s">
        <v>162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4" t="s">
        <v>79</v>
      </c>
      <c r="BK198" s="194">
        <f>ROUND(I198*H198,2)</f>
        <v>0</v>
      </c>
      <c r="BL198" s="14" t="s">
        <v>161</v>
      </c>
      <c r="BM198" s="193" t="s">
        <v>681</v>
      </c>
    </row>
    <row r="199" s="2" customFormat="1">
      <c r="A199" s="35"/>
      <c r="B199" s="36"/>
      <c r="C199" s="37"/>
      <c r="D199" s="195" t="s">
        <v>164</v>
      </c>
      <c r="E199" s="37"/>
      <c r="F199" s="196" t="s">
        <v>378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164</v>
      </c>
      <c r="AU199" s="14" t="s">
        <v>72</v>
      </c>
    </row>
    <row r="200" s="10" customFormat="1">
      <c r="A200" s="10"/>
      <c r="B200" s="212"/>
      <c r="C200" s="213"/>
      <c r="D200" s="195" t="s">
        <v>197</v>
      </c>
      <c r="E200" s="214" t="s">
        <v>21</v>
      </c>
      <c r="F200" s="215" t="s">
        <v>682</v>
      </c>
      <c r="G200" s="213"/>
      <c r="H200" s="216">
        <v>28.100000000000001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2" t="s">
        <v>197</v>
      </c>
      <c r="AU200" s="222" t="s">
        <v>72</v>
      </c>
      <c r="AV200" s="10" t="s">
        <v>81</v>
      </c>
      <c r="AW200" s="10" t="s">
        <v>34</v>
      </c>
      <c r="AX200" s="10" t="s">
        <v>79</v>
      </c>
      <c r="AY200" s="222" t="s">
        <v>162</v>
      </c>
    </row>
    <row r="201" s="2" customFormat="1" ht="16.5" customHeight="1">
      <c r="A201" s="35"/>
      <c r="B201" s="36"/>
      <c r="C201" s="182" t="s">
        <v>683</v>
      </c>
      <c r="D201" s="182" t="s">
        <v>156</v>
      </c>
      <c r="E201" s="183" t="s">
        <v>381</v>
      </c>
      <c r="F201" s="184" t="s">
        <v>382</v>
      </c>
      <c r="G201" s="185" t="s">
        <v>376</v>
      </c>
      <c r="H201" s="186">
        <v>7.2599999999999998</v>
      </c>
      <c r="I201" s="187"/>
      <c r="J201" s="188">
        <f>ROUND(I201*H201,2)</f>
        <v>0</v>
      </c>
      <c r="K201" s="184" t="s">
        <v>160</v>
      </c>
      <c r="L201" s="41"/>
      <c r="M201" s="189" t="s">
        <v>21</v>
      </c>
      <c r="N201" s="190" t="s">
        <v>43</v>
      </c>
      <c r="O201" s="8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161</v>
      </c>
      <c r="AT201" s="193" t="s">
        <v>156</v>
      </c>
      <c r="AU201" s="193" t="s">
        <v>72</v>
      </c>
      <c r="AY201" s="14" t="s">
        <v>162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4" t="s">
        <v>79</v>
      </c>
      <c r="BK201" s="194">
        <f>ROUND(I201*H201,2)</f>
        <v>0</v>
      </c>
      <c r="BL201" s="14" t="s">
        <v>161</v>
      </c>
      <c r="BM201" s="193" t="s">
        <v>684</v>
      </c>
    </row>
    <row r="202" s="2" customFormat="1">
      <c r="A202" s="35"/>
      <c r="B202" s="36"/>
      <c r="C202" s="37"/>
      <c r="D202" s="195" t="s">
        <v>164</v>
      </c>
      <c r="E202" s="37"/>
      <c r="F202" s="196" t="s">
        <v>384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164</v>
      </c>
      <c r="AU202" s="14" t="s">
        <v>72</v>
      </c>
    </row>
    <row r="203" s="2" customFormat="1">
      <c r="A203" s="35"/>
      <c r="B203" s="36"/>
      <c r="C203" s="37"/>
      <c r="D203" s="200" t="s">
        <v>166</v>
      </c>
      <c r="E203" s="37"/>
      <c r="F203" s="201" t="s">
        <v>385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72</v>
      </c>
    </row>
    <row r="204" s="10" customFormat="1">
      <c r="A204" s="10"/>
      <c r="B204" s="212"/>
      <c r="C204" s="213"/>
      <c r="D204" s="195" t="s">
        <v>197</v>
      </c>
      <c r="E204" s="214" t="s">
        <v>21</v>
      </c>
      <c r="F204" s="215" t="s">
        <v>685</v>
      </c>
      <c r="G204" s="213"/>
      <c r="H204" s="216">
        <v>7.2599999999999998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2" t="s">
        <v>197</v>
      </c>
      <c r="AU204" s="222" t="s">
        <v>72</v>
      </c>
      <c r="AV204" s="10" t="s">
        <v>81</v>
      </c>
      <c r="AW204" s="10" t="s">
        <v>34</v>
      </c>
      <c r="AX204" s="10" t="s">
        <v>79</v>
      </c>
      <c r="AY204" s="222" t="s">
        <v>162</v>
      </c>
    </row>
    <row r="205" s="2" customFormat="1" ht="21.75" customHeight="1">
      <c r="A205" s="35"/>
      <c r="B205" s="36"/>
      <c r="C205" s="182" t="s">
        <v>686</v>
      </c>
      <c r="D205" s="182" t="s">
        <v>156</v>
      </c>
      <c r="E205" s="183" t="s">
        <v>388</v>
      </c>
      <c r="F205" s="184" t="s">
        <v>389</v>
      </c>
      <c r="G205" s="185" t="s">
        <v>376</v>
      </c>
      <c r="H205" s="186">
        <v>7.2599999999999998</v>
      </c>
      <c r="I205" s="187"/>
      <c r="J205" s="188">
        <f>ROUND(I205*H205,2)</f>
        <v>0</v>
      </c>
      <c r="K205" s="184" t="s">
        <v>160</v>
      </c>
      <c r="L205" s="41"/>
      <c r="M205" s="189" t="s">
        <v>21</v>
      </c>
      <c r="N205" s="190" t="s">
        <v>43</v>
      </c>
      <c r="O205" s="81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3" t="s">
        <v>161</v>
      </c>
      <c r="AT205" s="193" t="s">
        <v>156</v>
      </c>
      <c r="AU205" s="193" t="s">
        <v>72</v>
      </c>
      <c r="AY205" s="14" t="s">
        <v>162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4" t="s">
        <v>79</v>
      </c>
      <c r="BK205" s="194">
        <f>ROUND(I205*H205,2)</f>
        <v>0</v>
      </c>
      <c r="BL205" s="14" t="s">
        <v>161</v>
      </c>
      <c r="BM205" s="193" t="s">
        <v>687</v>
      </c>
    </row>
    <row r="206" s="2" customFormat="1">
      <c r="A206" s="35"/>
      <c r="B206" s="36"/>
      <c r="C206" s="37"/>
      <c r="D206" s="195" t="s">
        <v>164</v>
      </c>
      <c r="E206" s="37"/>
      <c r="F206" s="196" t="s">
        <v>391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164</v>
      </c>
      <c r="AU206" s="14" t="s">
        <v>72</v>
      </c>
    </row>
    <row r="207" s="2" customFormat="1">
      <c r="A207" s="35"/>
      <c r="B207" s="36"/>
      <c r="C207" s="37"/>
      <c r="D207" s="200" t="s">
        <v>166</v>
      </c>
      <c r="E207" s="37"/>
      <c r="F207" s="201" t="s">
        <v>392</v>
      </c>
      <c r="G207" s="37"/>
      <c r="H207" s="37"/>
      <c r="I207" s="197"/>
      <c r="J207" s="37"/>
      <c r="K207" s="37"/>
      <c r="L207" s="41"/>
      <c r="M207" s="198"/>
      <c r="N207" s="199"/>
      <c r="O207" s="81"/>
      <c r="P207" s="81"/>
      <c r="Q207" s="81"/>
      <c r="R207" s="81"/>
      <c r="S207" s="81"/>
      <c r="T207" s="82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72</v>
      </c>
    </row>
    <row r="208" s="2" customFormat="1" ht="24.15" customHeight="1">
      <c r="A208" s="35"/>
      <c r="B208" s="36"/>
      <c r="C208" s="182" t="s">
        <v>688</v>
      </c>
      <c r="D208" s="182" t="s">
        <v>156</v>
      </c>
      <c r="E208" s="183" t="s">
        <v>394</v>
      </c>
      <c r="F208" s="184" t="s">
        <v>395</v>
      </c>
      <c r="G208" s="185" t="s">
        <v>376</v>
      </c>
      <c r="H208" s="186">
        <v>29.039999999999999</v>
      </c>
      <c r="I208" s="187"/>
      <c r="J208" s="188">
        <f>ROUND(I208*H208,2)</f>
        <v>0</v>
      </c>
      <c r="K208" s="184" t="s">
        <v>160</v>
      </c>
      <c r="L208" s="41"/>
      <c r="M208" s="189" t="s">
        <v>21</v>
      </c>
      <c r="N208" s="190" t="s">
        <v>43</v>
      </c>
      <c r="O208" s="81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3" t="s">
        <v>161</v>
      </c>
      <c r="AT208" s="193" t="s">
        <v>156</v>
      </c>
      <c r="AU208" s="193" t="s">
        <v>72</v>
      </c>
      <c r="AY208" s="14" t="s">
        <v>162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4" t="s">
        <v>79</v>
      </c>
      <c r="BK208" s="194">
        <f>ROUND(I208*H208,2)</f>
        <v>0</v>
      </c>
      <c r="BL208" s="14" t="s">
        <v>161</v>
      </c>
      <c r="BM208" s="193" t="s">
        <v>689</v>
      </c>
    </row>
    <row r="209" s="2" customFormat="1">
      <c r="A209" s="35"/>
      <c r="B209" s="36"/>
      <c r="C209" s="37"/>
      <c r="D209" s="195" t="s">
        <v>164</v>
      </c>
      <c r="E209" s="37"/>
      <c r="F209" s="196" t="s">
        <v>397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164</v>
      </c>
      <c r="AU209" s="14" t="s">
        <v>72</v>
      </c>
    </row>
    <row r="210" s="2" customFormat="1">
      <c r="A210" s="35"/>
      <c r="B210" s="36"/>
      <c r="C210" s="37"/>
      <c r="D210" s="200" t="s">
        <v>166</v>
      </c>
      <c r="E210" s="37"/>
      <c r="F210" s="201" t="s">
        <v>398</v>
      </c>
      <c r="G210" s="37"/>
      <c r="H210" s="37"/>
      <c r="I210" s="197"/>
      <c r="J210" s="37"/>
      <c r="K210" s="37"/>
      <c r="L210" s="41"/>
      <c r="M210" s="198"/>
      <c r="N210" s="199"/>
      <c r="O210" s="81"/>
      <c r="P210" s="81"/>
      <c r="Q210" s="81"/>
      <c r="R210" s="81"/>
      <c r="S210" s="81"/>
      <c r="T210" s="82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166</v>
      </c>
      <c r="AU210" s="14" t="s">
        <v>72</v>
      </c>
    </row>
    <row r="211" s="10" customFormat="1">
      <c r="A211" s="10"/>
      <c r="B211" s="212"/>
      <c r="C211" s="213"/>
      <c r="D211" s="195" t="s">
        <v>197</v>
      </c>
      <c r="E211" s="214" t="s">
        <v>21</v>
      </c>
      <c r="F211" s="215" t="s">
        <v>690</v>
      </c>
      <c r="G211" s="213"/>
      <c r="H211" s="216">
        <v>29.039999999999999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22" t="s">
        <v>197</v>
      </c>
      <c r="AU211" s="222" t="s">
        <v>72</v>
      </c>
      <c r="AV211" s="10" t="s">
        <v>81</v>
      </c>
      <c r="AW211" s="10" t="s">
        <v>34</v>
      </c>
      <c r="AX211" s="10" t="s">
        <v>79</v>
      </c>
      <c r="AY211" s="222" t="s">
        <v>162</v>
      </c>
    </row>
    <row r="212" s="2" customFormat="1" ht="16.5" customHeight="1">
      <c r="A212" s="35"/>
      <c r="B212" s="36"/>
      <c r="C212" s="182" t="s">
        <v>691</v>
      </c>
      <c r="D212" s="182" t="s">
        <v>156</v>
      </c>
      <c r="E212" s="183" t="s">
        <v>401</v>
      </c>
      <c r="F212" s="184" t="s">
        <v>402</v>
      </c>
      <c r="G212" s="185" t="s">
        <v>403</v>
      </c>
      <c r="H212" s="186">
        <v>496</v>
      </c>
      <c r="I212" s="187"/>
      <c r="J212" s="188">
        <f>ROUND(I212*H212,2)</f>
        <v>0</v>
      </c>
      <c r="K212" s="184" t="s">
        <v>21</v>
      </c>
      <c r="L212" s="41"/>
      <c r="M212" s="189" t="s">
        <v>21</v>
      </c>
      <c r="N212" s="190" t="s">
        <v>43</v>
      </c>
      <c r="O212" s="81"/>
      <c r="P212" s="191">
        <f>O212*H212</f>
        <v>0</v>
      </c>
      <c r="Q212" s="191">
        <v>0.0068199999999999997</v>
      </c>
      <c r="R212" s="191">
        <f>Q212*H212</f>
        <v>3.3827199999999999</v>
      </c>
      <c r="S212" s="191">
        <v>0</v>
      </c>
      <c r="T212" s="19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3" t="s">
        <v>161</v>
      </c>
      <c r="AT212" s="193" t="s">
        <v>156</v>
      </c>
      <c r="AU212" s="193" t="s">
        <v>72</v>
      </c>
      <c r="AY212" s="14" t="s">
        <v>162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4" t="s">
        <v>79</v>
      </c>
      <c r="BK212" s="194">
        <f>ROUND(I212*H212,2)</f>
        <v>0</v>
      </c>
      <c r="BL212" s="14" t="s">
        <v>161</v>
      </c>
      <c r="BM212" s="193" t="s">
        <v>692</v>
      </c>
    </row>
    <row r="213" s="2" customFormat="1">
      <c r="A213" s="35"/>
      <c r="B213" s="36"/>
      <c r="C213" s="37"/>
      <c r="D213" s="195" t="s">
        <v>164</v>
      </c>
      <c r="E213" s="37"/>
      <c r="F213" s="196" t="s">
        <v>405</v>
      </c>
      <c r="G213" s="37"/>
      <c r="H213" s="37"/>
      <c r="I213" s="197"/>
      <c r="J213" s="37"/>
      <c r="K213" s="37"/>
      <c r="L213" s="41"/>
      <c r="M213" s="198"/>
      <c r="N213" s="199"/>
      <c r="O213" s="81"/>
      <c r="P213" s="81"/>
      <c r="Q213" s="81"/>
      <c r="R213" s="81"/>
      <c r="S213" s="81"/>
      <c r="T213" s="82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164</v>
      </c>
      <c r="AU213" s="14" t="s">
        <v>72</v>
      </c>
    </row>
    <row r="214" s="2" customFormat="1" ht="21.75" customHeight="1">
      <c r="A214" s="35"/>
      <c r="B214" s="36"/>
      <c r="C214" s="182" t="s">
        <v>693</v>
      </c>
      <c r="D214" s="182" t="s">
        <v>156</v>
      </c>
      <c r="E214" s="183" t="s">
        <v>407</v>
      </c>
      <c r="F214" s="184" t="s">
        <v>408</v>
      </c>
      <c r="G214" s="185" t="s">
        <v>403</v>
      </c>
      <c r="H214" s="186">
        <v>16</v>
      </c>
      <c r="I214" s="187"/>
      <c r="J214" s="188">
        <f>ROUND(I214*H214,2)</f>
        <v>0</v>
      </c>
      <c r="K214" s="184" t="s">
        <v>348</v>
      </c>
      <c r="L214" s="41"/>
      <c r="M214" s="189" t="s">
        <v>21</v>
      </c>
      <c r="N214" s="190" t="s">
        <v>43</v>
      </c>
      <c r="O214" s="81"/>
      <c r="P214" s="191">
        <f>O214*H214</f>
        <v>0</v>
      </c>
      <c r="Q214" s="191">
        <v>0.074168499999999998</v>
      </c>
      <c r="R214" s="191">
        <f>Q214*H214</f>
        <v>1.186696</v>
      </c>
      <c r="S214" s="191">
        <v>0</v>
      </c>
      <c r="T214" s="19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3" t="s">
        <v>161</v>
      </c>
      <c r="AT214" s="193" t="s">
        <v>156</v>
      </c>
      <c r="AU214" s="193" t="s">
        <v>72</v>
      </c>
      <c r="AY214" s="14" t="s">
        <v>162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4" t="s">
        <v>79</v>
      </c>
      <c r="BK214" s="194">
        <f>ROUND(I214*H214,2)</f>
        <v>0</v>
      </c>
      <c r="BL214" s="14" t="s">
        <v>161</v>
      </c>
      <c r="BM214" s="193" t="s">
        <v>694</v>
      </c>
    </row>
    <row r="215" s="2" customFormat="1">
      <c r="A215" s="35"/>
      <c r="B215" s="36"/>
      <c r="C215" s="37"/>
      <c r="D215" s="195" t="s">
        <v>164</v>
      </c>
      <c r="E215" s="37"/>
      <c r="F215" s="196" t="s">
        <v>410</v>
      </c>
      <c r="G215" s="37"/>
      <c r="H215" s="37"/>
      <c r="I215" s="197"/>
      <c r="J215" s="37"/>
      <c r="K215" s="37"/>
      <c r="L215" s="41"/>
      <c r="M215" s="198"/>
      <c r="N215" s="199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164</v>
      </c>
      <c r="AU215" s="14" t="s">
        <v>72</v>
      </c>
    </row>
    <row r="216" s="2" customFormat="1">
      <c r="A216" s="35"/>
      <c r="B216" s="36"/>
      <c r="C216" s="37"/>
      <c r="D216" s="200" t="s">
        <v>166</v>
      </c>
      <c r="E216" s="37"/>
      <c r="F216" s="201" t="s">
        <v>411</v>
      </c>
      <c r="G216" s="37"/>
      <c r="H216" s="37"/>
      <c r="I216" s="197"/>
      <c r="J216" s="37"/>
      <c r="K216" s="37"/>
      <c r="L216" s="41"/>
      <c r="M216" s="198"/>
      <c r="N216" s="199"/>
      <c r="O216" s="81"/>
      <c r="P216" s="81"/>
      <c r="Q216" s="81"/>
      <c r="R216" s="81"/>
      <c r="S216" s="81"/>
      <c r="T216" s="82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166</v>
      </c>
      <c r="AU216" s="14" t="s">
        <v>72</v>
      </c>
    </row>
    <row r="217" s="10" customFormat="1">
      <c r="A217" s="10"/>
      <c r="B217" s="212"/>
      <c r="C217" s="213"/>
      <c r="D217" s="195" t="s">
        <v>197</v>
      </c>
      <c r="E217" s="214" t="s">
        <v>21</v>
      </c>
      <c r="F217" s="215" t="s">
        <v>412</v>
      </c>
      <c r="G217" s="213"/>
      <c r="H217" s="216">
        <v>16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22" t="s">
        <v>197</v>
      </c>
      <c r="AU217" s="222" t="s">
        <v>72</v>
      </c>
      <c r="AV217" s="10" t="s">
        <v>81</v>
      </c>
      <c r="AW217" s="10" t="s">
        <v>34</v>
      </c>
      <c r="AX217" s="10" t="s">
        <v>79</v>
      </c>
      <c r="AY217" s="222" t="s">
        <v>162</v>
      </c>
    </row>
    <row r="218" s="2" customFormat="1" ht="33" customHeight="1">
      <c r="A218" s="35"/>
      <c r="B218" s="36"/>
      <c r="C218" s="182" t="s">
        <v>695</v>
      </c>
      <c r="D218" s="182" t="s">
        <v>156</v>
      </c>
      <c r="E218" s="183" t="s">
        <v>414</v>
      </c>
      <c r="F218" s="184" t="s">
        <v>415</v>
      </c>
      <c r="G218" s="185" t="s">
        <v>416</v>
      </c>
      <c r="H218" s="186">
        <v>4</v>
      </c>
      <c r="I218" s="187"/>
      <c r="J218" s="188">
        <f>ROUND(I218*H218,2)</f>
        <v>0</v>
      </c>
      <c r="K218" s="184" t="s">
        <v>21</v>
      </c>
      <c r="L218" s="41"/>
      <c r="M218" s="189" t="s">
        <v>21</v>
      </c>
      <c r="N218" s="190" t="s">
        <v>43</v>
      </c>
      <c r="O218" s="81"/>
      <c r="P218" s="191">
        <f>O218*H218</f>
        <v>0</v>
      </c>
      <c r="Q218" s="191">
        <v>0.07417</v>
      </c>
      <c r="R218" s="191">
        <f>Q218*H218</f>
        <v>0.29668</v>
      </c>
      <c r="S218" s="191">
        <v>0</v>
      </c>
      <c r="T218" s="19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3" t="s">
        <v>161</v>
      </c>
      <c r="AT218" s="193" t="s">
        <v>156</v>
      </c>
      <c r="AU218" s="193" t="s">
        <v>72</v>
      </c>
      <c r="AY218" s="14" t="s">
        <v>162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4" t="s">
        <v>79</v>
      </c>
      <c r="BK218" s="194">
        <f>ROUND(I218*H218,2)</f>
        <v>0</v>
      </c>
      <c r="BL218" s="14" t="s">
        <v>161</v>
      </c>
      <c r="BM218" s="193" t="s">
        <v>696</v>
      </c>
    </row>
    <row r="219" s="2" customFormat="1">
      <c r="A219" s="35"/>
      <c r="B219" s="36"/>
      <c r="C219" s="37"/>
      <c r="D219" s="195" t="s">
        <v>164</v>
      </c>
      <c r="E219" s="37"/>
      <c r="F219" s="196" t="s">
        <v>415</v>
      </c>
      <c r="G219" s="37"/>
      <c r="H219" s="37"/>
      <c r="I219" s="197"/>
      <c r="J219" s="37"/>
      <c r="K219" s="37"/>
      <c r="L219" s="41"/>
      <c r="M219" s="198"/>
      <c r="N219" s="199"/>
      <c r="O219" s="81"/>
      <c r="P219" s="81"/>
      <c r="Q219" s="81"/>
      <c r="R219" s="81"/>
      <c r="S219" s="81"/>
      <c r="T219" s="82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164</v>
      </c>
      <c r="AU219" s="14" t="s">
        <v>72</v>
      </c>
    </row>
    <row r="220" s="2" customFormat="1" ht="24.15" customHeight="1">
      <c r="A220" s="35"/>
      <c r="B220" s="36"/>
      <c r="C220" s="182" t="s">
        <v>697</v>
      </c>
      <c r="D220" s="182" t="s">
        <v>156</v>
      </c>
      <c r="E220" s="183" t="s">
        <v>419</v>
      </c>
      <c r="F220" s="184" t="s">
        <v>420</v>
      </c>
      <c r="G220" s="185" t="s">
        <v>209</v>
      </c>
      <c r="H220" s="186">
        <v>12.392</v>
      </c>
      <c r="I220" s="187"/>
      <c r="J220" s="188">
        <f>ROUND(I220*H220,2)</f>
        <v>0</v>
      </c>
      <c r="K220" s="184" t="s">
        <v>160</v>
      </c>
      <c r="L220" s="41"/>
      <c r="M220" s="189" t="s">
        <v>21</v>
      </c>
      <c r="N220" s="190" t="s">
        <v>43</v>
      </c>
      <c r="O220" s="81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3" t="s">
        <v>161</v>
      </c>
      <c r="AT220" s="193" t="s">
        <v>156</v>
      </c>
      <c r="AU220" s="193" t="s">
        <v>72</v>
      </c>
      <c r="AY220" s="14" t="s">
        <v>162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4" t="s">
        <v>79</v>
      </c>
      <c r="BK220" s="194">
        <f>ROUND(I220*H220,2)</f>
        <v>0</v>
      </c>
      <c r="BL220" s="14" t="s">
        <v>161</v>
      </c>
      <c r="BM220" s="193" t="s">
        <v>698</v>
      </c>
    </row>
    <row r="221" s="2" customFormat="1">
      <c r="A221" s="35"/>
      <c r="B221" s="36"/>
      <c r="C221" s="37"/>
      <c r="D221" s="195" t="s">
        <v>164</v>
      </c>
      <c r="E221" s="37"/>
      <c r="F221" s="196" t="s">
        <v>422</v>
      </c>
      <c r="G221" s="37"/>
      <c r="H221" s="37"/>
      <c r="I221" s="197"/>
      <c r="J221" s="37"/>
      <c r="K221" s="37"/>
      <c r="L221" s="41"/>
      <c r="M221" s="198"/>
      <c r="N221" s="199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164</v>
      </c>
      <c r="AU221" s="14" t="s">
        <v>72</v>
      </c>
    </row>
    <row r="222" s="2" customFormat="1">
      <c r="A222" s="35"/>
      <c r="B222" s="36"/>
      <c r="C222" s="37"/>
      <c r="D222" s="200" t="s">
        <v>166</v>
      </c>
      <c r="E222" s="37"/>
      <c r="F222" s="201" t="s">
        <v>423</v>
      </c>
      <c r="G222" s="37"/>
      <c r="H222" s="37"/>
      <c r="I222" s="197"/>
      <c r="J222" s="37"/>
      <c r="K222" s="37"/>
      <c r="L222" s="41"/>
      <c r="M222" s="234"/>
      <c r="N222" s="235"/>
      <c r="O222" s="236"/>
      <c r="P222" s="236"/>
      <c r="Q222" s="236"/>
      <c r="R222" s="236"/>
      <c r="S222" s="236"/>
      <c r="T222" s="237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166</v>
      </c>
      <c r="AU222" s="14" t="s">
        <v>72</v>
      </c>
    </row>
    <row r="223" s="2" customFormat="1" ht="6.96" customHeight="1">
      <c r="A223" s="35"/>
      <c r="B223" s="56"/>
      <c r="C223" s="57"/>
      <c r="D223" s="57"/>
      <c r="E223" s="57"/>
      <c r="F223" s="57"/>
      <c r="G223" s="57"/>
      <c r="H223" s="57"/>
      <c r="I223" s="57"/>
      <c r="J223" s="57"/>
      <c r="K223" s="57"/>
      <c r="L223" s="41"/>
      <c r="M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</row>
  </sheetData>
  <sheetProtection sheet="1" autoFilter="0" formatColumns="0" formatRows="0" objects="1" scenarios="1" spinCount="100000" saltValue="mS7NH0AwR0mxkIezCJ30gkedK7R053cUsNgR/MGvq0MNd/pF7JNE/8+pAxHi2CBnx5M9ENrOSxTSAhW0RAZN3g==" hashValue="5AemeH1wOK3DSCZynymSMfLmEsKDK4T1y+B+pt+lwPZKC++2gRDD8fUR5J+GAfdnhgXBZh8jvbNTC9OrGD74EA==" algorithmName="SHA-512" password="CC35"/>
  <autoFilter ref="C78:K22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83403112"/>
    <hyperlink ref="F88" r:id="rId3" display="https://podminky.urs.cz/item/CS_URS_2022_01/183403151"/>
    <hyperlink ref="F91" r:id="rId4" display="https://podminky.urs.cz/item/CS_URS_2022_01/183403152"/>
    <hyperlink ref="F94" r:id="rId5" display="https://podminky.urs.cz/item/CS_URS_2022_01/181451121"/>
    <hyperlink ref="F100" r:id="rId6" display="https://podminky.urs.cz/item/CS_URS_2022_01/111151231"/>
    <hyperlink ref="F109" r:id="rId7" display="https://podminky.urs.cz/item/CS_URS_2022_01/185802113"/>
    <hyperlink ref="F116" r:id="rId8" display="https://podminky.urs.cz/item/CS_URS_2022_01/185802114"/>
    <hyperlink ref="F123" r:id="rId9" display="https://podminky.urs.cz/item/CS_URS_2022_01/183101114"/>
    <hyperlink ref="F127" r:id="rId10" display="https://podminky.urs.cz/item/CS_URS_2022_01/184102113"/>
    <hyperlink ref="F137" r:id="rId11" display="https://podminky.urs.cz/item/CS_URS_2022_01/184215133"/>
    <hyperlink ref="F144" r:id="rId12" display="https://podminky.urs.cz/item/CS_URS_2021_01/184813121_R"/>
    <hyperlink ref="F148" r:id="rId13" display="https://podminky.urs.cz/item/CS_URS_2022_01/184801121"/>
    <hyperlink ref="F152" r:id="rId14" display="https://podminky.urs.cz/item/CS_URS_2022_01/183101113"/>
    <hyperlink ref="F156" r:id="rId15" display="https://podminky.urs.cz/item/CS_URS_2022_01/184102110"/>
    <hyperlink ref="F160" r:id="rId16" display="https://podminky.urs.cz/item/CS_URS_2022_01/184102111"/>
    <hyperlink ref="F180" r:id="rId17" display="https://podminky.urs.cz/item/CS_URS_2022_01/184215112"/>
    <hyperlink ref="F186" r:id="rId18" display="https://podminky.urs.cz/item/CS_URS_2021_01/184813121"/>
    <hyperlink ref="F189" r:id="rId19" display="https://podminky.urs.cz/item/CS_URS_2022_01/184813133"/>
    <hyperlink ref="F193" r:id="rId20" display="https://podminky.urs.cz/item/CS_URS_2022_01/184813134"/>
    <hyperlink ref="F197" r:id="rId21" display="https://podminky.urs.cz/item/CS_URS_2022_01/184911421"/>
    <hyperlink ref="F203" r:id="rId22" display="https://podminky.urs.cz/item/CS_URS_2022_01/185804312"/>
    <hyperlink ref="F207" r:id="rId23" display="https://podminky.urs.cz/item/CS_URS_2022_01/185851121"/>
    <hyperlink ref="F210" r:id="rId24" display="https://podminky.urs.cz/item/CS_URS_2022_01/185851129"/>
    <hyperlink ref="F216" r:id="rId25" display="https://podminky.urs.cz/item/CS_URS_2021_01/348952262"/>
    <hyperlink ref="F222" r:id="rId26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595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699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SO-031 - 1.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595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SO-031 - 1.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0.0016401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450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700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701</v>
      </c>
      <c r="G89" s="213"/>
      <c r="H89" s="216">
        <v>450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12837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702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703</v>
      </c>
      <c r="G93" s="213"/>
      <c r="H93" s="216">
        <v>12837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12837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24.15" customHeight="1">
      <c r="A95" s="35"/>
      <c r="B95" s="36"/>
      <c r="C95" s="182" t="s">
        <v>173</v>
      </c>
      <c r="D95" s="182" t="s">
        <v>156</v>
      </c>
      <c r="E95" s="183" t="s">
        <v>434</v>
      </c>
      <c r="F95" s="184" t="s">
        <v>435</v>
      </c>
      <c r="G95" s="185" t="s">
        <v>159</v>
      </c>
      <c r="H95" s="186">
        <v>307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2.9999999999999999E-07</v>
      </c>
      <c r="R95" s="191">
        <f>Q95*H95</f>
        <v>9.2100000000000003E-05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704</v>
      </c>
    </row>
    <row r="96" s="2" customFormat="1">
      <c r="A96" s="35"/>
      <c r="B96" s="36"/>
      <c r="C96" s="37"/>
      <c r="D96" s="195" t="s">
        <v>164</v>
      </c>
      <c r="E96" s="37"/>
      <c r="F96" s="196" t="s">
        <v>437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438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705</v>
      </c>
      <c r="G98" s="213"/>
      <c r="H98" s="216">
        <v>307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440</v>
      </c>
      <c r="F99" s="184" t="s">
        <v>441</v>
      </c>
      <c r="G99" s="185" t="s">
        <v>240</v>
      </c>
      <c r="H99" s="186">
        <v>86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1.8E-05</v>
      </c>
      <c r="R99" s="191">
        <f>Q99*H99</f>
        <v>0.0015480000000000001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706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443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444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707</v>
      </c>
      <c r="G102" s="213"/>
      <c r="H102" s="216">
        <v>86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36.299999999999997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708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709</v>
      </c>
      <c r="G106" s="213"/>
      <c r="H106" s="216">
        <v>36.299999999999997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36.299999999999997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710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545.20000000000005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711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712</v>
      </c>
      <c r="G113" s="213"/>
      <c r="H113" s="216">
        <v>545.20000000000005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VHa1LMa1LfWXziL4Eq0tH35C4iNQ1kNhwWmL4wRlBg8yQV+rul7jsihWMTNn8r619P1CXcof3BoPxgKVvPoInQ==" hashValue="80uOdTecy60rOz3bOhZP7UYCfCIGZTP7uSCEyJ0EKpV0V04sEhYiL/DfLdKyw8gNF2RuMTrLdf0zbpvYH5R7UQ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5804514"/>
    <hyperlink ref="F101" r:id="rId4" display="https://podminky.urs.cz/item/CS_URS_2022_01/184911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595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713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ROUND((SUM(BE85:BE109)),  2)</f>
        <v>0</v>
      </c>
      <c r="G35" s="35"/>
      <c r="H35" s="35"/>
      <c r="I35" s="154">
        <v>0.20999999999999999</v>
      </c>
      <c r="J35" s="153">
        <f>ROUND(((SUM(BE85:BE109))*I35),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ROUND((SUM(BF85:BF109)),  2)</f>
        <v>0</v>
      </c>
      <c r="G36" s="35"/>
      <c r="H36" s="35"/>
      <c r="I36" s="154">
        <v>0.14999999999999999</v>
      </c>
      <c r="J36" s="153">
        <f>ROUND(((SUM(BF85:BF109))*I36),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SO-032 - 2.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595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SO-032 - 2.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SUM(P86:P109)</f>
        <v>0</v>
      </c>
      <c r="Q85" s="93"/>
      <c r="R85" s="179">
        <f>SUM(R86:R109)</f>
        <v>0.0015480000000000001</v>
      </c>
      <c r="S85" s="93"/>
      <c r="T85" s="18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SUM(BK86:BK109)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450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714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701</v>
      </c>
      <c r="G89" s="213"/>
      <c r="H89" s="216">
        <v>450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8558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715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716</v>
      </c>
      <c r="G93" s="213"/>
      <c r="H93" s="216">
        <v>8558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8558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86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0.0015480000000000001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717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707</v>
      </c>
      <c r="G98" s="213"/>
      <c r="H98" s="216">
        <v>86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381</v>
      </c>
      <c r="F99" s="184" t="s">
        <v>382</v>
      </c>
      <c r="G99" s="185" t="s">
        <v>376</v>
      </c>
      <c r="H99" s="186">
        <v>21.780000000000001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718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384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385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719</v>
      </c>
      <c r="G102" s="213"/>
      <c r="H102" s="216">
        <v>21.780000000000001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1.75" customHeight="1">
      <c r="A103" s="35"/>
      <c r="B103" s="36"/>
      <c r="C103" s="182" t="s">
        <v>184</v>
      </c>
      <c r="D103" s="182" t="s">
        <v>156</v>
      </c>
      <c r="E103" s="183" t="s">
        <v>388</v>
      </c>
      <c r="F103" s="184" t="s">
        <v>389</v>
      </c>
      <c r="G103" s="185" t="s">
        <v>376</v>
      </c>
      <c r="H103" s="186">
        <v>21.780000000000001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720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391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24.15" customHeight="1">
      <c r="A106" s="35"/>
      <c r="B106" s="36"/>
      <c r="C106" s="182" t="s">
        <v>190</v>
      </c>
      <c r="D106" s="182" t="s">
        <v>156</v>
      </c>
      <c r="E106" s="183" t="s">
        <v>394</v>
      </c>
      <c r="F106" s="184" t="s">
        <v>395</v>
      </c>
      <c r="G106" s="185" t="s">
        <v>376</v>
      </c>
      <c r="H106" s="186">
        <v>87.120000000000005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721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397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398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722</v>
      </c>
      <c r="G109" s="213"/>
      <c r="H109" s="216">
        <v>87.120000000000005</v>
      </c>
      <c r="I109" s="217"/>
      <c r="J109" s="213"/>
      <c r="K109" s="213"/>
      <c r="L109" s="218"/>
      <c r="M109" s="238"/>
      <c r="N109" s="239"/>
      <c r="O109" s="239"/>
      <c r="P109" s="239"/>
      <c r="Q109" s="239"/>
      <c r="R109" s="239"/>
      <c r="S109" s="239"/>
      <c r="T109" s="24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4d6Wd3toJBVgURqwsabF4u/8ea8z2iEBNW1aa2iKqnUFSdL+OeJQ8mIQ7VCPkRdsr90HM9xpB98l75LgzKQ51g==" hashValue="A1XlH6Eejk70ck9w6CBxuBGSaUqr6ftXjgrtkJGvlySLHk2etzaeH5FSDLbAs8Dmjmd9atpCx1FrzCrQLhZoaQ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5804312"/>
    <hyperlink ref="F105" r:id="rId5" display="https://podminky.urs.cz/item/CS_URS_2022_01/185851121"/>
    <hyperlink ref="F108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595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723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ROUND((SUM(BE85:BE116)),  2)</f>
        <v>0</v>
      </c>
      <c r="G35" s="35"/>
      <c r="H35" s="35"/>
      <c r="I35" s="154">
        <v>0.20999999999999999</v>
      </c>
      <c r="J35" s="153">
        <f>ROUND(((SUM(BE85:BE116))*I35),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ROUND((SUM(BF85:BF116)),  2)</f>
        <v>0</v>
      </c>
      <c r="G36" s="35"/>
      <c r="H36" s="35"/>
      <c r="I36" s="154">
        <v>0.14999999999999999</v>
      </c>
      <c r="J36" s="153">
        <f>ROUND(((SUM(BF85:BF116))*I36),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SO-033 - 3.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595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SO-033 - 3.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SUM(P86:P116)</f>
        <v>0</v>
      </c>
      <c r="Q85" s="93"/>
      <c r="R85" s="179">
        <f>SUM(R86:R116)</f>
        <v>0.0015480000000000001</v>
      </c>
      <c r="S85" s="93"/>
      <c r="T85" s="180">
        <f>SUM(T86:T116)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SUM(BK86:BK116)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450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724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701</v>
      </c>
      <c r="G89" s="213"/>
      <c r="H89" s="216">
        <v>450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8558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725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716</v>
      </c>
      <c r="G93" s="213"/>
      <c r="H93" s="216">
        <v>8558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8558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86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0.0015480000000000001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726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707</v>
      </c>
      <c r="G98" s="213"/>
      <c r="H98" s="216">
        <v>86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21.75" customHeight="1">
      <c r="A99" s="35"/>
      <c r="B99" s="36"/>
      <c r="C99" s="182" t="s">
        <v>161</v>
      </c>
      <c r="D99" s="182" t="s">
        <v>156</v>
      </c>
      <c r="E99" s="183" t="s">
        <v>465</v>
      </c>
      <c r="F99" s="184" t="s">
        <v>466</v>
      </c>
      <c r="G99" s="185" t="s">
        <v>240</v>
      </c>
      <c r="H99" s="186">
        <v>30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727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468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469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728</v>
      </c>
      <c r="G102" s="213"/>
      <c r="H102" s="216">
        <v>30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4.15" customHeight="1">
      <c r="A103" s="35"/>
      <c r="B103" s="36"/>
      <c r="C103" s="182" t="s">
        <v>184</v>
      </c>
      <c r="D103" s="182" t="s">
        <v>156</v>
      </c>
      <c r="E103" s="183" t="s">
        <v>729</v>
      </c>
      <c r="F103" s="184" t="s">
        <v>730</v>
      </c>
      <c r="G103" s="185" t="s">
        <v>240</v>
      </c>
      <c r="H103" s="186">
        <v>26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731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732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733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16.5" customHeight="1">
      <c r="A106" s="35"/>
      <c r="B106" s="36"/>
      <c r="C106" s="182" t="s">
        <v>190</v>
      </c>
      <c r="D106" s="182" t="s">
        <v>156</v>
      </c>
      <c r="E106" s="183" t="s">
        <v>381</v>
      </c>
      <c r="F106" s="184" t="s">
        <v>382</v>
      </c>
      <c r="G106" s="185" t="s">
        <v>376</v>
      </c>
      <c r="H106" s="186">
        <v>7.2599999999999998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734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384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385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685</v>
      </c>
      <c r="G109" s="213"/>
      <c r="H109" s="216">
        <v>7.2599999999999998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21.75" customHeight="1">
      <c r="A110" s="35"/>
      <c r="B110" s="36"/>
      <c r="C110" s="182" t="s">
        <v>199</v>
      </c>
      <c r="D110" s="182" t="s">
        <v>156</v>
      </c>
      <c r="E110" s="183" t="s">
        <v>388</v>
      </c>
      <c r="F110" s="184" t="s">
        <v>389</v>
      </c>
      <c r="G110" s="185" t="s">
        <v>376</v>
      </c>
      <c r="H110" s="186">
        <v>7.2599999999999998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735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391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392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2" customFormat="1" ht="24.15" customHeight="1">
      <c r="A113" s="35"/>
      <c r="B113" s="36"/>
      <c r="C113" s="182" t="s">
        <v>195</v>
      </c>
      <c r="D113" s="182" t="s">
        <v>156</v>
      </c>
      <c r="E113" s="183" t="s">
        <v>394</v>
      </c>
      <c r="F113" s="184" t="s">
        <v>395</v>
      </c>
      <c r="G113" s="185" t="s">
        <v>376</v>
      </c>
      <c r="H113" s="186">
        <v>29.039999999999999</v>
      </c>
      <c r="I113" s="187"/>
      <c r="J113" s="188">
        <f>ROUND(I113*H113,2)</f>
        <v>0</v>
      </c>
      <c r="K113" s="184" t="s">
        <v>160</v>
      </c>
      <c r="L113" s="41"/>
      <c r="M113" s="189" t="s">
        <v>21</v>
      </c>
      <c r="N113" s="190" t="s">
        <v>43</v>
      </c>
      <c r="O113" s="81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3" t="s">
        <v>161</v>
      </c>
      <c r="AT113" s="193" t="s">
        <v>156</v>
      </c>
      <c r="AU113" s="193" t="s">
        <v>72</v>
      </c>
      <c r="AY113" s="14" t="s">
        <v>162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4" t="s">
        <v>79</v>
      </c>
      <c r="BK113" s="194">
        <f>ROUND(I113*H113,2)</f>
        <v>0</v>
      </c>
      <c r="BL113" s="14" t="s">
        <v>161</v>
      </c>
      <c r="BM113" s="193" t="s">
        <v>736</v>
      </c>
    </row>
    <row r="114" s="2" customFormat="1">
      <c r="A114" s="35"/>
      <c r="B114" s="36"/>
      <c r="C114" s="37"/>
      <c r="D114" s="195" t="s">
        <v>164</v>
      </c>
      <c r="E114" s="37"/>
      <c r="F114" s="196" t="s">
        <v>397</v>
      </c>
      <c r="G114" s="37"/>
      <c r="H114" s="37"/>
      <c r="I114" s="197"/>
      <c r="J114" s="37"/>
      <c r="K114" s="37"/>
      <c r="L114" s="41"/>
      <c r="M114" s="198"/>
      <c r="N114" s="19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164</v>
      </c>
      <c r="AU114" s="14" t="s">
        <v>72</v>
      </c>
    </row>
    <row r="115" s="2" customFormat="1">
      <c r="A115" s="35"/>
      <c r="B115" s="36"/>
      <c r="C115" s="37"/>
      <c r="D115" s="200" t="s">
        <v>166</v>
      </c>
      <c r="E115" s="37"/>
      <c r="F115" s="201" t="s">
        <v>398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166</v>
      </c>
      <c r="AU115" s="14" t="s">
        <v>72</v>
      </c>
    </row>
    <row r="116" s="10" customFormat="1">
      <c r="A116" s="10"/>
      <c r="B116" s="212"/>
      <c r="C116" s="213"/>
      <c r="D116" s="195" t="s">
        <v>197</v>
      </c>
      <c r="E116" s="214" t="s">
        <v>21</v>
      </c>
      <c r="F116" s="215" t="s">
        <v>690</v>
      </c>
      <c r="G116" s="213"/>
      <c r="H116" s="216">
        <v>29.039999999999999</v>
      </c>
      <c r="I116" s="217"/>
      <c r="J116" s="213"/>
      <c r="K116" s="213"/>
      <c r="L116" s="218"/>
      <c r="M116" s="238"/>
      <c r="N116" s="239"/>
      <c r="O116" s="239"/>
      <c r="P116" s="239"/>
      <c r="Q116" s="239"/>
      <c r="R116" s="239"/>
      <c r="S116" s="239"/>
      <c r="T116" s="24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22" t="s">
        <v>197</v>
      </c>
      <c r="AU116" s="222" t="s">
        <v>72</v>
      </c>
      <c r="AV116" s="10" t="s">
        <v>81</v>
      </c>
      <c r="AW116" s="10" t="s">
        <v>34</v>
      </c>
      <c r="AX116" s="10" t="s">
        <v>79</v>
      </c>
      <c r="AY116" s="222" t="s">
        <v>162</v>
      </c>
    </row>
    <row r="117" s="2" customFormat="1" ht="6.96" customHeight="1">
      <c r="A117" s="35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41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sheet="1" autoFilter="0" formatColumns="0" formatRows="0" objects="1" scenarios="1" spinCount="100000" saltValue="zLcJf+Xohdgna6SY91nVl96uMBfBn9c1FARK4hQGSnUaIgUk6K/AzePN7LQ6Jl0yApd2S6y0sJ2QZwho3Lhipw==" hashValue="gy0nOu5MLk9/e6DqS+/ewX8jQG2NSoRPXCntSF/rQLzWqdw8oRKEhBs6yy5kHq2GDP/wjC46qoH7933hK0/Dyw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4806111"/>
    <hyperlink ref="F105" r:id="rId5" display="https://podminky.urs.cz/item/CS_URS_2022_01/184852321"/>
    <hyperlink ref="F108" r:id="rId6" display="https://podminky.urs.cz/item/CS_URS_2022_01/185804312"/>
    <hyperlink ref="F112" r:id="rId7" display="https://podminky.urs.cz/item/CS_URS_2022_01/185851121"/>
    <hyperlink ref="F115" r:id="rId8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595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737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ROUND((SUM(BE85:BE106)),  2)</f>
        <v>0</v>
      </c>
      <c r="G35" s="35"/>
      <c r="H35" s="35"/>
      <c r="I35" s="154">
        <v>0.20999999999999999</v>
      </c>
      <c r="J35" s="153">
        <f>ROUND(((SUM(BE85:BE106))*I35),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ROUND((SUM(BF85:BF106)),  2)</f>
        <v>0</v>
      </c>
      <c r="G36" s="35"/>
      <c r="H36" s="35"/>
      <c r="I36" s="154">
        <v>0.14999999999999999</v>
      </c>
      <c r="J36" s="153">
        <f>ROUND(((SUM(BF85:BF106))*I36),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595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SO-03 - VRN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595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SO-03 - VRN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SUM(P86:P106)</f>
        <v>0</v>
      </c>
      <c r="Q85" s="93"/>
      <c r="R85" s="179">
        <f>SUM(R86:R106)</f>
        <v>0</v>
      </c>
      <c r="S85" s="93"/>
      <c r="T85" s="180">
        <f>SUM(T86:T106)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SUM(BK86:BK106)</f>
        <v>0</v>
      </c>
    </row>
    <row r="86" s="2" customFormat="1" ht="16.5" customHeight="1">
      <c r="A86" s="35"/>
      <c r="B86" s="36"/>
      <c r="C86" s="182" t="s">
        <v>79</v>
      </c>
      <c r="D86" s="182" t="s">
        <v>156</v>
      </c>
      <c r="E86" s="183" t="s">
        <v>475</v>
      </c>
      <c r="F86" s="184" t="s">
        <v>476</v>
      </c>
      <c r="G86" s="185" t="s">
        <v>477</v>
      </c>
      <c r="H86" s="186">
        <v>1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478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478</v>
      </c>
      <c r="BM86" s="193" t="s">
        <v>738</v>
      </c>
    </row>
    <row r="87" s="2" customFormat="1">
      <c r="A87" s="35"/>
      <c r="B87" s="36"/>
      <c r="C87" s="37"/>
      <c r="D87" s="195" t="s">
        <v>164</v>
      </c>
      <c r="E87" s="37"/>
      <c r="F87" s="196" t="s">
        <v>476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480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481</v>
      </c>
      <c r="G89" s="213"/>
      <c r="H89" s="216">
        <v>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16.5" customHeight="1">
      <c r="A90" s="35"/>
      <c r="B90" s="36"/>
      <c r="C90" s="182" t="s">
        <v>81</v>
      </c>
      <c r="D90" s="182" t="s">
        <v>156</v>
      </c>
      <c r="E90" s="183" t="s">
        <v>482</v>
      </c>
      <c r="F90" s="184" t="s">
        <v>483</v>
      </c>
      <c r="G90" s="185" t="s">
        <v>477</v>
      </c>
      <c r="H90" s="186">
        <v>1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478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478</v>
      </c>
      <c r="BM90" s="193" t="s">
        <v>739</v>
      </c>
    </row>
    <row r="91" s="2" customFormat="1">
      <c r="A91" s="35"/>
      <c r="B91" s="36"/>
      <c r="C91" s="37"/>
      <c r="D91" s="195" t="s">
        <v>164</v>
      </c>
      <c r="E91" s="37"/>
      <c r="F91" s="196" t="s">
        <v>483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485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2" customFormat="1" ht="16.5" customHeight="1">
      <c r="A93" s="35"/>
      <c r="B93" s="36"/>
      <c r="C93" s="182" t="s">
        <v>173</v>
      </c>
      <c r="D93" s="182" t="s">
        <v>156</v>
      </c>
      <c r="E93" s="183" t="s">
        <v>486</v>
      </c>
      <c r="F93" s="184" t="s">
        <v>487</v>
      </c>
      <c r="G93" s="185" t="s">
        <v>477</v>
      </c>
      <c r="H93" s="186">
        <v>1</v>
      </c>
      <c r="I93" s="187"/>
      <c r="J93" s="188">
        <f>ROUND(I93*H93,2)</f>
        <v>0</v>
      </c>
      <c r="K93" s="184" t="s">
        <v>160</v>
      </c>
      <c r="L93" s="41"/>
      <c r="M93" s="189" t="s">
        <v>21</v>
      </c>
      <c r="N93" s="190" t="s">
        <v>43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478</v>
      </c>
      <c r="AT93" s="193" t="s">
        <v>156</v>
      </c>
      <c r="AU93" s="193" t="s">
        <v>72</v>
      </c>
      <c r="AY93" s="14" t="s">
        <v>162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478</v>
      </c>
      <c r="BM93" s="193" t="s">
        <v>740</v>
      </c>
    </row>
    <row r="94" s="2" customFormat="1">
      <c r="A94" s="35"/>
      <c r="B94" s="36"/>
      <c r="C94" s="37"/>
      <c r="D94" s="195" t="s">
        <v>164</v>
      </c>
      <c r="E94" s="37"/>
      <c r="F94" s="196" t="s">
        <v>487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164</v>
      </c>
      <c r="AU94" s="14" t="s">
        <v>72</v>
      </c>
    </row>
    <row r="95" s="2" customFormat="1">
      <c r="A95" s="35"/>
      <c r="B95" s="36"/>
      <c r="C95" s="37"/>
      <c r="D95" s="200" t="s">
        <v>166</v>
      </c>
      <c r="E95" s="37"/>
      <c r="F95" s="201" t="s">
        <v>489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166</v>
      </c>
      <c r="AU95" s="14" t="s">
        <v>72</v>
      </c>
    </row>
    <row r="96" s="2" customFormat="1" ht="16.5" customHeight="1">
      <c r="A96" s="35"/>
      <c r="B96" s="36"/>
      <c r="C96" s="182" t="s">
        <v>161</v>
      </c>
      <c r="D96" s="182" t="s">
        <v>156</v>
      </c>
      <c r="E96" s="183" t="s">
        <v>490</v>
      </c>
      <c r="F96" s="184" t="s">
        <v>491</v>
      </c>
      <c r="G96" s="185" t="s">
        <v>477</v>
      </c>
      <c r="H96" s="186">
        <v>1</v>
      </c>
      <c r="I96" s="187"/>
      <c r="J96" s="188">
        <f>ROUND(I96*H96,2)</f>
        <v>0</v>
      </c>
      <c r="K96" s="184" t="s">
        <v>160</v>
      </c>
      <c r="L96" s="41"/>
      <c r="M96" s="189" t="s">
        <v>21</v>
      </c>
      <c r="N96" s="190" t="s">
        <v>43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478</v>
      </c>
      <c r="AT96" s="193" t="s">
        <v>156</v>
      </c>
      <c r="AU96" s="193" t="s">
        <v>72</v>
      </c>
      <c r="AY96" s="14" t="s">
        <v>162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79</v>
      </c>
      <c r="BK96" s="194">
        <f>ROUND(I96*H96,2)</f>
        <v>0</v>
      </c>
      <c r="BL96" s="14" t="s">
        <v>478</v>
      </c>
      <c r="BM96" s="193" t="s">
        <v>741</v>
      </c>
    </row>
    <row r="97" s="2" customFormat="1">
      <c r="A97" s="35"/>
      <c r="B97" s="36"/>
      <c r="C97" s="37"/>
      <c r="D97" s="195" t="s">
        <v>164</v>
      </c>
      <c r="E97" s="37"/>
      <c r="F97" s="196" t="s">
        <v>491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164</v>
      </c>
      <c r="AU97" s="14" t="s">
        <v>72</v>
      </c>
    </row>
    <row r="98" s="2" customFormat="1">
      <c r="A98" s="35"/>
      <c r="B98" s="36"/>
      <c r="C98" s="37"/>
      <c r="D98" s="200" t="s">
        <v>166</v>
      </c>
      <c r="E98" s="37"/>
      <c r="F98" s="201" t="s">
        <v>493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166</v>
      </c>
      <c r="AU98" s="14" t="s">
        <v>72</v>
      </c>
    </row>
    <row r="99" s="10" customFormat="1">
      <c r="A99" s="10"/>
      <c r="B99" s="212"/>
      <c r="C99" s="213"/>
      <c r="D99" s="195" t="s">
        <v>197</v>
      </c>
      <c r="E99" s="214" t="s">
        <v>21</v>
      </c>
      <c r="F99" s="215" t="s">
        <v>742</v>
      </c>
      <c r="G99" s="213"/>
      <c r="H99" s="216">
        <v>1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2" t="s">
        <v>197</v>
      </c>
      <c r="AU99" s="222" t="s">
        <v>72</v>
      </c>
      <c r="AV99" s="10" t="s">
        <v>81</v>
      </c>
      <c r="AW99" s="10" t="s">
        <v>34</v>
      </c>
      <c r="AX99" s="10" t="s">
        <v>79</v>
      </c>
      <c r="AY99" s="222" t="s">
        <v>162</v>
      </c>
    </row>
    <row r="100" s="2" customFormat="1" ht="16.5" customHeight="1">
      <c r="A100" s="35"/>
      <c r="B100" s="36"/>
      <c r="C100" s="182" t="s">
        <v>184</v>
      </c>
      <c r="D100" s="182" t="s">
        <v>156</v>
      </c>
      <c r="E100" s="183" t="s">
        <v>495</v>
      </c>
      <c r="F100" s="184" t="s">
        <v>496</v>
      </c>
      <c r="G100" s="185" t="s">
        <v>477</v>
      </c>
      <c r="H100" s="186">
        <v>1</v>
      </c>
      <c r="I100" s="187"/>
      <c r="J100" s="188">
        <f>ROUND(I100*H100,2)</f>
        <v>0</v>
      </c>
      <c r="K100" s="184" t="s">
        <v>160</v>
      </c>
      <c r="L100" s="41"/>
      <c r="M100" s="189" t="s">
        <v>21</v>
      </c>
      <c r="N100" s="190" t="s">
        <v>43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478</v>
      </c>
      <c r="AT100" s="193" t="s">
        <v>156</v>
      </c>
      <c r="AU100" s="193" t="s">
        <v>72</v>
      </c>
      <c r="AY100" s="14" t="s">
        <v>162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79</v>
      </c>
      <c r="BK100" s="194">
        <f>ROUND(I100*H100,2)</f>
        <v>0</v>
      </c>
      <c r="BL100" s="14" t="s">
        <v>478</v>
      </c>
      <c r="BM100" s="193" t="s">
        <v>743</v>
      </c>
    </row>
    <row r="101" s="2" customFormat="1">
      <c r="A101" s="35"/>
      <c r="B101" s="36"/>
      <c r="C101" s="37"/>
      <c r="D101" s="195" t="s">
        <v>164</v>
      </c>
      <c r="E101" s="37"/>
      <c r="F101" s="196" t="s">
        <v>496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164</v>
      </c>
      <c r="AU101" s="14" t="s">
        <v>72</v>
      </c>
    </row>
    <row r="102" s="2" customFormat="1">
      <c r="A102" s="35"/>
      <c r="B102" s="36"/>
      <c r="C102" s="37"/>
      <c r="D102" s="200" t="s">
        <v>166</v>
      </c>
      <c r="E102" s="37"/>
      <c r="F102" s="201" t="s">
        <v>498</v>
      </c>
      <c r="G102" s="37"/>
      <c r="H102" s="37"/>
      <c r="I102" s="197"/>
      <c r="J102" s="37"/>
      <c r="K102" s="37"/>
      <c r="L102" s="41"/>
      <c r="M102" s="198"/>
      <c r="N102" s="19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166</v>
      </c>
      <c r="AU102" s="14" t="s">
        <v>72</v>
      </c>
    </row>
    <row r="103" s="2" customFormat="1" ht="16.5" customHeight="1">
      <c r="A103" s="35"/>
      <c r="B103" s="36"/>
      <c r="C103" s="182" t="s">
        <v>190</v>
      </c>
      <c r="D103" s="182" t="s">
        <v>156</v>
      </c>
      <c r="E103" s="183" t="s">
        <v>744</v>
      </c>
      <c r="F103" s="184" t="s">
        <v>745</v>
      </c>
      <c r="G103" s="185" t="s">
        <v>477</v>
      </c>
      <c r="H103" s="186">
        <v>1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478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478</v>
      </c>
      <c r="BM103" s="193" t="s">
        <v>746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745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747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748</v>
      </c>
      <c r="G106" s="213"/>
      <c r="H106" s="216">
        <v>1</v>
      </c>
      <c r="I106" s="217"/>
      <c r="J106" s="213"/>
      <c r="K106" s="213"/>
      <c r="L106" s="218"/>
      <c r="M106" s="238"/>
      <c r="N106" s="239"/>
      <c r="O106" s="239"/>
      <c r="P106" s="239"/>
      <c r="Q106" s="239"/>
      <c r="R106" s="239"/>
      <c r="S106" s="239"/>
      <c r="T106" s="24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6.96" customHeight="1">
      <c r="A107" s="35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41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sheet="1" autoFilter="0" formatColumns="0" formatRows="0" objects="1" scenarios="1" spinCount="100000" saltValue="pNKaEXX1s3UkqtedrTeTBrjiXaznGiVTcNZE9mAzzkYxbXNTRpLO16xA96kQ/R3uc4eBO1p06u58X4JDDxEylw==" hashValue="hvm3f2uByyeaEF9blLtXyLFrLQXJagxkaUgaSR3a75H6n/J4/dGh/604aAfWXxoGERr+U5MGITZPVNpuDQYbww==" algorithmName="SHA-512" password="CC35"/>
  <autoFilter ref="C84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32002000"/>
    <hyperlink ref="F95" r:id="rId3" display="https://podminky.urs.cz/item/CS_URS_2022_01/039002000"/>
    <hyperlink ref="F98" r:id="rId4" display="https://podminky.urs.cz/item/CS_URS_2022_01/075002000"/>
    <hyperlink ref="F102" r:id="rId5" display="https://podminky.urs.cz/item/CS_URS_2022_01/011314000"/>
    <hyperlink ref="F105" r:id="rId6" display="https://podminky.urs.cz/item/CS_URS_2022_01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137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749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24. 6. 2021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29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">
        <v>21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33</v>
      </c>
      <c r="F21" s="35"/>
      <c r="G21" s="35"/>
      <c r="H21" s="35"/>
      <c r="I21" s="139" t="s">
        <v>29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1" t="s">
        <v>39</v>
      </c>
      <c r="J32" s="151" t="s">
        <v>41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42</v>
      </c>
      <c r="E33" s="139" t="s">
        <v>43</v>
      </c>
      <c r="F33" s="153">
        <f>ROUND((SUM(BE79:BE215)),  2)</f>
        <v>0</v>
      </c>
      <c r="G33" s="35"/>
      <c r="H33" s="35"/>
      <c r="I33" s="154">
        <v>0.20999999999999999</v>
      </c>
      <c r="J33" s="153">
        <f>ROUND(((SUM(BE79:BE215))*I33),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3">
        <f>ROUND((SUM(BF79:BF215)),  2)</f>
        <v>0</v>
      </c>
      <c r="G34" s="35"/>
      <c r="H34" s="35"/>
      <c r="I34" s="154">
        <v>0.14999999999999999</v>
      </c>
      <c r="J34" s="153">
        <f>ROUND(((SUM(BF79:BF215))*I34),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3">
        <f>ROUND((SUM(BG79:BG215)),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3">
        <f>ROUND((SUM(BH79:BH215)),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ROUND((SUM(BI79:BI215)),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139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Větrolamy VN1-5 v k.ú. Knínice u Boskovic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137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SO-04 - Větrolam VN4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Knínice u Boskovic</v>
      </c>
      <c r="G52" s="37"/>
      <c r="H52" s="37"/>
      <c r="I52" s="29" t="s">
        <v>24</v>
      </c>
      <c r="J52" s="69" t="str">
        <f>IF(J12="","",J12)</f>
        <v>24. 6. 2021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SPÚ, KPÚ Jihomoravský kraj, Pobočka Blansko</v>
      </c>
      <c r="G54" s="37"/>
      <c r="H54" s="37"/>
      <c r="I54" s="29" t="s">
        <v>32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140</v>
      </c>
      <c r="D57" s="168"/>
      <c r="E57" s="168"/>
      <c r="F57" s="168"/>
      <c r="G57" s="168"/>
      <c r="H57" s="168"/>
      <c r="I57" s="168"/>
      <c r="J57" s="169" t="s">
        <v>141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142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143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Větrolamy VN1-5 v k.ú. Knínice u Boskovic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137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SO-04 - Větrolam VN4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Knínice u Boskovic</v>
      </c>
      <c r="G73" s="37"/>
      <c r="H73" s="37"/>
      <c r="I73" s="29" t="s">
        <v>24</v>
      </c>
      <c r="J73" s="69" t="str">
        <f>IF(J12="","",J12)</f>
        <v>24. 6. 2021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SPÚ, KPÚ Jihomoravský kraj, Pobočka Blansko</v>
      </c>
      <c r="G75" s="37"/>
      <c r="H75" s="37"/>
      <c r="I75" s="29" t="s">
        <v>32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30</v>
      </c>
      <c r="D76" s="37"/>
      <c r="E76" s="37"/>
      <c r="F76" s="24" t="str">
        <f>IF(E18="","",E18)</f>
        <v>Vyplň údaj</v>
      </c>
      <c r="G76" s="37"/>
      <c r="H76" s="37"/>
      <c r="I76" s="29" t="s">
        <v>35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144</v>
      </c>
      <c r="D78" s="174" t="s">
        <v>57</v>
      </c>
      <c r="E78" s="174" t="s">
        <v>53</v>
      </c>
      <c r="F78" s="174" t="s">
        <v>54</v>
      </c>
      <c r="G78" s="174" t="s">
        <v>145</v>
      </c>
      <c r="H78" s="174" t="s">
        <v>146</v>
      </c>
      <c r="I78" s="174" t="s">
        <v>147</v>
      </c>
      <c r="J78" s="174" t="s">
        <v>141</v>
      </c>
      <c r="K78" s="175" t="s">
        <v>148</v>
      </c>
      <c r="L78" s="176"/>
      <c r="M78" s="89" t="s">
        <v>21</v>
      </c>
      <c r="N78" s="90" t="s">
        <v>42</v>
      </c>
      <c r="O78" s="90" t="s">
        <v>149</v>
      </c>
      <c r="P78" s="90" t="s">
        <v>150</v>
      </c>
      <c r="Q78" s="90" t="s">
        <v>151</v>
      </c>
      <c r="R78" s="90" t="s">
        <v>152</v>
      </c>
      <c r="S78" s="90" t="s">
        <v>153</v>
      </c>
      <c r="T78" s="91" t="s">
        <v>154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155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SUM(P80:P215)</f>
        <v>0</v>
      </c>
      <c r="Q79" s="93"/>
      <c r="R79" s="179">
        <f>SUM(R80:R215)</f>
        <v>67.032543599999997</v>
      </c>
      <c r="S79" s="93"/>
      <c r="T79" s="180">
        <f>SUM(T80:T215)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142</v>
      </c>
      <c r="BK79" s="181">
        <f>SUM(BK80:BK215)</f>
        <v>0</v>
      </c>
    </row>
    <row r="80" s="2" customFormat="1" ht="33" customHeight="1">
      <c r="A80" s="35"/>
      <c r="B80" s="36"/>
      <c r="C80" s="182" t="s">
        <v>79</v>
      </c>
      <c r="D80" s="182" t="s">
        <v>156</v>
      </c>
      <c r="E80" s="183" t="s">
        <v>157</v>
      </c>
      <c r="F80" s="184" t="s">
        <v>158</v>
      </c>
      <c r="G80" s="185" t="s">
        <v>159</v>
      </c>
      <c r="H80" s="186">
        <v>9092</v>
      </c>
      <c r="I80" s="187"/>
      <c r="J80" s="188">
        <f>ROUND(I80*H80,2)</f>
        <v>0</v>
      </c>
      <c r="K80" s="184" t="s">
        <v>160</v>
      </c>
      <c r="L80" s="41"/>
      <c r="M80" s="189" t="s">
        <v>21</v>
      </c>
      <c r="N80" s="190" t="s">
        <v>43</v>
      </c>
      <c r="O80" s="81"/>
      <c r="P80" s="191">
        <f>O80*H80</f>
        <v>0</v>
      </c>
      <c r="Q80" s="191">
        <v>2.9999999999999999E-07</v>
      </c>
      <c r="R80" s="191">
        <f>Q80*H80</f>
        <v>0.0027275999999999997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161</v>
      </c>
      <c r="AT80" s="193" t="s">
        <v>156</v>
      </c>
      <c r="AU80" s="193" t="s">
        <v>72</v>
      </c>
      <c r="AY80" s="14" t="s">
        <v>162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79</v>
      </c>
      <c r="BK80" s="194">
        <f>ROUND(I80*H80,2)</f>
        <v>0</v>
      </c>
      <c r="BL80" s="14" t="s">
        <v>161</v>
      </c>
      <c r="BM80" s="193" t="s">
        <v>750</v>
      </c>
    </row>
    <row r="81" s="2" customFormat="1">
      <c r="A81" s="35"/>
      <c r="B81" s="36"/>
      <c r="C81" s="37"/>
      <c r="D81" s="195" t="s">
        <v>164</v>
      </c>
      <c r="E81" s="37"/>
      <c r="F81" s="196" t="s">
        <v>165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164</v>
      </c>
      <c r="AU81" s="14" t="s">
        <v>72</v>
      </c>
    </row>
    <row r="82" s="2" customFormat="1">
      <c r="A82" s="35"/>
      <c r="B82" s="36"/>
      <c r="C82" s="37"/>
      <c r="D82" s="200" t="s">
        <v>166</v>
      </c>
      <c r="E82" s="37"/>
      <c r="F82" s="201" t="s">
        <v>167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166</v>
      </c>
      <c r="AU82" s="14" t="s">
        <v>72</v>
      </c>
    </row>
    <row r="83" s="2" customFormat="1" ht="24.15" customHeight="1">
      <c r="A83" s="35"/>
      <c r="B83" s="36"/>
      <c r="C83" s="182" t="s">
        <v>81</v>
      </c>
      <c r="D83" s="182" t="s">
        <v>156</v>
      </c>
      <c r="E83" s="183" t="s">
        <v>168</v>
      </c>
      <c r="F83" s="184" t="s">
        <v>169</v>
      </c>
      <c r="G83" s="185" t="s">
        <v>159</v>
      </c>
      <c r="H83" s="186">
        <v>9092</v>
      </c>
      <c r="I83" s="187"/>
      <c r="J83" s="188">
        <f>ROUND(I83*H83,2)</f>
        <v>0</v>
      </c>
      <c r="K83" s="184" t="s">
        <v>160</v>
      </c>
      <c r="L83" s="41"/>
      <c r="M83" s="189" t="s">
        <v>21</v>
      </c>
      <c r="N83" s="190" t="s">
        <v>43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161</v>
      </c>
      <c r="AT83" s="193" t="s">
        <v>156</v>
      </c>
      <c r="AU83" s="193" t="s">
        <v>72</v>
      </c>
      <c r="AY83" s="14" t="s">
        <v>162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161</v>
      </c>
      <c r="BM83" s="193" t="s">
        <v>751</v>
      </c>
    </row>
    <row r="84" s="2" customFormat="1">
      <c r="A84" s="35"/>
      <c r="B84" s="36"/>
      <c r="C84" s="37"/>
      <c r="D84" s="195" t="s">
        <v>164</v>
      </c>
      <c r="E84" s="37"/>
      <c r="F84" s="196" t="s">
        <v>171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164</v>
      </c>
      <c r="AU84" s="14" t="s">
        <v>72</v>
      </c>
    </row>
    <row r="85" s="2" customFormat="1">
      <c r="A85" s="35"/>
      <c r="B85" s="36"/>
      <c r="C85" s="37"/>
      <c r="D85" s="200" t="s">
        <v>166</v>
      </c>
      <c r="E85" s="37"/>
      <c r="F85" s="201" t="s">
        <v>172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166</v>
      </c>
      <c r="AU85" s="14" t="s">
        <v>72</v>
      </c>
    </row>
    <row r="86" s="2" customFormat="1" ht="21.75" customHeight="1">
      <c r="A86" s="35"/>
      <c r="B86" s="36"/>
      <c r="C86" s="182" t="s">
        <v>173</v>
      </c>
      <c r="D86" s="182" t="s">
        <v>156</v>
      </c>
      <c r="E86" s="183" t="s">
        <v>174</v>
      </c>
      <c r="F86" s="184" t="s">
        <v>175</v>
      </c>
      <c r="G86" s="185" t="s">
        <v>159</v>
      </c>
      <c r="H86" s="186">
        <v>9092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752</v>
      </c>
    </row>
    <row r="87" s="2" customFormat="1">
      <c r="A87" s="35"/>
      <c r="B87" s="36"/>
      <c r="C87" s="37"/>
      <c r="D87" s="195" t="s">
        <v>164</v>
      </c>
      <c r="E87" s="37"/>
      <c r="F87" s="196" t="s">
        <v>177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178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2" customFormat="1" ht="21.75" customHeight="1">
      <c r="A89" s="35"/>
      <c r="B89" s="36"/>
      <c r="C89" s="182" t="s">
        <v>161</v>
      </c>
      <c r="D89" s="182" t="s">
        <v>156</v>
      </c>
      <c r="E89" s="183" t="s">
        <v>179</v>
      </c>
      <c r="F89" s="184" t="s">
        <v>180</v>
      </c>
      <c r="G89" s="185" t="s">
        <v>159</v>
      </c>
      <c r="H89" s="186">
        <v>9092</v>
      </c>
      <c r="I89" s="187"/>
      <c r="J89" s="188">
        <f>ROUND(I89*H89,2)</f>
        <v>0</v>
      </c>
      <c r="K89" s="184" t="s">
        <v>160</v>
      </c>
      <c r="L89" s="41"/>
      <c r="M89" s="189" t="s">
        <v>21</v>
      </c>
      <c r="N89" s="190" t="s">
        <v>43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161</v>
      </c>
      <c r="AT89" s="193" t="s">
        <v>156</v>
      </c>
      <c r="AU89" s="193" t="s">
        <v>72</v>
      </c>
      <c r="AY89" s="14" t="s">
        <v>162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161</v>
      </c>
      <c r="BM89" s="193" t="s">
        <v>753</v>
      </c>
    </row>
    <row r="90" s="2" customFormat="1">
      <c r="A90" s="35"/>
      <c r="B90" s="36"/>
      <c r="C90" s="37"/>
      <c r="D90" s="195" t="s">
        <v>164</v>
      </c>
      <c r="E90" s="37"/>
      <c r="F90" s="196" t="s">
        <v>182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164</v>
      </c>
      <c r="AU90" s="14" t="s">
        <v>72</v>
      </c>
    </row>
    <row r="91" s="2" customFormat="1">
      <c r="A91" s="35"/>
      <c r="B91" s="36"/>
      <c r="C91" s="37"/>
      <c r="D91" s="200" t="s">
        <v>166</v>
      </c>
      <c r="E91" s="37"/>
      <c r="F91" s="201" t="s">
        <v>183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166</v>
      </c>
      <c r="AU91" s="14" t="s">
        <v>72</v>
      </c>
    </row>
    <row r="92" s="2" customFormat="1" ht="24.15" customHeight="1">
      <c r="A92" s="35"/>
      <c r="B92" s="36"/>
      <c r="C92" s="182" t="s">
        <v>184</v>
      </c>
      <c r="D92" s="182" t="s">
        <v>156</v>
      </c>
      <c r="E92" s="183" t="s">
        <v>185</v>
      </c>
      <c r="F92" s="184" t="s">
        <v>186</v>
      </c>
      <c r="G92" s="185" t="s">
        <v>159</v>
      </c>
      <c r="H92" s="186">
        <v>9092</v>
      </c>
      <c r="I92" s="187"/>
      <c r="J92" s="188">
        <f>ROUND(I92*H92,2)</f>
        <v>0</v>
      </c>
      <c r="K92" s="184" t="s">
        <v>160</v>
      </c>
      <c r="L92" s="41"/>
      <c r="M92" s="189" t="s">
        <v>21</v>
      </c>
      <c r="N92" s="190" t="s">
        <v>43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161</v>
      </c>
      <c r="AT92" s="193" t="s">
        <v>156</v>
      </c>
      <c r="AU92" s="193" t="s">
        <v>72</v>
      </c>
      <c r="AY92" s="14" t="s">
        <v>162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161</v>
      </c>
      <c r="BM92" s="193" t="s">
        <v>754</v>
      </c>
    </row>
    <row r="93" s="2" customFormat="1">
      <c r="A93" s="35"/>
      <c r="B93" s="36"/>
      <c r="C93" s="37"/>
      <c r="D93" s="195" t="s">
        <v>164</v>
      </c>
      <c r="E93" s="37"/>
      <c r="F93" s="196" t="s">
        <v>188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164</v>
      </c>
      <c r="AU93" s="14" t="s">
        <v>72</v>
      </c>
    </row>
    <row r="94" s="2" customFormat="1">
      <c r="A94" s="35"/>
      <c r="B94" s="36"/>
      <c r="C94" s="37"/>
      <c r="D94" s="200" t="s">
        <v>166</v>
      </c>
      <c r="E94" s="37"/>
      <c r="F94" s="201" t="s">
        <v>189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166</v>
      </c>
      <c r="AU94" s="14" t="s">
        <v>72</v>
      </c>
    </row>
    <row r="95" s="2" customFormat="1" ht="16.5" customHeight="1">
      <c r="A95" s="35"/>
      <c r="B95" s="36"/>
      <c r="C95" s="202" t="s">
        <v>190</v>
      </c>
      <c r="D95" s="202" t="s">
        <v>191</v>
      </c>
      <c r="E95" s="203" t="s">
        <v>192</v>
      </c>
      <c r="F95" s="204" t="s">
        <v>193</v>
      </c>
      <c r="G95" s="205" t="s">
        <v>194</v>
      </c>
      <c r="H95" s="206">
        <v>227.30000000000001</v>
      </c>
      <c r="I95" s="207"/>
      <c r="J95" s="208">
        <f>ROUND(I95*H95,2)</f>
        <v>0</v>
      </c>
      <c r="K95" s="204" t="s">
        <v>160</v>
      </c>
      <c r="L95" s="209"/>
      <c r="M95" s="210" t="s">
        <v>21</v>
      </c>
      <c r="N95" s="211" t="s">
        <v>43</v>
      </c>
      <c r="O95" s="81"/>
      <c r="P95" s="191">
        <f>O95*H95</f>
        <v>0</v>
      </c>
      <c r="Q95" s="191">
        <v>0.001</v>
      </c>
      <c r="R95" s="191">
        <f>Q95*H95</f>
        <v>0.22730000000000003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195</v>
      </c>
      <c r="AT95" s="193" t="s">
        <v>191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755</v>
      </c>
    </row>
    <row r="96" s="2" customFormat="1">
      <c r="A96" s="35"/>
      <c r="B96" s="36"/>
      <c r="C96" s="37"/>
      <c r="D96" s="195" t="s">
        <v>164</v>
      </c>
      <c r="E96" s="37"/>
      <c r="F96" s="196" t="s">
        <v>193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10" customFormat="1">
      <c r="A97" s="10"/>
      <c r="B97" s="212"/>
      <c r="C97" s="213"/>
      <c r="D97" s="195" t="s">
        <v>197</v>
      </c>
      <c r="E97" s="214" t="s">
        <v>21</v>
      </c>
      <c r="F97" s="215" t="s">
        <v>756</v>
      </c>
      <c r="G97" s="213"/>
      <c r="H97" s="216">
        <v>227.30000000000001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2" t="s">
        <v>197</v>
      </c>
      <c r="AU97" s="222" t="s">
        <v>72</v>
      </c>
      <c r="AV97" s="10" t="s">
        <v>81</v>
      </c>
      <c r="AW97" s="10" t="s">
        <v>34</v>
      </c>
      <c r="AX97" s="10" t="s">
        <v>79</v>
      </c>
      <c r="AY97" s="222" t="s">
        <v>162</v>
      </c>
    </row>
    <row r="98" s="2" customFormat="1" ht="24.15" customHeight="1">
      <c r="A98" s="35"/>
      <c r="B98" s="36"/>
      <c r="C98" s="182" t="s">
        <v>199</v>
      </c>
      <c r="D98" s="182" t="s">
        <v>156</v>
      </c>
      <c r="E98" s="183" t="s">
        <v>200</v>
      </c>
      <c r="F98" s="184" t="s">
        <v>201</v>
      </c>
      <c r="G98" s="185" t="s">
        <v>159</v>
      </c>
      <c r="H98" s="186">
        <v>9092</v>
      </c>
      <c r="I98" s="187"/>
      <c r="J98" s="188">
        <f>ROUND(I98*H98,2)</f>
        <v>0</v>
      </c>
      <c r="K98" s="184" t="s">
        <v>160</v>
      </c>
      <c r="L98" s="41"/>
      <c r="M98" s="189" t="s">
        <v>21</v>
      </c>
      <c r="N98" s="190" t="s">
        <v>43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161</v>
      </c>
      <c r="AT98" s="193" t="s">
        <v>156</v>
      </c>
      <c r="AU98" s="193" t="s">
        <v>72</v>
      </c>
      <c r="AY98" s="14" t="s">
        <v>162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161</v>
      </c>
      <c r="BM98" s="193" t="s">
        <v>757</v>
      </c>
    </row>
    <row r="99" s="2" customFormat="1">
      <c r="A99" s="35"/>
      <c r="B99" s="36"/>
      <c r="C99" s="37"/>
      <c r="D99" s="195" t="s">
        <v>164</v>
      </c>
      <c r="E99" s="37"/>
      <c r="F99" s="196" t="s">
        <v>203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164</v>
      </c>
      <c r="AU99" s="14" t="s">
        <v>72</v>
      </c>
    </row>
    <row r="100" s="2" customFormat="1">
      <c r="A100" s="35"/>
      <c r="B100" s="36"/>
      <c r="C100" s="37"/>
      <c r="D100" s="200" t="s">
        <v>166</v>
      </c>
      <c r="E100" s="37"/>
      <c r="F100" s="201" t="s">
        <v>204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166</v>
      </c>
      <c r="AU100" s="14" t="s">
        <v>72</v>
      </c>
    </row>
    <row r="101" s="10" customFormat="1">
      <c r="A101" s="10"/>
      <c r="B101" s="212"/>
      <c r="C101" s="213"/>
      <c r="D101" s="195" t="s">
        <v>197</v>
      </c>
      <c r="E101" s="214" t="s">
        <v>21</v>
      </c>
      <c r="F101" s="215" t="s">
        <v>758</v>
      </c>
      <c r="G101" s="213"/>
      <c r="H101" s="216">
        <v>9092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2" t="s">
        <v>197</v>
      </c>
      <c r="AU101" s="222" t="s">
        <v>72</v>
      </c>
      <c r="AV101" s="10" t="s">
        <v>81</v>
      </c>
      <c r="AW101" s="10" t="s">
        <v>34</v>
      </c>
      <c r="AX101" s="10" t="s">
        <v>72</v>
      </c>
      <c r="AY101" s="222" t="s">
        <v>162</v>
      </c>
    </row>
    <row r="102" s="11" customFormat="1">
      <c r="A102" s="11"/>
      <c r="B102" s="223"/>
      <c r="C102" s="224"/>
      <c r="D102" s="195" t="s">
        <v>197</v>
      </c>
      <c r="E102" s="225" t="s">
        <v>21</v>
      </c>
      <c r="F102" s="226" t="s">
        <v>206</v>
      </c>
      <c r="G102" s="224"/>
      <c r="H102" s="227">
        <v>9092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3" t="s">
        <v>197</v>
      </c>
      <c r="AU102" s="233" t="s">
        <v>72</v>
      </c>
      <c r="AV102" s="11" t="s">
        <v>161</v>
      </c>
      <c r="AW102" s="11" t="s">
        <v>34</v>
      </c>
      <c r="AX102" s="11" t="s">
        <v>79</v>
      </c>
      <c r="AY102" s="233" t="s">
        <v>162</v>
      </c>
    </row>
    <row r="103" s="2" customFormat="1" ht="16.5" customHeight="1">
      <c r="A103" s="35"/>
      <c r="B103" s="36"/>
      <c r="C103" s="182" t="s">
        <v>195</v>
      </c>
      <c r="D103" s="182" t="s">
        <v>156</v>
      </c>
      <c r="E103" s="183" t="s">
        <v>207</v>
      </c>
      <c r="F103" s="184" t="s">
        <v>208</v>
      </c>
      <c r="G103" s="185" t="s">
        <v>209</v>
      </c>
      <c r="H103" s="186">
        <v>13.638</v>
      </c>
      <c r="I103" s="187"/>
      <c r="J103" s="188">
        <f>ROUND(I103*H103,2)</f>
        <v>0</v>
      </c>
      <c r="K103" s="184" t="s">
        <v>21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759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208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10" customFormat="1">
      <c r="A105" s="10"/>
      <c r="B105" s="212"/>
      <c r="C105" s="213"/>
      <c r="D105" s="195" t="s">
        <v>197</v>
      </c>
      <c r="E105" s="214" t="s">
        <v>21</v>
      </c>
      <c r="F105" s="215" t="s">
        <v>760</v>
      </c>
      <c r="G105" s="213"/>
      <c r="H105" s="216">
        <v>13.638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2" t="s">
        <v>197</v>
      </c>
      <c r="AU105" s="222" t="s">
        <v>72</v>
      </c>
      <c r="AV105" s="10" t="s">
        <v>81</v>
      </c>
      <c r="AW105" s="10" t="s">
        <v>34</v>
      </c>
      <c r="AX105" s="10" t="s">
        <v>72</v>
      </c>
      <c r="AY105" s="222" t="s">
        <v>162</v>
      </c>
    </row>
    <row r="106" s="11" customFormat="1">
      <c r="A106" s="11"/>
      <c r="B106" s="223"/>
      <c r="C106" s="224"/>
      <c r="D106" s="195" t="s">
        <v>197</v>
      </c>
      <c r="E106" s="225" t="s">
        <v>21</v>
      </c>
      <c r="F106" s="226" t="s">
        <v>206</v>
      </c>
      <c r="G106" s="224"/>
      <c r="H106" s="227">
        <v>13.638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3" t="s">
        <v>197</v>
      </c>
      <c r="AU106" s="233" t="s">
        <v>72</v>
      </c>
      <c r="AV106" s="11" t="s">
        <v>161</v>
      </c>
      <c r="AW106" s="11" t="s">
        <v>34</v>
      </c>
      <c r="AX106" s="11" t="s">
        <v>79</v>
      </c>
      <c r="AY106" s="233" t="s">
        <v>162</v>
      </c>
    </row>
    <row r="107" s="2" customFormat="1" ht="24.15" customHeight="1">
      <c r="A107" s="35"/>
      <c r="B107" s="36"/>
      <c r="C107" s="182" t="s">
        <v>212</v>
      </c>
      <c r="D107" s="182" t="s">
        <v>156</v>
      </c>
      <c r="E107" s="183" t="s">
        <v>213</v>
      </c>
      <c r="F107" s="184" t="s">
        <v>214</v>
      </c>
      <c r="G107" s="185" t="s">
        <v>209</v>
      </c>
      <c r="H107" s="186">
        <v>0.23599999999999999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761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216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217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10" customFormat="1">
      <c r="A110" s="10"/>
      <c r="B110" s="212"/>
      <c r="C110" s="213"/>
      <c r="D110" s="195" t="s">
        <v>197</v>
      </c>
      <c r="E110" s="214" t="s">
        <v>21</v>
      </c>
      <c r="F110" s="215" t="s">
        <v>762</v>
      </c>
      <c r="G110" s="213"/>
      <c r="H110" s="216">
        <v>0.23599999999999999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2" t="s">
        <v>197</v>
      </c>
      <c r="AU110" s="222" t="s">
        <v>72</v>
      </c>
      <c r="AV110" s="10" t="s">
        <v>81</v>
      </c>
      <c r="AW110" s="10" t="s">
        <v>34</v>
      </c>
      <c r="AX110" s="10" t="s">
        <v>79</v>
      </c>
      <c r="AY110" s="222" t="s">
        <v>162</v>
      </c>
    </row>
    <row r="111" s="2" customFormat="1" ht="24.15" customHeight="1">
      <c r="A111" s="35"/>
      <c r="B111" s="36"/>
      <c r="C111" s="202" t="s">
        <v>219</v>
      </c>
      <c r="D111" s="202" t="s">
        <v>191</v>
      </c>
      <c r="E111" s="203" t="s">
        <v>220</v>
      </c>
      <c r="F111" s="204" t="s">
        <v>221</v>
      </c>
      <c r="G111" s="205" t="s">
        <v>194</v>
      </c>
      <c r="H111" s="206">
        <v>235.69999999999999</v>
      </c>
      <c r="I111" s="207"/>
      <c r="J111" s="208">
        <f>ROUND(I111*H111,2)</f>
        <v>0</v>
      </c>
      <c r="K111" s="204" t="s">
        <v>21</v>
      </c>
      <c r="L111" s="209"/>
      <c r="M111" s="210" t="s">
        <v>21</v>
      </c>
      <c r="N111" s="211" t="s">
        <v>43</v>
      </c>
      <c r="O111" s="81"/>
      <c r="P111" s="191">
        <f>O111*H111</f>
        <v>0</v>
      </c>
      <c r="Q111" s="191">
        <v>0.001</v>
      </c>
      <c r="R111" s="191">
        <f>Q111*H111</f>
        <v>0.23569999999999999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195</v>
      </c>
      <c r="AT111" s="193" t="s">
        <v>191</v>
      </c>
      <c r="AU111" s="193" t="s">
        <v>72</v>
      </c>
      <c r="AY111" s="14" t="s">
        <v>162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161</v>
      </c>
      <c r="BM111" s="193" t="s">
        <v>763</v>
      </c>
    </row>
    <row r="112" s="2" customFormat="1">
      <c r="A112" s="35"/>
      <c r="B112" s="36"/>
      <c r="C112" s="37"/>
      <c r="D112" s="195" t="s">
        <v>164</v>
      </c>
      <c r="E112" s="37"/>
      <c r="F112" s="196" t="s">
        <v>223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164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764</v>
      </c>
      <c r="G113" s="213"/>
      <c r="H113" s="216">
        <v>235.69999999999999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24.15" customHeight="1">
      <c r="A114" s="35"/>
      <c r="B114" s="36"/>
      <c r="C114" s="182" t="s">
        <v>225</v>
      </c>
      <c r="D114" s="182" t="s">
        <v>156</v>
      </c>
      <c r="E114" s="183" t="s">
        <v>226</v>
      </c>
      <c r="F114" s="184" t="s">
        <v>227</v>
      </c>
      <c r="G114" s="185" t="s">
        <v>209</v>
      </c>
      <c r="H114" s="186">
        <v>0.189</v>
      </c>
      <c r="I114" s="187"/>
      <c r="J114" s="188">
        <f>ROUND(I114*H114,2)</f>
        <v>0</v>
      </c>
      <c r="K114" s="184" t="s">
        <v>160</v>
      </c>
      <c r="L114" s="41"/>
      <c r="M114" s="189" t="s">
        <v>21</v>
      </c>
      <c r="N114" s="190" t="s">
        <v>43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161</v>
      </c>
      <c r="AT114" s="193" t="s">
        <v>156</v>
      </c>
      <c r="AU114" s="193" t="s">
        <v>72</v>
      </c>
      <c r="AY114" s="14" t="s">
        <v>162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79</v>
      </c>
      <c r="BK114" s="194">
        <f>ROUND(I114*H114,2)</f>
        <v>0</v>
      </c>
      <c r="BL114" s="14" t="s">
        <v>161</v>
      </c>
      <c r="BM114" s="193" t="s">
        <v>765</v>
      </c>
    </row>
    <row r="115" s="2" customFormat="1">
      <c r="A115" s="35"/>
      <c r="B115" s="36"/>
      <c r="C115" s="37"/>
      <c r="D115" s="195" t="s">
        <v>164</v>
      </c>
      <c r="E115" s="37"/>
      <c r="F115" s="196" t="s">
        <v>229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164</v>
      </c>
      <c r="AU115" s="14" t="s">
        <v>72</v>
      </c>
    </row>
    <row r="116" s="2" customFormat="1">
      <c r="A116" s="35"/>
      <c r="B116" s="36"/>
      <c r="C116" s="37"/>
      <c r="D116" s="200" t="s">
        <v>166</v>
      </c>
      <c r="E116" s="37"/>
      <c r="F116" s="201" t="s">
        <v>230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166</v>
      </c>
      <c r="AU116" s="14" t="s">
        <v>72</v>
      </c>
    </row>
    <row r="117" s="10" customFormat="1">
      <c r="A117" s="10"/>
      <c r="B117" s="212"/>
      <c r="C117" s="213"/>
      <c r="D117" s="195" t="s">
        <v>197</v>
      </c>
      <c r="E117" s="214" t="s">
        <v>21</v>
      </c>
      <c r="F117" s="215" t="s">
        <v>766</v>
      </c>
      <c r="G117" s="213"/>
      <c r="H117" s="216">
        <v>0.189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2" t="s">
        <v>197</v>
      </c>
      <c r="AU117" s="222" t="s">
        <v>72</v>
      </c>
      <c r="AV117" s="10" t="s">
        <v>81</v>
      </c>
      <c r="AW117" s="10" t="s">
        <v>34</v>
      </c>
      <c r="AX117" s="10" t="s">
        <v>79</v>
      </c>
      <c r="AY117" s="222" t="s">
        <v>162</v>
      </c>
    </row>
    <row r="118" s="2" customFormat="1" ht="16.5" customHeight="1">
      <c r="A118" s="35"/>
      <c r="B118" s="36"/>
      <c r="C118" s="202" t="s">
        <v>232</v>
      </c>
      <c r="D118" s="202" t="s">
        <v>191</v>
      </c>
      <c r="E118" s="203" t="s">
        <v>233</v>
      </c>
      <c r="F118" s="204" t="s">
        <v>234</v>
      </c>
      <c r="G118" s="205" t="s">
        <v>194</v>
      </c>
      <c r="H118" s="206">
        <v>188.5</v>
      </c>
      <c r="I118" s="207"/>
      <c r="J118" s="208">
        <f>ROUND(I118*H118,2)</f>
        <v>0</v>
      </c>
      <c r="K118" s="204" t="s">
        <v>160</v>
      </c>
      <c r="L118" s="209"/>
      <c r="M118" s="210" t="s">
        <v>21</v>
      </c>
      <c r="N118" s="211" t="s">
        <v>43</v>
      </c>
      <c r="O118" s="81"/>
      <c r="P118" s="191">
        <f>O118*H118</f>
        <v>0</v>
      </c>
      <c r="Q118" s="191">
        <v>0.001</v>
      </c>
      <c r="R118" s="191">
        <f>Q118*H118</f>
        <v>0.1885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195</v>
      </c>
      <c r="AT118" s="193" t="s">
        <v>191</v>
      </c>
      <c r="AU118" s="193" t="s">
        <v>72</v>
      </c>
      <c r="AY118" s="14" t="s">
        <v>162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4" t="s">
        <v>79</v>
      </c>
      <c r="BK118" s="194">
        <f>ROUND(I118*H118,2)</f>
        <v>0</v>
      </c>
      <c r="BL118" s="14" t="s">
        <v>161</v>
      </c>
      <c r="BM118" s="193" t="s">
        <v>767</v>
      </c>
    </row>
    <row r="119" s="2" customFormat="1">
      <c r="A119" s="35"/>
      <c r="B119" s="36"/>
      <c r="C119" s="37"/>
      <c r="D119" s="195" t="s">
        <v>164</v>
      </c>
      <c r="E119" s="37"/>
      <c r="F119" s="196" t="s">
        <v>234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164</v>
      </c>
      <c r="AU119" s="14" t="s">
        <v>72</v>
      </c>
    </row>
    <row r="120" s="10" customFormat="1">
      <c r="A120" s="10"/>
      <c r="B120" s="212"/>
      <c r="C120" s="213"/>
      <c r="D120" s="195" t="s">
        <v>197</v>
      </c>
      <c r="E120" s="214" t="s">
        <v>21</v>
      </c>
      <c r="F120" s="215" t="s">
        <v>768</v>
      </c>
      <c r="G120" s="213"/>
      <c r="H120" s="216">
        <v>188.5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2" t="s">
        <v>197</v>
      </c>
      <c r="AU120" s="222" t="s">
        <v>72</v>
      </c>
      <c r="AV120" s="10" t="s">
        <v>81</v>
      </c>
      <c r="AW120" s="10" t="s">
        <v>34</v>
      </c>
      <c r="AX120" s="10" t="s">
        <v>79</v>
      </c>
      <c r="AY120" s="222" t="s">
        <v>162</v>
      </c>
    </row>
    <row r="121" s="2" customFormat="1" ht="33" customHeight="1">
      <c r="A121" s="35"/>
      <c r="B121" s="36"/>
      <c r="C121" s="182" t="s">
        <v>237</v>
      </c>
      <c r="D121" s="182" t="s">
        <v>156</v>
      </c>
      <c r="E121" s="183" t="s">
        <v>238</v>
      </c>
      <c r="F121" s="184" t="s">
        <v>239</v>
      </c>
      <c r="G121" s="185" t="s">
        <v>240</v>
      </c>
      <c r="H121" s="186">
        <v>3770</v>
      </c>
      <c r="I121" s="187"/>
      <c r="J121" s="188">
        <f>ROUND(I121*H121,2)</f>
        <v>0</v>
      </c>
      <c r="K121" s="184" t="s">
        <v>160</v>
      </c>
      <c r="L121" s="41"/>
      <c r="M121" s="189" t="s">
        <v>21</v>
      </c>
      <c r="N121" s="190" t="s">
        <v>43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161</v>
      </c>
      <c r="AT121" s="193" t="s">
        <v>156</v>
      </c>
      <c r="AU121" s="193" t="s">
        <v>72</v>
      </c>
      <c r="AY121" s="14" t="s">
        <v>162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161</v>
      </c>
      <c r="BM121" s="193" t="s">
        <v>769</v>
      </c>
    </row>
    <row r="122" s="2" customFormat="1">
      <c r="A122" s="35"/>
      <c r="B122" s="36"/>
      <c r="C122" s="37"/>
      <c r="D122" s="195" t="s">
        <v>164</v>
      </c>
      <c r="E122" s="37"/>
      <c r="F122" s="196" t="s">
        <v>242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164</v>
      </c>
      <c r="AU122" s="14" t="s">
        <v>72</v>
      </c>
    </row>
    <row r="123" s="2" customFormat="1">
      <c r="A123" s="35"/>
      <c r="B123" s="36"/>
      <c r="C123" s="37"/>
      <c r="D123" s="200" t="s">
        <v>166</v>
      </c>
      <c r="E123" s="37"/>
      <c r="F123" s="201" t="s">
        <v>243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166</v>
      </c>
      <c r="AU123" s="14" t="s">
        <v>72</v>
      </c>
    </row>
    <row r="124" s="10" customFormat="1">
      <c r="A124" s="10"/>
      <c r="B124" s="212"/>
      <c r="C124" s="213"/>
      <c r="D124" s="195" t="s">
        <v>197</v>
      </c>
      <c r="E124" s="214" t="s">
        <v>21</v>
      </c>
      <c r="F124" s="215" t="s">
        <v>770</v>
      </c>
      <c r="G124" s="213"/>
      <c r="H124" s="216">
        <v>3770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2" t="s">
        <v>197</v>
      </c>
      <c r="AU124" s="222" t="s">
        <v>72</v>
      </c>
      <c r="AV124" s="10" t="s">
        <v>81</v>
      </c>
      <c r="AW124" s="10" t="s">
        <v>34</v>
      </c>
      <c r="AX124" s="10" t="s">
        <v>79</v>
      </c>
      <c r="AY124" s="222" t="s">
        <v>162</v>
      </c>
    </row>
    <row r="125" s="2" customFormat="1" ht="24.15" customHeight="1">
      <c r="A125" s="35"/>
      <c r="B125" s="36"/>
      <c r="C125" s="182" t="s">
        <v>245</v>
      </c>
      <c r="D125" s="182" t="s">
        <v>156</v>
      </c>
      <c r="E125" s="183" t="s">
        <v>246</v>
      </c>
      <c r="F125" s="184" t="s">
        <v>247</v>
      </c>
      <c r="G125" s="185" t="s">
        <v>240</v>
      </c>
      <c r="H125" s="186">
        <v>3190</v>
      </c>
      <c r="I125" s="187"/>
      <c r="J125" s="188">
        <f>ROUND(I125*H125,2)</f>
        <v>0</v>
      </c>
      <c r="K125" s="184" t="s">
        <v>160</v>
      </c>
      <c r="L125" s="41"/>
      <c r="M125" s="189" t="s">
        <v>21</v>
      </c>
      <c r="N125" s="190" t="s">
        <v>43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161</v>
      </c>
      <c r="AT125" s="193" t="s">
        <v>156</v>
      </c>
      <c r="AU125" s="193" t="s">
        <v>72</v>
      </c>
      <c r="AY125" s="14" t="s">
        <v>162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161</v>
      </c>
      <c r="BM125" s="193" t="s">
        <v>771</v>
      </c>
    </row>
    <row r="126" s="2" customFormat="1">
      <c r="A126" s="35"/>
      <c r="B126" s="36"/>
      <c r="C126" s="37"/>
      <c r="D126" s="195" t="s">
        <v>164</v>
      </c>
      <c r="E126" s="37"/>
      <c r="F126" s="196" t="s">
        <v>249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164</v>
      </c>
      <c r="AU126" s="14" t="s">
        <v>72</v>
      </c>
    </row>
    <row r="127" s="2" customFormat="1">
      <c r="A127" s="35"/>
      <c r="B127" s="36"/>
      <c r="C127" s="37"/>
      <c r="D127" s="200" t="s">
        <v>166</v>
      </c>
      <c r="E127" s="37"/>
      <c r="F127" s="201" t="s">
        <v>250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166</v>
      </c>
      <c r="AU127" s="14" t="s">
        <v>72</v>
      </c>
    </row>
    <row r="128" s="10" customFormat="1">
      <c r="A128" s="10"/>
      <c r="B128" s="212"/>
      <c r="C128" s="213"/>
      <c r="D128" s="195" t="s">
        <v>197</v>
      </c>
      <c r="E128" s="214" t="s">
        <v>21</v>
      </c>
      <c r="F128" s="215" t="s">
        <v>772</v>
      </c>
      <c r="G128" s="213"/>
      <c r="H128" s="216">
        <v>3190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2" t="s">
        <v>197</v>
      </c>
      <c r="AU128" s="222" t="s">
        <v>72</v>
      </c>
      <c r="AV128" s="10" t="s">
        <v>81</v>
      </c>
      <c r="AW128" s="10" t="s">
        <v>34</v>
      </c>
      <c r="AX128" s="10" t="s">
        <v>79</v>
      </c>
      <c r="AY128" s="222" t="s">
        <v>162</v>
      </c>
    </row>
    <row r="129" s="2" customFormat="1" ht="24.15" customHeight="1">
      <c r="A129" s="35"/>
      <c r="B129" s="36"/>
      <c r="C129" s="182" t="s">
        <v>8</v>
      </c>
      <c r="D129" s="182" t="s">
        <v>156</v>
      </c>
      <c r="E129" s="183" t="s">
        <v>252</v>
      </c>
      <c r="F129" s="184" t="s">
        <v>253</v>
      </c>
      <c r="G129" s="185" t="s">
        <v>240</v>
      </c>
      <c r="H129" s="186">
        <v>580</v>
      </c>
      <c r="I129" s="187"/>
      <c r="J129" s="188">
        <f>ROUND(I129*H129,2)</f>
        <v>0</v>
      </c>
      <c r="K129" s="184" t="s">
        <v>160</v>
      </c>
      <c r="L129" s="41"/>
      <c r="M129" s="189" t="s">
        <v>21</v>
      </c>
      <c r="N129" s="190" t="s">
        <v>43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161</v>
      </c>
      <c r="AT129" s="193" t="s">
        <v>156</v>
      </c>
      <c r="AU129" s="193" t="s">
        <v>72</v>
      </c>
      <c r="AY129" s="14" t="s">
        <v>162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161</v>
      </c>
      <c r="BM129" s="193" t="s">
        <v>773</v>
      </c>
    </row>
    <row r="130" s="2" customFormat="1">
      <c r="A130" s="35"/>
      <c r="B130" s="36"/>
      <c r="C130" s="37"/>
      <c r="D130" s="195" t="s">
        <v>164</v>
      </c>
      <c r="E130" s="37"/>
      <c r="F130" s="196" t="s">
        <v>255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164</v>
      </c>
      <c r="AU130" s="14" t="s">
        <v>72</v>
      </c>
    </row>
    <row r="131" s="2" customFormat="1">
      <c r="A131" s="35"/>
      <c r="B131" s="36"/>
      <c r="C131" s="37"/>
      <c r="D131" s="200" t="s">
        <v>166</v>
      </c>
      <c r="E131" s="37"/>
      <c r="F131" s="201" t="s">
        <v>256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72</v>
      </c>
    </row>
    <row r="132" s="10" customFormat="1">
      <c r="A132" s="10"/>
      <c r="B132" s="212"/>
      <c r="C132" s="213"/>
      <c r="D132" s="195" t="s">
        <v>197</v>
      </c>
      <c r="E132" s="214" t="s">
        <v>21</v>
      </c>
      <c r="F132" s="215" t="s">
        <v>774</v>
      </c>
      <c r="G132" s="213"/>
      <c r="H132" s="216">
        <v>580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2" t="s">
        <v>197</v>
      </c>
      <c r="AU132" s="222" t="s">
        <v>72</v>
      </c>
      <c r="AV132" s="10" t="s">
        <v>81</v>
      </c>
      <c r="AW132" s="10" t="s">
        <v>34</v>
      </c>
      <c r="AX132" s="10" t="s">
        <v>79</v>
      </c>
      <c r="AY132" s="222" t="s">
        <v>162</v>
      </c>
    </row>
    <row r="133" s="2" customFormat="1" ht="16.5" customHeight="1">
      <c r="A133" s="35"/>
      <c r="B133" s="36"/>
      <c r="C133" s="202" t="s">
        <v>258</v>
      </c>
      <c r="D133" s="202" t="s">
        <v>191</v>
      </c>
      <c r="E133" s="203" t="s">
        <v>259</v>
      </c>
      <c r="F133" s="204" t="s">
        <v>260</v>
      </c>
      <c r="G133" s="205" t="s">
        <v>240</v>
      </c>
      <c r="H133" s="206">
        <v>70</v>
      </c>
      <c r="I133" s="207"/>
      <c r="J133" s="208">
        <f>ROUND(I133*H133,2)</f>
        <v>0</v>
      </c>
      <c r="K133" s="204" t="s">
        <v>21</v>
      </c>
      <c r="L133" s="209"/>
      <c r="M133" s="210" t="s">
        <v>21</v>
      </c>
      <c r="N133" s="211" t="s">
        <v>43</v>
      </c>
      <c r="O133" s="81"/>
      <c r="P133" s="191">
        <f>O133*H133</f>
        <v>0</v>
      </c>
      <c r="Q133" s="191">
        <v>0.0015</v>
      </c>
      <c r="R133" s="191">
        <f>Q133*H133</f>
        <v>0.105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195</v>
      </c>
      <c r="AT133" s="193" t="s">
        <v>191</v>
      </c>
      <c r="AU133" s="193" t="s">
        <v>72</v>
      </c>
      <c r="AY133" s="14" t="s">
        <v>162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161</v>
      </c>
      <c r="BM133" s="193" t="s">
        <v>775</v>
      </c>
    </row>
    <row r="134" s="2" customFormat="1">
      <c r="A134" s="35"/>
      <c r="B134" s="36"/>
      <c r="C134" s="37"/>
      <c r="D134" s="195" t="s">
        <v>164</v>
      </c>
      <c r="E134" s="37"/>
      <c r="F134" s="196" t="s">
        <v>260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72</v>
      </c>
    </row>
    <row r="135" s="2" customFormat="1" ht="21.75" customHeight="1">
      <c r="A135" s="35"/>
      <c r="B135" s="36"/>
      <c r="C135" s="202" t="s">
        <v>262</v>
      </c>
      <c r="D135" s="202" t="s">
        <v>191</v>
      </c>
      <c r="E135" s="203" t="s">
        <v>263</v>
      </c>
      <c r="F135" s="204" t="s">
        <v>264</v>
      </c>
      <c r="G135" s="205" t="s">
        <v>240</v>
      </c>
      <c r="H135" s="206">
        <v>40</v>
      </c>
      <c r="I135" s="207"/>
      <c r="J135" s="208">
        <f>ROUND(I135*H135,2)</f>
        <v>0</v>
      </c>
      <c r="K135" s="204" t="s">
        <v>21</v>
      </c>
      <c r="L135" s="209"/>
      <c r="M135" s="210" t="s">
        <v>21</v>
      </c>
      <c r="N135" s="211" t="s">
        <v>43</v>
      </c>
      <c r="O135" s="81"/>
      <c r="P135" s="191">
        <f>O135*H135</f>
        <v>0</v>
      </c>
      <c r="Q135" s="191">
        <v>0.0015</v>
      </c>
      <c r="R135" s="191">
        <f>Q135*H135</f>
        <v>0.059999999999999998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195</v>
      </c>
      <c r="AT135" s="193" t="s">
        <v>191</v>
      </c>
      <c r="AU135" s="193" t="s">
        <v>72</v>
      </c>
      <c r="AY135" s="14" t="s">
        <v>162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161</v>
      </c>
      <c r="BM135" s="193" t="s">
        <v>776</v>
      </c>
    </row>
    <row r="136" s="2" customFormat="1">
      <c r="A136" s="35"/>
      <c r="B136" s="36"/>
      <c r="C136" s="37"/>
      <c r="D136" s="195" t="s">
        <v>164</v>
      </c>
      <c r="E136" s="37"/>
      <c r="F136" s="196" t="s">
        <v>264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72</v>
      </c>
    </row>
    <row r="137" s="2" customFormat="1" ht="21.75" customHeight="1">
      <c r="A137" s="35"/>
      <c r="B137" s="36"/>
      <c r="C137" s="202" t="s">
        <v>266</v>
      </c>
      <c r="D137" s="202" t="s">
        <v>191</v>
      </c>
      <c r="E137" s="203" t="s">
        <v>267</v>
      </c>
      <c r="F137" s="204" t="s">
        <v>268</v>
      </c>
      <c r="G137" s="205" t="s">
        <v>240</v>
      </c>
      <c r="H137" s="206">
        <v>60</v>
      </c>
      <c r="I137" s="207"/>
      <c r="J137" s="208">
        <f>ROUND(I137*H137,2)</f>
        <v>0</v>
      </c>
      <c r="K137" s="204" t="s">
        <v>21</v>
      </c>
      <c r="L137" s="209"/>
      <c r="M137" s="210" t="s">
        <v>21</v>
      </c>
      <c r="N137" s="211" t="s">
        <v>43</v>
      </c>
      <c r="O137" s="81"/>
      <c r="P137" s="191">
        <f>O137*H137</f>
        <v>0</v>
      </c>
      <c r="Q137" s="191">
        <v>0.0015</v>
      </c>
      <c r="R137" s="191">
        <f>Q137*H137</f>
        <v>0.089999999999999997</v>
      </c>
      <c r="S137" s="191">
        <v>0</v>
      </c>
      <c r="T137" s="19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3" t="s">
        <v>195</v>
      </c>
      <c r="AT137" s="193" t="s">
        <v>191</v>
      </c>
      <c r="AU137" s="193" t="s">
        <v>72</v>
      </c>
      <c r="AY137" s="14" t="s">
        <v>162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4" t="s">
        <v>79</v>
      </c>
      <c r="BK137" s="194">
        <f>ROUND(I137*H137,2)</f>
        <v>0</v>
      </c>
      <c r="BL137" s="14" t="s">
        <v>161</v>
      </c>
      <c r="BM137" s="193" t="s">
        <v>777</v>
      </c>
    </row>
    <row r="138" s="2" customFormat="1">
      <c r="A138" s="35"/>
      <c r="B138" s="36"/>
      <c r="C138" s="37"/>
      <c r="D138" s="195" t="s">
        <v>164</v>
      </c>
      <c r="E138" s="37"/>
      <c r="F138" s="196" t="s">
        <v>268</v>
      </c>
      <c r="G138" s="37"/>
      <c r="H138" s="37"/>
      <c r="I138" s="197"/>
      <c r="J138" s="37"/>
      <c r="K138" s="37"/>
      <c r="L138" s="41"/>
      <c r="M138" s="198"/>
      <c r="N138" s="19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164</v>
      </c>
      <c r="AU138" s="14" t="s">
        <v>72</v>
      </c>
    </row>
    <row r="139" s="2" customFormat="1" ht="16.5" customHeight="1">
      <c r="A139" s="35"/>
      <c r="B139" s="36"/>
      <c r="C139" s="202" t="s">
        <v>270</v>
      </c>
      <c r="D139" s="202" t="s">
        <v>191</v>
      </c>
      <c r="E139" s="203" t="s">
        <v>271</v>
      </c>
      <c r="F139" s="204" t="s">
        <v>272</v>
      </c>
      <c r="G139" s="205" t="s">
        <v>240</v>
      </c>
      <c r="H139" s="206">
        <v>40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43</v>
      </c>
      <c r="O139" s="81"/>
      <c r="P139" s="191">
        <f>O139*H139</f>
        <v>0</v>
      </c>
      <c r="Q139" s="191">
        <v>0.0015</v>
      </c>
      <c r="R139" s="191">
        <f>Q139*H139</f>
        <v>0.059999999999999998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195</v>
      </c>
      <c r="AT139" s="193" t="s">
        <v>191</v>
      </c>
      <c r="AU139" s="193" t="s">
        <v>72</v>
      </c>
      <c r="AY139" s="14" t="s">
        <v>162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161</v>
      </c>
      <c r="BM139" s="193" t="s">
        <v>778</v>
      </c>
    </row>
    <row r="140" s="2" customFormat="1">
      <c r="A140" s="35"/>
      <c r="B140" s="36"/>
      <c r="C140" s="37"/>
      <c r="D140" s="195" t="s">
        <v>164</v>
      </c>
      <c r="E140" s="37"/>
      <c r="F140" s="196" t="s">
        <v>272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72</v>
      </c>
    </row>
    <row r="141" s="2" customFormat="1" ht="16.5" customHeight="1">
      <c r="A141" s="35"/>
      <c r="B141" s="36"/>
      <c r="C141" s="202" t="s">
        <v>274</v>
      </c>
      <c r="D141" s="202" t="s">
        <v>191</v>
      </c>
      <c r="E141" s="203" t="s">
        <v>275</v>
      </c>
      <c r="F141" s="204" t="s">
        <v>276</v>
      </c>
      <c r="G141" s="205" t="s">
        <v>240</v>
      </c>
      <c r="H141" s="206">
        <v>100</v>
      </c>
      <c r="I141" s="207"/>
      <c r="J141" s="208">
        <f>ROUND(I141*H141,2)</f>
        <v>0</v>
      </c>
      <c r="K141" s="204" t="s">
        <v>21</v>
      </c>
      <c r="L141" s="209"/>
      <c r="M141" s="210" t="s">
        <v>21</v>
      </c>
      <c r="N141" s="211" t="s">
        <v>43</v>
      </c>
      <c r="O141" s="81"/>
      <c r="P141" s="191">
        <f>O141*H141</f>
        <v>0</v>
      </c>
      <c r="Q141" s="191">
        <v>0.0015</v>
      </c>
      <c r="R141" s="191">
        <f>Q141*H141</f>
        <v>0.14999999999999999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195</v>
      </c>
      <c r="AT141" s="193" t="s">
        <v>191</v>
      </c>
      <c r="AU141" s="193" t="s">
        <v>72</v>
      </c>
      <c r="AY141" s="14" t="s">
        <v>162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79</v>
      </c>
      <c r="BK141" s="194">
        <f>ROUND(I141*H141,2)</f>
        <v>0</v>
      </c>
      <c r="BL141" s="14" t="s">
        <v>161</v>
      </c>
      <c r="BM141" s="193" t="s">
        <v>779</v>
      </c>
    </row>
    <row r="142" s="2" customFormat="1">
      <c r="A142" s="35"/>
      <c r="B142" s="36"/>
      <c r="C142" s="37"/>
      <c r="D142" s="195" t="s">
        <v>164</v>
      </c>
      <c r="E142" s="37"/>
      <c r="F142" s="196" t="s">
        <v>276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164</v>
      </c>
      <c r="AU142" s="14" t="s">
        <v>72</v>
      </c>
    </row>
    <row r="143" s="2" customFormat="1" ht="21.75" customHeight="1">
      <c r="A143" s="35"/>
      <c r="B143" s="36"/>
      <c r="C143" s="202" t="s">
        <v>7</v>
      </c>
      <c r="D143" s="202" t="s">
        <v>191</v>
      </c>
      <c r="E143" s="203" t="s">
        <v>278</v>
      </c>
      <c r="F143" s="204" t="s">
        <v>279</v>
      </c>
      <c r="G143" s="205" t="s">
        <v>240</v>
      </c>
      <c r="H143" s="206">
        <v>30</v>
      </c>
      <c r="I143" s="207"/>
      <c r="J143" s="208">
        <f>ROUND(I143*H143,2)</f>
        <v>0</v>
      </c>
      <c r="K143" s="204" t="s">
        <v>21</v>
      </c>
      <c r="L143" s="209"/>
      <c r="M143" s="210" t="s">
        <v>21</v>
      </c>
      <c r="N143" s="211" t="s">
        <v>43</v>
      </c>
      <c r="O143" s="81"/>
      <c r="P143" s="191">
        <f>O143*H143</f>
        <v>0</v>
      </c>
      <c r="Q143" s="191">
        <v>0.0015</v>
      </c>
      <c r="R143" s="191">
        <f>Q143*H143</f>
        <v>0.044999999999999998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195</v>
      </c>
      <c r="AT143" s="193" t="s">
        <v>191</v>
      </c>
      <c r="AU143" s="193" t="s">
        <v>72</v>
      </c>
      <c r="AY143" s="14" t="s">
        <v>162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79</v>
      </c>
      <c r="BK143" s="194">
        <f>ROUND(I143*H143,2)</f>
        <v>0</v>
      </c>
      <c r="BL143" s="14" t="s">
        <v>161</v>
      </c>
      <c r="BM143" s="193" t="s">
        <v>780</v>
      </c>
    </row>
    <row r="144" s="2" customFormat="1">
      <c r="A144" s="35"/>
      <c r="B144" s="36"/>
      <c r="C144" s="37"/>
      <c r="D144" s="195" t="s">
        <v>164</v>
      </c>
      <c r="E144" s="37"/>
      <c r="F144" s="196" t="s">
        <v>279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164</v>
      </c>
      <c r="AU144" s="14" t="s">
        <v>72</v>
      </c>
    </row>
    <row r="145" s="2" customFormat="1" ht="16.5" customHeight="1">
      <c r="A145" s="35"/>
      <c r="B145" s="36"/>
      <c r="C145" s="202" t="s">
        <v>281</v>
      </c>
      <c r="D145" s="202" t="s">
        <v>191</v>
      </c>
      <c r="E145" s="203" t="s">
        <v>282</v>
      </c>
      <c r="F145" s="204" t="s">
        <v>283</v>
      </c>
      <c r="G145" s="205" t="s">
        <v>240</v>
      </c>
      <c r="H145" s="206">
        <v>110</v>
      </c>
      <c r="I145" s="207"/>
      <c r="J145" s="208">
        <f>ROUND(I145*H145,2)</f>
        <v>0</v>
      </c>
      <c r="K145" s="204" t="s">
        <v>21</v>
      </c>
      <c r="L145" s="209"/>
      <c r="M145" s="210" t="s">
        <v>21</v>
      </c>
      <c r="N145" s="211" t="s">
        <v>43</v>
      </c>
      <c r="O145" s="81"/>
      <c r="P145" s="191">
        <f>O145*H145</f>
        <v>0</v>
      </c>
      <c r="Q145" s="191">
        <v>0.0015</v>
      </c>
      <c r="R145" s="191">
        <f>Q145*H145</f>
        <v>0.16500000000000001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195</v>
      </c>
      <c r="AT145" s="193" t="s">
        <v>191</v>
      </c>
      <c r="AU145" s="193" t="s">
        <v>72</v>
      </c>
      <c r="AY145" s="14" t="s">
        <v>162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79</v>
      </c>
      <c r="BK145" s="194">
        <f>ROUND(I145*H145,2)</f>
        <v>0</v>
      </c>
      <c r="BL145" s="14" t="s">
        <v>161</v>
      </c>
      <c r="BM145" s="193" t="s">
        <v>781</v>
      </c>
    </row>
    <row r="146" s="2" customFormat="1">
      <c r="A146" s="35"/>
      <c r="B146" s="36"/>
      <c r="C146" s="37"/>
      <c r="D146" s="195" t="s">
        <v>164</v>
      </c>
      <c r="E146" s="37"/>
      <c r="F146" s="196" t="s">
        <v>283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164</v>
      </c>
      <c r="AU146" s="14" t="s">
        <v>72</v>
      </c>
    </row>
    <row r="147" s="2" customFormat="1" ht="16.5" customHeight="1">
      <c r="A147" s="35"/>
      <c r="B147" s="36"/>
      <c r="C147" s="202" t="s">
        <v>285</v>
      </c>
      <c r="D147" s="202" t="s">
        <v>191</v>
      </c>
      <c r="E147" s="203" t="s">
        <v>286</v>
      </c>
      <c r="F147" s="204" t="s">
        <v>287</v>
      </c>
      <c r="G147" s="205" t="s">
        <v>240</v>
      </c>
      <c r="H147" s="206">
        <v>30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43</v>
      </c>
      <c r="O147" s="81"/>
      <c r="P147" s="191">
        <f>O147*H147</f>
        <v>0</v>
      </c>
      <c r="Q147" s="191">
        <v>0.0015</v>
      </c>
      <c r="R147" s="191">
        <f>Q147*H147</f>
        <v>0.044999999999999998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195</v>
      </c>
      <c r="AT147" s="193" t="s">
        <v>191</v>
      </c>
      <c r="AU147" s="193" t="s">
        <v>72</v>
      </c>
      <c r="AY147" s="14" t="s">
        <v>162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79</v>
      </c>
      <c r="BK147" s="194">
        <f>ROUND(I147*H147,2)</f>
        <v>0</v>
      </c>
      <c r="BL147" s="14" t="s">
        <v>161</v>
      </c>
      <c r="BM147" s="193" t="s">
        <v>782</v>
      </c>
    </row>
    <row r="148" s="2" customFormat="1">
      <c r="A148" s="35"/>
      <c r="B148" s="36"/>
      <c r="C148" s="37"/>
      <c r="D148" s="195" t="s">
        <v>164</v>
      </c>
      <c r="E148" s="37"/>
      <c r="F148" s="196" t="s">
        <v>289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164</v>
      </c>
      <c r="AU148" s="14" t="s">
        <v>72</v>
      </c>
    </row>
    <row r="149" s="2" customFormat="1" ht="24.15" customHeight="1">
      <c r="A149" s="35"/>
      <c r="B149" s="36"/>
      <c r="C149" s="202" t="s">
        <v>290</v>
      </c>
      <c r="D149" s="202" t="s">
        <v>191</v>
      </c>
      <c r="E149" s="203" t="s">
        <v>291</v>
      </c>
      <c r="F149" s="204" t="s">
        <v>292</v>
      </c>
      <c r="G149" s="205" t="s">
        <v>240</v>
      </c>
      <c r="H149" s="206">
        <v>50</v>
      </c>
      <c r="I149" s="207"/>
      <c r="J149" s="208">
        <f>ROUND(I149*H149,2)</f>
        <v>0</v>
      </c>
      <c r="K149" s="204" t="s">
        <v>21</v>
      </c>
      <c r="L149" s="209"/>
      <c r="M149" s="210" t="s">
        <v>21</v>
      </c>
      <c r="N149" s="211" t="s">
        <v>43</v>
      </c>
      <c r="O149" s="81"/>
      <c r="P149" s="191">
        <f>O149*H149</f>
        <v>0</v>
      </c>
      <c r="Q149" s="191">
        <v>0.0015</v>
      </c>
      <c r="R149" s="191">
        <f>Q149*H149</f>
        <v>0.074999999999999997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195</v>
      </c>
      <c r="AT149" s="193" t="s">
        <v>191</v>
      </c>
      <c r="AU149" s="193" t="s">
        <v>72</v>
      </c>
      <c r="AY149" s="14" t="s">
        <v>162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79</v>
      </c>
      <c r="BK149" s="194">
        <f>ROUND(I149*H149,2)</f>
        <v>0</v>
      </c>
      <c r="BL149" s="14" t="s">
        <v>161</v>
      </c>
      <c r="BM149" s="193" t="s">
        <v>783</v>
      </c>
    </row>
    <row r="150" s="2" customFormat="1">
      <c r="A150" s="35"/>
      <c r="B150" s="36"/>
      <c r="C150" s="37"/>
      <c r="D150" s="195" t="s">
        <v>164</v>
      </c>
      <c r="E150" s="37"/>
      <c r="F150" s="196" t="s">
        <v>292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164</v>
      </c>
      <c r="AU150" s="14" t="s">
        <v>72</v>
      </c>
    </row>
    <row r="151" s="2" customFormat="1" ht="24.15" customHeight="1">
      <c r="A151" s="35"/>
      <c r="B151" s="36"/>
      <c r="C151" s="202" t="s">
        <v>294</v>
      </c>
      <c r="D151" s="202" t="s">
        <v>191</v>
      </c>
      <c r="E151" s="203" t="s">
        <v>295</v>
      </c>
      <c r="F151" s="204" t="s">
        <v>296</v>
      </c>
      <c r="G151" s="205" t="s">
        <v>240</v>
      </c>
      <c r="H151" s="206">
        <v>50</v>
      </c>
      <c r="I151" s="207"/>
      <c r="J151" s="208">
        <f>ROUND(I151*H151,2)</f>
        <v>0</v>
      </c>
      <c r="K151" s="204" t="s">
        <v>21</v>
      </c>
      <c r="L151" s="209"/>
      <c r="M151" s="210" t="s">
        <v>21</v>
      </c>
      <c r="N151" s="211" t="s">
        <v>43</v>
      </c>
      <c r="O151" s="81"/>
      <c r="P151" s="191">
        <f>O151*H151</f>
        <v>0</v>
      </c>
      <c r="Q151" s="191">
        <v>0.0015</v>
      </c>
      <c r="R151" s="191">
        <f>Q151*H151</f>
        <v>0.074999999999999997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195</v>
      </c>
      <c r="AT151" s="193" t="s">
        <v>191</v>
      </c>
      <c r="AU151" s="193" t="s">
        <v>72</v>
      </c>
      <c r="AY151" s="14" t="s">
        <v>162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79</v>
      </c>
      <c r="BK151" s="194">
        <f>ROUND(I151*H151,2)</f>
        <v>0</v>
      </c>
      <c r="BL151" s="14" t="s">
        <v>161</v>
      </c>
      <c r="BM151" s="193" t="s">
        <v>784</v>
      </c>
    </row>
    <row r="152" s="2" customFormat="1">
      <c r="A152" s="35"/>
      <c r="B152" s="36"/>
      <c r="C152" s="37"/>
      <c r="D152" s="195" t="s">
        <v>164</v>
      </c>
      <c r="E152" s="37"/>
      <c r="F152" s="196" t="s">
        <v>296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164</v>
      </c>
      <c r="AU152" s="14" t="s">
        <v>72</v>
      </c>
    </row>
    <row r="153" s="2" customFormat="1" ht="21.75" customHeight="1">
      <c r="A153" s="35"/>
      <c r="B153" s="36"/>
      <c r="C153" s="202" t="s">
        <v>298</v>
      </c>
      <c r="D153" s="202" t="s">
        <v>191</v>
      </c>
      <c r="E153" s="203" t="s">
        <v>299</v>
      </c>
      <c r="F153" s="204" t="s">
        <v>300</v>
      </c>
      <c r="G153" s="205" t="s">
        <v>240</v>
      </c>
      <c r="H153" s="206">
        <v>440</v>
      </c>
      <c r="I153" s="207"/>
      <c r="J153" s="208">
        <f>ROUND(I153*H153,2)</f>
        <v>0</v>
      </c>
      <c r="K153" s="204" t="s">
        <v>21</v>
      </c>
      <c r="L153" s="209"/>
      <c r="M153" s="210" t="s">
        <v>21</v>
      </c>
      <c r="N153" s="211" t="s">
        <v>43</v>
      </c>
      <c r="O153" s="81"/>
      <c r="P153" s="191">
        <f>O153*H153</f>
        <v>0</v>
      </c>
      <c r="Q153" s="191">
        <v>0.0011999999999999999</v>
      </c>
      <c r="R153" s="191">
        <f>Q153*H153</f>
        <v>0.52799999999999991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195</v>
      </c>
      <c r="AT153" s="193" t="s">
        <v>191</v>
      </c>
      <c r="AU153" s="193" t="s">
        <v>72</v>
      </c>
      <c r="AY153" s="14" t="s">
        <v>162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4" t="s">
        <v>79</v>
      </c>
      <c r="BK153" s="194">
        <f>ROUND(I153*H153,2)</f>
        <v>0</v>
      </c>
      <c r="BL153" s="14" t="s">
        <v>161</v>
      </c>
      <c r="BM153" s="193" t="s">
        <v>785</v>
      </c>
    </row>
    <row r="154" s="2" customFormat="1">
      <c r="A154" s="35"/>
      <c r="B154" s="36"/>
      <c r="C154" s="37"/>
      <c r="D154" s="195" t="s">
        <v>164</v>
      </c>
      <c r="E154" s="37"/>
      <c r="F154" s="196" t="s">
        <v>300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164</v>
      </c>
      <c r="AU154" s="14" t="s">
        <v>72</v>
      </c>
    </row>
    <row r="155" s="2" customFormat="1" ht="21.75" customHeight="1">
      <c r="A155" s="35"/>
      <c r="B155" s="36"/>
      <c r="C155" s="202" t="s">
        <v>302</v>
      </c>
      <c r="D155" s="202" t="s">
        <v>191</v>
      </c>
      <c r="E155" s="203" t="s">
        <v>303</v>
      </c>
      <c r="F155" s="204" t="s">
        <v>304</v>
      </c>
      <c r="G155" s="205" t="s">
        <v>240</v>
      </c>
      <c r="H155" s="206">
        <v>400</v>
      </c>
      <c r="I155" s="207"/>
      <c r="J155" s="208">
        <f>ROUND(I155*H155,2)</f>
        <v>0</v>
      </c>
      <c r="K155" s="204" t="s">
        <v>21</v>
      </c>
      <c r="L155" s="209"/>
      <c r="M155" s="210" t="s">
        <v>21</v>
      </c>
      <c r="N155" s="211" t="s">
        <v>43</v>
      </c>
      <c r="O155" s="81"/>
      <c r="P155" s="191">
        <f>O155*H155</f>
        <v>0</v>
      </c>
      <c r="Q155" s="191">
        <v>0.0011999999999999999</v>
      </c>
      <c r="R155" s="191">
        <f>Q155*H155</f>
        <v>0.47999999999999998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195</v>
      </c>
      <c r="AT155" s="193" t="s">
        <v>191</v>
      </c>
      <c r="AU155" s="193" t="s">
        <v>72</v>
      </c>
      <c r="AY155" s="14" t="s">
        <v>162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79</v>
      </c>
      <c r="BK155" s="194">
        <f>ROUND(I155*H155,2)</f>
        <v>0</v>
      </c>
      <c r="BL155" s="14" t="s">
        <v>161</v>
      </c>
      <c r="BM155" s="193" t="s">
        <v>786</v>
      </c>
    </row>
    <row r="156" s="2" customFormat="1">
      <c r="A156" s="35"/>
      <c r="B156" s="36"/>
      <c r="C156" s="37"/>
      <c r="D156" s="195" t="s">
        <v>164</v>
      </c>
      <c r="E156" s="37"/>
      <c r="F156" s="196" t="s">
        <v>304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164</v>
      </c>
      <c r="AU156" s="14" t="s">
        <v>72</v>
      </c>
    </row>
    <row r="157" s="2" customFormat="1" ht="16.5" customHeight="1">
      <c r="A157" s="35"/>
      <c r="B157" s="36"/>
      <c r="C157" s="202" t="s">
        <v>306</v>
      </c>
      <c r="D157" s="202" t="s">
        <v>191</v>
      </c>
      <c r="E157" s="203" t="s">
        <v>307</v>
      </c>
      <c r="F157" s="204" t="s">
        <v>308</v>
      </c>
      <c r="G157" s="205" t="s">
        <v>240</v>
      </c>
      <c r="H157" s="206">
        <v>440</v>
      </c>
      <c r="I157" s="207"/>
      <c r="J157" s="208">
        <f>ROUND(I157*H157,2)</f>
        <v>0</v>
      </c>
      <c r="K157" s="204" t="s">
        <v>21</v>
      </c>
      <c r="L157" s="209"/>
      <c r="M157" s="210" t="s">
        <v>21</v>
      </c>
      <c r="N157" s="211" t="s">
        <v>43</v>
      </c>
      <c r="O157" s="81"/>
      <c r="P157" s="191">
        <f>O157*H157</f>
        <v>0</v>
      </c>
      <c r="Q157" s="191">
        <v>0.0011999999999999999</v>
      </c>
      <c r="R157" s="191">
        <f>Q157*H157</f>
        <v>0.52799999999999991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195</v>
      </c>
      <c r="AT157" s="193" t="s">
        <v>191</v>
      </c>
      <c r="AU157" s="193" t="s">
        <v>72</v>
      </c>
      <c r="AY157" s="14" t="s">
        <v>162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79</v>
      </c>
      <c r="BK157" s="194">
        <f>ROUND(I157*H157,2)</f>
        <v>0</v>
      </c>
      <c r="BL157" s="14" t="s">
        <v>161</v>
      </c>
      <c r="BM157" s="193" t="s">
        <v>787</v>
      </c>
    </row>
    <row r="158" s="2" customFormat="1">
      <c r="A158" s="35"/>
      <c r="B158" s="36"/>
      <c r="C158" s="37"/>
      <c r="D158" s="195" t="s">
        <v>164</v>
      </c>
      <c r="E158" s="37"/>
      <c r="F158" s="196" t="s">
        <v>308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164</v>
      </c>
      <c r="AU158" s="14" t="s">
        <v>72</v>
      </c>
    </row>
    <row r="159" s="2" customFormat="1" ht="16.5" customHeight="1">
      <c r="A159" s="35"/>
      <c r="B159" s="36"/>
      <c r="C159" s="202" t="s">
        <v>310</v>
      </c>
      <c r="D159" s="202" t="s">
        <v>191</v>
      </c>
      <c r="E159" s="203" t="s">
        <v>311</v>
      </c>
      <c r="F159" s="204" t="s">
        <v>312</v>
      </c>
      <c r="G159" s="205" t="s">
        <v>240</v>
      </c>
      <c r="H159" s="206">
        <v>440</v>
      </c>
      <c r="I159" s="207"/>
      <c r="J159" s="208">
        <f>ROUND(I159*H159,2)</f>
        <v>0</v>
      </c>
      <c r="K159" s="204" t="s">
        <v>21</v>
      </c>
      <c r="L159" s="209"/>
      <c r="M159" s="210" t="s">
        <v>21</v>
      </c>
      <c r="N159" s="211" t="s">
        <v>43</v>
      </c>
      <c r="O159" s="81"/>
      <c r="P159" s="191">
        <f>O159*H159</f>
        <v>0</v>
      </c>
      <c r="Q159" s="191">
        <v>0.0011999999999999999</v>
      </c>
      <c r="R159" s="191">
        <f>Q159*H159</f>
        <v>0.52799999999999991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195</v>
      </c>
      <c r="AT159" s="193" t="s">
        <v>191</v>
      </c>
      <c r="AU159" s="193" t="s">
        <v>72</v>
      </c>
      <c r="AY159" s="14" t="s">
        <v>162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4" t="s">
        <v>79</v>
      </c>
      <c r="BK159" s="194">
        <f>ROUND(I159*H159,2)</f>
        <v>0</v>
      </c>
      <c r="BL159" s="14" t="s">
        <v>161</v>
      </c>
      <c r="BM159" s="193" t="s">
        <v>788</v>
      </c>
    </row>
    <row r="160" s="2" customFormat="1">
      <c r="A160" s="35"/>
      <c r="B160" s="36"/>
      <c r="C160" s="37"/>
      <c r="D160" s="195" t="s">
        <v>164</v>
      </c>
      <c r="E160" s="37"/>
      <c r="F160" s="196" t="s">
        <v>312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164</v>
      </c>
      <c r="AU160" s="14" t="s">
        <v>72</v>
      </c>
    </row>
    <row r="161" s="2" customFormat="1" ht="16.5" customHeight="1">
      <c r="A161" s="35"/>
      <c r="B161" s="36"/>
      <c r="C161" s="202" t="s">
        <v>314</v>
      </c>
      <c r="D161" s="202" t="s">
        <v>191</v>
      </c>
      <c r="E161" s="203" t="s">
        <v>315</v>
      </c>
      <c r="F161" s="204" t="s">
        <v>316</v>
      </c>
      <c r="G161" s="205" t="s">
        <v>240</v>
      </c>
      <c r="H161" s="206">
        <v>280</v>
      </c>
      <c r="I161" s="207"/>
      <c r="J161" s="208">
        <f>ROUND(I161*H161,2)</f>
        <v>0</v>
      </c>
      <c r="K161" s="204" t="s">
        <v>21</v>
      </c>
      <c r="L161" s="209"/>
      <c r="M161" s="210" t="s">
        <v>21</v>
      </c>
      <c r="N161" s="211" t="s">
        <v>43</v>
      </c>
      <c r="O161" s="81"/>
      <c r="P161" s="191">
        <f>O161*H161</f>
        <v>0</v>
      </c>
      <c r="Q161" s="191">
        <v>0.0011999999999999999</v>
      </c>
      <c r="R161" s="191">
        <f>Q161*H161</f>
        <v>0.33599999999999997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195</v>
      </c>
      <c r="AT161" s="193" t="s">
        <v>191</v>
      </c>
      <c r="AU161" s="193" t="s">
        <v>72</v>
      </c>
      <c r="AY161" s="14" t="s">
        <v>162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79</v>
      </c>
      <c r="BK161" s="194">
        <f>ROUND(I161*H161,2)</f>
        <v>0</v>
      </c>
      <c r="BL161" s="14" t="s">
        <v>161</v>
      </c>
      <c r="BM161" s="193" t="s">
        <v>789</v>
      </c>
    </row>
    <row r="162" s="2" customFormat="1">
      <c r="A162" s="35"/>
      <c r="B162" s="36"/>
      <c r="C162" s="37"/>
      <c r="D162" s="195" t="s">
        <v>164</v>
      </c>
      <c r="E162" s="37"/>
      <c r="F162" s="196" t="s">
        <v>316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164</v>
      </c>
      <c r="AU162" s="14" t="s">
        <v>72</v>
      </c>
    </row>
    <row r="163" s="2" customFormat="1" ht="16.5" customHeight="1">
      <c r="A163" s="35"/>
      <c r="B163" s="36"/>
      <c r="C163" s="202" t="s">
        <v>318</v>
      </c>
      <c r="D163" s="202" t="s">
        <v>191</v>
      </c>
      <c r="E163" s="203" t="s">
        <v>319</v>
      </c>
      <c r="F163" s="204" t="s">
        <v>320</v>
      </c>
      <c r="G163" s="205" t="s">
        <v>240</v>
      </c>
      <c r="H163" s="206">
        <v>320</v>
      </c>
      <c r="I163" s="207"/>
      <c r="J163" s="208">
        <f>ROUND(I163*H163,2)</f>
        <v>0</v>
      </c>
      <c r="K163" s="204" t="s">
        <v>21</v>
      </c>
      <c r="L163" s="209"/>
      <c r="M163" s="210" t="s">
        <v>21</v>
      </c>
      <c r="N163" s="211" t="s">
        <v>43</v>
      </c>
      <c r="O163" s="81"/>
      <c r="P163" s="191">
        <f>O163*H163</f>
        <v>0</v>
      </c>
      <c r="Q163" s="191">
        <v>0.0011999999999999999</v>
      </c>
      <c r="R163" s="191">
        <f>Q163*H163</f>
        <v>0.38399999999999995</v>
      </c>
      <c r="S163" s="191">
        <v>0</v>
      </c>
      <c r="T163" s="19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3" t="s">
        <v>195</v>
      </c>
      <c r="AT163" s="193" t="s">
        <v>191</v>
      </c>
      <c r="AU163" s="193" t="s">
        <v>72</v>
      </c>
      <c r="AY163" s="14" t="s">
        <v>162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4" t="s">
        <v>79</v>
      </c>
      <c r="BK163" s="194">
        <f>ROUND(I163*H163,2)</f>
        <v>0</v>
      </c>
      <c r="BL163" s="14" t="s">
        <v>161</v>
      </c>
      <c r="BM163" s="193" t="s">
        <v>790</v>
      </c>
    </row>
    <row r="164" s="2" customFormat="1">
      <c r="A164" s="35"/>
      <c r="B164" s="36"/>
      <c r="C164" s="37"/>
      <c r="D164" s="195" t="s">
        <v>164</v>
      </c>
      <c r="E164" s="37"/>
      <c r="F164" s="196" t="s">
        <v>320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164</v>
      </c>
      <c r="AU164" s="14" t="s">
        <v>72</v>
      </c>
    </row>
    <row r="165" s="2" customFormat="1" ht="16.5" customHeight="1">
      <c r="A165" s="35"/>
      <c r="B165" s="36"/>
      <c r="C165" s="202" t="s">
        <v>322</v>
      </c>
      <c r="D165" s="202" t="s">
        <v>191</v>
      </c>
      <c r="E165" s="203" t="s">
        <v>323</v>
      </c>
      <c r="F165" s="204" t="s">
        <v>324</v>
      </c>
      <c r="G165" s="205" t="s">
        <v>240</v>
      </c>
      <c r="H165" s="206">
        <v>290</v>
      </c>
      <c r="I165" s="207"/>
      <c r="J165" s="208">
        <f>ROUND(I165*H165,2)</f>
        <v>0</v>
      </c>
      <c r="K165" s="204" t="s">
        <v>21</v>
      </c>
      <c r="L165" s="209"/>
      <c r="M165" s="210" t="s">
        <v>21</v>
      </c>
      <c r="N165" s="211" t="s">
        <v>43</v>
      </c>
      <c r="O165" s="81"/>
      <c r="P165" s="191">
        <f>O165*H165</f>
        <v>0</v>
      </c>
      <c r="Q165" s="191">
        <v>0.0011999999999999999</v>
      </c>
      <c r="R165" s="191">
        <f>Q165*H165</f>
        <v>0.34799999999999998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195</v>
      </c>
      <c r="AT165" s="193" t="s">
        <v>191</v>
      </c>
      <c r="AU165" s="193" t="s">
        <v>72</v>
      </c>
      <c r="AY165" s="14" t="s">
        <v>162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79</v>
      </c>
      <c r="BK165" s="194">
        <f>ROUND(I165*H165,2)</f>
        <v>0</v>
      </c>
      <c r="BL165" s="14" t="s">
        <v>161</v>
      </c>
      <c r="BM165" s="193" t="s">
        <v>791</v>
      </c>
    </row>
    <row r="166" s="2" customFormat="1">
      <c r="A166" s="35"/>
      <c r="B166" s="36"/>
      <c r="C166" s="37"/>
      <c r="D166" s="195" t="s">
        <v>164</v>
      </c>
      <c r="E166" s="37"/>
      <c r="F166" s="196" t="s">
        <v>324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164</v>
      </c>
      <c r="AU166" s="14" t="s">
        <v>72</v>
      </c>
    </row>
    <row r="167" s="2" customFormat="1" ht="21.75" customHeight="1">
      <c r="A167" s="35"/>
      <c r="B167" s="36"/>
      <c r="C167" s="202" t="s">
        <v>326</v>
      </c>
      <c r="D167" s="202" t="s">
        <v>191</v>
      </c>
      <c r="E167" s="203" t="s">
        <v>327</v>
      </c>
      <c r="F167" s="204" t="s">
        <v>328</v>
      </c>
      <c r="G167" s="205" t="s">
        <v>240</v>
      </c>
      <c r="H167" s="206">
        <v>290</v>
      </c>
      <c r="I167" s="207"/>
      <c r="J167" s="208">
        <f>ROUND(I167*H167,2)</f>
        <v>0</v>
      </c>
      <c r="K167" s="204" t="s">
        <v>21</v>
      </c>
      <c r="L167" s="209"/>
      <c r="M167" s="210" t="s">
        <v>21</v>
      </c>
      <c r="N167" s="211" t="s">
        <v>43</v>
      </c>
      <c r="O167" s="81"/>
      <c r="P167" s="191">
        <f>O167*H167</f>
        <v>0</v>
      </c>
      <c r="Q167" s="191">
        <v>0.0011999999999999999</v>
      </c>
      <c r="R167" s="191">
        <f>Q167*H167</f>
        <v>0.34799999999999998</v>
      </c>
      <c r="S167" s="191">
        <v>0</v>
      </c>
      <c r="T167" s="19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3" t="s">
        <v>195</v>
      </c>
      <c r="AT167" s="193" t="s">
        <v>191</v>
      </c>
      <c r="AU167" s="193" t="s">
        <v>72</v>
      </c>
      <c r="AY167" s="14" t="s">
        <v>162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4" t="s">
        <v>79</v>
      </c>
      <c r="BK167" s="194">
        <f>ROUND(I167*H167,2)</f>
        <v>0</v>
      </c>
      <c r="BL167" s="14" t="s">
        <v>161</v>
      </c>
      <c r="BM167" s="193" t="s">
        <v>792</v>
      </c>
    </row>
    <row r="168" s="2" customFormat="1">
      <c r="A168" s="35"/>
      <c r="B168" s="36"/>
      <c r="C168" s="37"/>
      <c r="D168" s="195" t="s">
        <v>164</v>
      </c>
      <c r="E168" s="37"/>
      <c r="F168" s="196" t="s">
        <v>328</v>
      </c>
      <c r="G168" s="37"/>
      <c r="H168" s="37"/>
      <c r="I168" s="197"/>
      <c r="J168" s="37"/>
      <c r="K168" s="37"/>
      <c r="L168" s="41"/>
      <c r="M168" s="198"/>
      <c r="N168" s="199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164</v>
      </c>
      <c r="AU168" s="14" t="s">
        <v>72</v>
      </c>
    </row>
    <row r="169" s="2" customFormat="1" ht="16.5" customHeight="1">
      <c r="A169" s="35"/>
      <c r="B169" s="36"/>
      <c r="C169" s="202" t="s">
        <v>330</v>
      </c>
      <c r="D169" s="202" t="s">
        <v>191</v>
      </c>
      <c r="E169" s="203" t="s">
        <v>331</v>
      </c>
      <c r="F169" s="204" t="s">
        <v>332</v>
      </c>
      <c r="G169" s="205" t="s">
        <v>240</v>
      </c>
      <c r="H169" s="206">
        <v>290</v>
      </c>
      <c r="I169" s="207"/>
      <c r="J169" s="208">
        <f>ROUND(I169*H169,2)</f>
        <v>0</v>
      </c>
      <c r="K169" s="204" t="s">
        <v>21</v>
      </c>
      <c r="L169" s="209"/>
      <c r="M169" s="210" t="s">
        <v>21</v>
      </c>
      <c r="N169" s="211" t="s">
        <v>43</v>
      </c>
      <c r="O169" s="81"/>
      <c r="P169" s="191">
        <f>O169*H169</f>
        <v>0</v>
      </c>
      <c r="Q169" s="191">
        <v>0.0011999999999999999</v>
      </c>
      <c r="R169" s="191">
        <f>Q169*H169</f>
        <v>0.34799999999999998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195</v>
      </c>
      <c r="AT169" s="193" t="s">
        <v>191</v>
      </c>
      <c r="AU169" s="193" t="s">
        <v>72</v>
      </c>
      <c r="AY169" s="14" t="s">
        <v>162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79</v>
      </c>
      <c r="BK169" s="194">
        <f>ROUND(I169*H169,2)</f>
        <v>0</v>
      </c>
      <c r="BL169" s="14" t="s">
        <v>161</v>
      </c>
      <c r="BM169" s="193" t="s">
        <v>793</v>
      </c>
    </row>
    <row r="170" s="2" customFormat="1">
      <c r="A170" s="35"/>
      <c r="B170" s="36"/>
      <c r="C170" s="37"/>
      <c r="D170" s="195" t="s">
        <v>164</v>
      </c>
      <c r="E170" s="37"/>
      <c r="F170" s="196" t="s">
        <v>332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164</v>
      </c>
      <c r="AU170" s="14" t="s">
        <v>72</v>
      </c>
    </row>
    <row r="171" s="2" customFormat="1" ht="24.15" customHeight="1">
      <c r="A171" s="35"/>
      <c r="B171" s="36"/>
      <c r="C171" s="182" t="s">
        <v>334</v>
      </c>
      <c r="D171" s="182" t="s">
        <v>156</v>
      </c>
      <c r="E171" s="183" t="s">
        <v>335</v>
      </c>
      <c r="F171" s="184" t="s">
        <v>336</v>
      </c>
      <c r="G171" s="185" t="s">
        <v>240</v>
      </c>
      <c r="H171" s="186">
        <v>580</v>
      </c>
      <c r="I171" s="187"/>
      <c r="J171" s="188">
        <f>ROUND(I171*H171,2)</f>
        <v>0</v>
      </c>
      <c r="K171" s="184" t="s">
        <v>160</v>
      </c>
      <c r="L171" s="41"/>
      <c r="M171" s="189" t="s">
        <v>21</v>
      </c>
      <c r="N171" s="190" t="s">
        <v>43</v>
      </c>
      <c r="O171" s="81"/>
      <c r="P171" s="191">
        <f>O171*H171</f>
        <v>0</v>
      </c>
      <c r="Q171" s="191">
        <v>5.0000000000000002E-05</v>
      </c>
      <c r="R171" s="191">
        <f>Q171*H171</f>
        <v>0.029000000000000001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161</v>
      </c>
      <c r="AT171" s="193" t="s">
        <v>156</v>
      </c>
      <c r="AU171" s="193" t="s">
        <v>72</v>
      </c>
      <c r="AY171" s="14" t="s">
        <v>162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79</v>
      </c>
      <c r="BK171" s="194">
        <f>ROUND(I171*H171,2)</f>
        <v>0</v>
      </c>
      <c r="BL171" s="14" t="s">
        <v>161</v>
      </c>
      <c r="BM171" s="193" t="s">
        <v>794</v>
      </c>
    </row>
    <row r="172" s="2" customFormat="1">
      <c r="A172" s="35"/>
      <c r="B172" s="36"/>
      <c r="C172" s="37"/>
      <c r="D172" s="195" t="s">
        <v>164</v>
      </c>
      <c r="E172" s="37"/>
      <c r="F172" s="196" t="s">
        <v>338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164</v>
      </c>
      <c r="AU172" s="14" t="s">
        <v>72</v>
      </c>
    </row>
    <row r="173" s="2" customFormat="1">
      <c r="A173" s="35"/>
      <c r="B173" s="36"/>
      <c r="C173" s="37"/>
      <c r="D173" s="200" t="s">
        <v>166</v>
      </c>
      <c r="E173" s="37"/>
      <c r="F173" s="201" t="s">
        <v>339</v>
      </c>
      <c r="G173" s="37"/>
      <c r="H173" s="37"/>
      <c r="I173" s="197"/>
      <c r="J173" s="37"/>
      <c r="K173" s="37"/>
      <c r="L173" s="41"/>
      <c r="M173" s="198"/>
      <c r="N173" s="19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166</v>
      </c>
      <c r="AU173" s="14" t="s">
        <v>72</v>
      </c>
    </row>
    <row r="174" s="10" customFormat="1">
      <c r="A174" s="10"/>
      <c r="B174" s="212"/>
      <c r="C174" s="213"/>
      <c r="D174" s="195" t="s">
        <v>197</v>
      </c>
      <c r="E174" s="214" t="s">
        <v>21</v>
      </c>
      <c r="F174" s="215" t="s">
        <v>795</v>
      </c>
      <c r="G174" s="213"/>
      <c r="H174" s="216">
        <v>580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2" t="s">
        <v>197</v>
      </c>
      <c r="AU174" s="222" t="s">
        <v>72</v>
      </c>
      <c r="AV174" s="10" t="s">
        <v>81</v>
      </c>
      <c r="AW174" s="10" t="s">
        <v>34</v>
      </c>
      <c r="AX174" s="10" t="s">
        <v>79</v>
      </c>
      <c r="AY174" s="222" t="s">
        <v>162</v>
      </c>
    </row>
    <row r="175" s="2" customFormat="1" ht="21.75" customHeight="1">
      <c r="A175" s="35"/>
      <c r="B175" s="36"/>
      <c r="C175" s="202" t="s">
        <v>341</v>
      </c>
      <c r="D175" s="202" t="s">
        <v>191</v>
      </c>
      <c r="E175" s="203" t="s">
        <v>342</v>
      </c>
      <c r="F175" s="204" t="s">
        <v>343</v>
      </c>
      <c r="G175" s="205" t="s">
        <v>240</v>
      </c>
      <c r="H175" s="206">
        <v>580</v>
      </c>
      <c r="I175" s="207"/>
      <c r="J175" s="208">
        <f>ROUND(I175*H175,2)</f>
        <v>0</v>
      </c>
      <c r="K175" s="204" t="s">
        <v>160</v>
      </c>
      <c r="L175" s="209"/>
      <c r="M175" s="210" t="s">
        <v>21</v>
      </c>
      <c r="N175" s="211" t="s">
        <v>43</v>
      </c>
      <c r="O175" s="81"/>
      <c r="P175" s="191">
        <f>O175*H175</f>
        <v>0</v>
      </c>
      <c r="Q175" s="191">
        <v>0.0047200000000000002</v>
      </c>
      <c r="R175" s="191">
        <f>Q175*H175</f>
        <v>2.7376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195</v>
      </c>
      <c r="AT175" s="193" t="s">
        <v>191</v>
      </c>
      <c r="AU175" s="193" t="s">
        <v>72</v>
      </c>
      <c r="AY175" s="14" t="s">
        <v>162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79</v>
      </c>
      <c r="BK175" s="194">
        <f>ROUND(I175*H175,2)</f>
        <v>0</v>
      </c>
      <c r="BL175" s="14" t="s">
        <v>161</v>
      </c>
      <c r="BM175" s="193" t="s">
        <v>796</v>
      </c>
    </row>
    <row r="176" s="2" customFormat="1">
      <c r="A176" s="35"/>
      <c r="B176" s="36"/>
      <c r="C176" s="37"/>
      <c r="D176" s="195" t="s">
        <v>164</v>
      </c>
      <c r="E176" s="37"/>
      <c r="F176" s="196" t="s">
        <v>343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164</v>
      </c>
      <c r="AU176" s="14" t="s">
        <v>72</v>
      </c>
    </row>
    <row r="177" s="2" customFormat="1" ht="24.15" customHeight="1">
      <c r="A177" s="35"/>
      <c r="B177" s="36"/>
      <c r="C177" s="182" t="s">
        <v>345</v>
      </c>
      <c r="D177" s="182" t="s">
        <v>156</v>
      </c>
      <c r="E177" s="183" t="s">
        <v>346</v>
      </c>
      <c r="F177" s="184" t="s">
        <v>347</v>
      </c>
      <c r="G177" s="185" t="s">
        <v>240</v>
      </c>
      <c r="H177" s="186">
        <v>580</v>
      </c>
      <c r="I177" s="187"/>
      <c r="J177" s="188">
        <f>ROUND(I177*H177,2)</f>
        <v>0</v>
      </c>
      <c r="K177" s="184" t="s">
        <v>348</v>
      </c>
      <c r="L177" s="41"/>
      <c r="M177" s="189" t="s">
        <v>21</v>
      </c>
      <c r="N177" s="190" t="s">
        <v>43</v>
      </c>
      <c r="O177" s="81"/>
      <c r="P177" s="191">
        <f>O177*H177</f>
        <v>0</v>
      </c>
      <c r="Q177" s="191">
        <v>0.0020823999999999999</v>
      </c>
      <c r="R177" s="191">
        <f>Q177*H177</f>
        <v>1.207792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161</v>
      </c>
      <c r="AT177" s="193" t="s">
        <v>156</v>
      </c>
      <c r="AU177" s="193" t="s">
        <v>72</v>
      </c>
      <c r="AY177" s="14" t="s">
        <v>162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4" t="s">
        <v>79</v>
      </c>
      <c r="BK177" s="194">
        <f>ROUND(I177*H177,2)</f>
        <v>0</v>
      </c>
      <c r="BL177" s="14" t="s">
        <v>161</v>
      </c>
      <c r="BM177" s="193" t="s">
        <v>797</v>
      </c>
    </row>
    <row r="178" s="2" customFormat="1">
      <c r="A178" s="35"/>
      <c r="B178" s="36"/>
      <c r="C178" s="37"/>
      <c r="D178" s="195" t="s">
        <v>164</v>
      </c>
      <c r="E178" s="37"/>
      <c r="F178" s="196" t="s">
        <v>350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164</v>
      </c>
      <c r="AU178" s="14" t="s">
        <v>72</v>
      </c>
    </row>
    <row r="179" s="2" customFormat="1">
      <c r="A179" s="35"/>
      <c r="B179" s="36"/>
      <c r="C179" s="37"/>
      <c r="D179" s="200" t="s">
        <v>166</v>
      </c>
      <c r="E179" s="37"/>
      <c r="F179" s="201" t="s">
        <v>351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166</v>
      </c>
      <c r="AU179" s="14" t="s">
        <v>72</v>
      </c>
    </row>
    <row r="180" s="2" customFormat="1" ht="33" customHeight="1">
      <c r="A180" s="35"/>
      <c r="B180" s="36"/>
      <c r="C180" s="182" t="s">
        <v>352</v>
      </c>
      <c r="D180" s="182" t="s">
        <v>156</v>
      </c>
      <c r="E180" s="183" t="s">
        <v>353</v>
      </c>
      <c r="F180" s="184" t="s">
        <v>354</v>
      </c>
      <c r="G180" s="185" t="s">
        <v>355</v>
      </c>
      <c r="H180" s="186">
        <v>31.899999999999999</v>
      </c>
      <c r="I180" s="187"/>
      <c r="J180" s="188">
        <f>ROUND(I180*H180,2)</f>
        <v>0</v>
      </c>
      <c r="K180" s="184" t="s">
        <v>160</v>
      </c>
      <c r="L180" s="41"/>
      <c r="M180" s="189" t="s">
        <v>21</v>
      </c>
      <c r="N180" s="190" t="s">
        <v>43</v>
      </c>
      <c r="O180" s="8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3" t="s">
        <v>161</v>
      </c>
      <c r="AT180" s="193" t="s">
        <v>156</v>
      </c>
      <c r="AU180" s="193" t="s">
        <v>72</v>
      </c>
      <c r="AY180" s="14" t="s">
        <v>162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4" t="s">
        <v>79</v>
      </c>
      <c r="BK180" s="194">
        <f>ROUND(I180*H180,2)</f>
        <v>0</v>
      </c>
      <c r="BL180" s="14" t="s">
        <v>161</v>
      </c>
      <c r="BM180" s="193" t="s">
        <v>798</v>
      </c>
    </row>
    <row r="181" s="2" customFormat="1">
      <c r="A181" s="35"/>
      <c r="B181" s="36"/>
      <c r="C181" s="37"/>
      <c r="D181" s="195" t="s">
        <v>164</v>
      </c>
      <c r="E181" s="37"/>
      <c r="F181" s="196" t="s">
        <v>357</v>
      </c>
      <c r="G181" s="37"/>
      <c r="H181" s="37"/>
      <c r="I181" s="197"/>
      <c r="J181" s="37"/>
      <c r="K181" s="37"/>
      <c r="L181" s="41"/>
      <c r="M181" s="198"/>
      <c r="N181" s="199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164</v>
      </c>
      <c r="AU181" s="14" t="s">
        <v>72</v>
      </c>
    </row>
    <row r="182" s="2" customFormat="1">
      <c r="A182" s="35"/>
      <c r="B182" s="36"/>
      <c r="C182" s="37"/>
      <c r="D182" s="200" t="s">
        <v>166</v>
      </c>
      <c r="E182" s="37"/>
      <c r="F182" s="201" t="s">
        <v>358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72</v>
      </c>
    </row>
    <row r="183" s="10" customFormat="1">
      <c r="A183" s="10"/>
      <c r="B183" s="212"/>
      <c r="C183" s="213"/>
      <c r="D183" s="195" t="s">
        <v>197</v>
      </c>
      <c r="E183" s="214" t="s">
        <v>21</v>
      </c>
      <c r="F183" s="215" t="s">
        <v>799</v>
      </c>
      <c r="G183" s="213"/>
      <c r="H183" s="216">
        <v>31.899999999999999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22" t="s">
        <v>197</v>
      </c>
      <c r="AU183" s="222" t="s">
        <v>72</v>
      </c>
      <c r="AV183" s="10" t="s">
        <v>81</v>
      </c>
      <c r="AW183" s="10" t="s">
        <v>34</v>
      </c>
      <c r="AX183" s="10" t="s">
        <v>79</v>
      </c>
      <c r="AY183" s="222" t="s">
        <v>162</v>
      </c>
    </row>
    <row r="184" s="2" customFormat="1" ht="33" customHeight="1">
      <c r="A184" s="35"/>
      <c r="B184" s="36"/>
      <c r="C184" s="182" t="s">
        <v>360</v>
      </c>
      <c r="D184" s="182" t="s">
        <v>156</v>
      </c>
      <c r="E184" s="183" t="s">
        <v>361</v>
      </c>
      <c r="F184" s="184" t="s">
        <v>362</v>
      </c>
      <c r="G184" s="185" t="s">
        <v>355</v>
      </c>
      <c r="H184" s="186">
        <v>5.7999999999999998</v>
      </c>
      <c r="I184" s="187"/>
      <c r="J184" s="188">
        <f>ROUND(I184*H184,2)</f>
        <v>0</v>
      </c>
      <c r="K184" s="184" t="s">
        <v>160</v>
      </c>
      <c r="L184" s="41"/>
      <c r="M184" s="189" t="s">
        <v>21</v>
      </c>
      <c r="N184" s="190" t="s">
        <v>43</v>
      </c>
      <c r="O184" s="8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3" t="s">
        <v>161</v>
      </c>
      <c r="AT184" s="193" t="s">
        <v>156</v>
      </c>
      <c r="AU184" s="193" t="s">
        <v>72</v>
      </c>
      <c r="AY184" s="14" t="s">
        <v>162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4" t="s">
        <v>79</v>
      </c>
      <c r="BK184" s="194">
        <f>ROUND(I184*H184,2)</f>
        <v>0</v>
      </c>
      <c r="BL184" s="14" t="s">
        <v>161</v>
      </c>
      <c r="BM184" s="193" t="s">
        <v>800</v>
      </c>
    </row>
    <row r="185" s="2" customFormat="1">
      <c r="A185" s="35"/>
      <c r="B185" s="36"/>
      <c r="C185" s="37"/>
      <c r="D185" s="195" t="s">
        <v>164</v>
      </c>
      <c r="E185" s="37"/>
      <c r="F185" s="196" t="s">
        <v>364</v>
      </c>
      <c r="G185" s="37"/>
      <c r="H185" s="37"/>
      <c r="I185" s="197"/>
      <c r="J185" s="37"/>
      <c r="K185" s="37"/>
      <c r="L185" s="41"/>
      <c r="M185" s="198"/>
      <c r="N185" s="199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164</v>
      </c>
      <c r="AU185" s="14" t="s">
        <v>72</v>
      </c>
    </row>
    <row r="186" s="2" customFormat="1">
      <c r="A186" s="35"/>
      <c r="B186" s="36"/>
      <c r="C186" s="37"/>
      <c r="D186" s="200" t="s">
        <v>166</v>
      </c>
      <c r="E186" s="37"/>
      <c r="F186" s="201" t="s">
        <v>365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72</v>
      </c>
    </row>
    <row r="187" s="10" customFormat="1">
      <c r="A187" s="10"/>
      <c r="B187" s="212"/>
      <c r="C187" s="213"/>
      <c r="D187" s="195" t="s">
        <v>197</v>
      </c>
      <c r="E187" s="214" t="s">
        <v>21</v>
      </c>
      <c r="F187" s="215" t="s">
        <v>801</v>
      </c>
      <c r="G187" s="213"/>
      <c r="H187" s="216">
        <v>5.7999999999999998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2" t="s">
        <v>197</v>
      </c>
      <c r="AU187" s="222" t="s">
        <v>72</v>
      </c>
      <c r="AV187" s="10" t="s">
        <v>81</v>
      </c>
      <c r="AW187" s="10" t="s">
        <v>34</v>
      </c>
      <c r="AX187" s="10" t="s">
        <v>79</v>
      </c>
      <c r="AY187" s="222" t="s">
        <v>162</v>
      </c>
    </row>
    <row r="188" s="2" customFormat="1" ht="24.15" customHeight="1">
      <c r="A188" s="35"/>
      <c r="B188" s="36"/>
      <c r="C188" s="182" t="s">
        <v>367</v>
      </c>
      <c r="D188" s="182" t="s">
        <v>156</v>
      </c>
      <c r="E188" s="183" t="s">
        <v>368</v>
      </c>
      <c r="F188" s="184" t="s">
        <v>369</v>
      </c>
      <c r="G188" s="185" t="s">
        <v>159</v>
      </c>
      <c r="H188" s="186">
        <v>2357</v>
      </c>
      <c r="I188" s="187"/>
      <c r="J188" s="188">
        <f>ROUND(I188*H188,2)</f>
        <v>0</v>
      </c>
      <c r="K188" s="184" t="s">
        <v>160</v>
      </c>
      <c r="L188" s="41"/>
      <c r="M188" s="189" t="s">
        <v>21</v>
      </c>
      <c r="N188" s="190" t="s">
        <v>43</v>
      </c>
      <c r="O188" s="8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3" t="s">
        <v>161</v>
      </c>
      <c r="AT188" s="193" t="s">
        <v>156</v>
      </c>
      <c r="AU188" s="193" t="s">
        <v>72</v>
      </c>
      <c r="AY188" s="14" t="s">
        <v>162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4" t="s">
        <v>79</v>
      </c>
      <c r="BK188" s="194">
        <f>ROUND(I188*H188,2)</f>
        <v>0</v>
      </c>
      <c r="BL188" s="14" t="s">
        <v>161</v>
      </c>
      <c r="BM188" s="193" t="s">
        <v>802</v>
      </c>
    </row>
    <row r="189" s="2" customFormat="1">
      <c r="A189" s="35"/>
      <c r="B189" s="36"/>
      <c r="C189" s="37"/>
      <c r="D189" s="195" t="s">
        <v>164</v>
      </c>
      <c r="E189" s="37"/>
      <c r="F189" s="196" t="s">
        <v>371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164</v>
      </c>
      <c r="AU189" s="14" t="s">
        <v>72</v>
      </c>
    </row>
    <row r="190" s="2" customFormat="1">
      <c r="A190" s="35"/>
      <c r="B190" s="36"/>
      <c r="C190" s="37"/>
      <c r="D190" s="200" t="s">
        <v>166</v>
      </c>
      <c r="E190" s="37"/>
      <c r="F190" s="201" t="s">
        <v>372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72</v>
      </c>
    </row>
    <row r="191" s="2" customFormat="1" ht="16.5" customHeight="1">
      <c r="A191" s="35"/>
      <c r="B191" s="36"/>
      <c r="C191" s="202" t="s">
        <v>373</v>
      </c>
      <c r="D191" s="202" t="s">
        <v>191</v>
      </c>
      <c r="E191" s="203" t="s">
        <v>374</v>
      </c>
      <c r="F191" s="204" t="s">
        <v>375</v>
      </c>
      <c r="G191" s="205" t="s">
        <v>376</v>
      </c>
      <c r="H191" s="206">
        <v>235.69999999999999</v>
      </c>
      <c r="I191" s="207"/>
      <c r="J191" s="208">
        <f>ROUND(I191*H191,2)</f>
        <v>0</v>
      </c>
      <c r="K191" s="204" t="s">
        <v>21</v>
      </c>
      <c r="L191" s="209"/>
      <c r="M191" s="210" t="s">
        <v>21</v>
      </c>
      <c r="N191" s="211" t="s">
        <v>43</v>
      </c>
      <c r="O191" s="81"/>
      <c r="P191" s="191">
        <f>O191*H191</f>
        <v>0</v>
      </c>
      <c r="Q191" s="191">
        <v>0.20000000000000001</v>
      </c>
      <c r="R191" s="191">
        <f>Q191*H191</f>
        <v>47.140000000000001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195</v>
      </c>
      <c r="AT191" s="193" t="s">
        <v>191</v>
      </c>
      <c r="AU191" s="193" t="s">
        <v>72</v>
      </c>
      <c r="AY191" s="14" t="s">
        <v>162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79</v>
      </c>
      <c r="BK191" s="194">
        <f>ROUND(I191*H191,2)</f>
        <v>0</v>
      </c>
      <c r="BL191" s="14" t="s">
        <v>161</v>
      </c>
      <c r="BM191" s="193" t="s">
        <v>803</v>
      </c>
    </row>
    <row r="192" s="2" customFormat="1">
      <c r="A192" s="35"/>
      <c r="B192" s="36"/>
      <c r="C192" s="37"/>
      <c r="D192" s="195" t="s">
        <v>164</v>
      </c>
      <c r="E192" s="37"/>
      <c r="F192" s="196" t="s">
        <v>378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164</v>
      </c>
      <c r="AU192" s="14" t="s">
        <v>72</v>
      </c>
    </row>
    <row r="193" s="10" customFormat="1">
      <c r="A193" s="10"/>
      <c r="B193" s="212"/>
      <c r="C193" s="213"/>
      <c r="D193" s="195" t="s">
        <v>197</v>
      </c>
      <c r="E193" s="214" t="s">
        <v>21</v>
      </c>
      <c r="F193" s="215" t="s">
        <v>804</v>
      </c>
      <c r="G193" s="213"/>
      <c r="H193" s="216">
        <v>235.69999999999999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2" t="s">
        <v>197</v>
      </c>
      <c r="AU193" s="222" t="s">
        <v>72</v>
      </c>
      <c r="AV193" s="10" t="s">
        <v>81</v>
      </c>
      <c r="AW193" s="10" t="s">
        <v>34</v>
      </c>
      <c r="AX193" s="10" t="s">
        <v>79</v>
      </c>
      <c r="AY193" s="222" t="s">
        <v>162</v>
      </c>
    </row>
    <row r="194" s="2" customFormat="1" ht="16.5" customHeight="1">
      <c r="A194" s="35"/>
      <c r="B194" s="36"/>
      <c r="C194" s="182" t="s">
        <v>380</v>
      </c>
      <c r="D194" s="182" t="s">
        <v>156</v>
      </c>
      <c r="E194" s="183" t="s">
        <v>381</v>
      </c>
      <c r="F194" s="184" t="s">
        <v>382</v>
      </c>
      <c r="G194" s="185" t="s">
        <v>376</v>
      </c>
      <c r="H194" s="186">
        <v>49.299999999999997</v>
      </c>
      <c r="I194" s="187"/>
      <c r="J194" s="188">
        <f>ROUND(I194*H194,2)</f>
        <v>0</v>
      </c>
      <c r="K194" s="184" t="s">
        <v>160</v>
      </c>
      <c r="L194" s="41"/>
      <c r="M194" s="189" t="s">
        <v>21</v>
      </c>
      <c r="N194" s="190" t="s">
        <v>43</v>
      </c>
      <c r="O194" s="81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3" t="s">
        <v>161</v>
      </c>
      <c r="AT194" s="193" t="s">
        <v>156</v>
      </c>
      <c r="AU194" s="193" t="s">
        <v>72</v>
      </c>
      <c r="AY194" s="14" t="s">
        <v>162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4" t="s">
        <v>79</v>
      </c>
      <c r="BK194" s="194">
        <f>ROUND(I194*H194,2)</f>
        <v>0</v>
      </c>
      <c r="BL194" s="14" t="s">
        <v>161</v>
      </c>
      <c r="BM194" s="193" t="s">
        <v>805</v>
      </c>
    </row>
    <row r="195" s="2" customFormat="1">
      <c r="A195" s="35"/>
      <c r="B195" s="36"/>
      <c r="C195" s="37"/>
      <c r="D195" s="195" t="s">
        <v>164</v>
      </c>
      <c r="E195" s="37"/>
      <c r="F195" s="196" t="s">
        <v>384</v>
      </c>
      <c r="G195" s="37"/>
      <c r="H195" s="37"/>
      <c r="I195" s="197"/>
      <c r="J195" s="37"/>
      <c r="K195" s="37"/>
      <c r="L195" s="41"/>
      <c r="M195" s="198"/>
      <c r="N195" s="199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164</v>
      </c>
      <c r="AU195" s="14" t="s">
        <v>72</v>
      </c>
    </row>
    <row r="196" s="2" customFormat="1">
      <c r="A196" s="35"/>
      <c r="B196" s="36"/>
      <c r="C196" s="37"/>
      <c r="D196" s="200" t="s">
        <v>166</v>
      </c>
      <c r="E196" s="37"/>
      <c r="F196" s="201" t="s">
        <v>385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166</v>
      </c>
      <c r="AU196" s="14" t="s">
        <v>72</v>
      </c>
    </row>
    <row r="197" s="10" customFormat="1">
      <c r="A197" s="10"/>
      <c r="B197" s="212"/>
      <c r="C197" s="213"/>
      <c r="D197" s="195" t="s">
        <v>197</v>
      </c>
      <c r="E197" s="214" t="s">
        <v>21</v>
      </c>
      <c r="F197" s="215" t="s">
        <v>806</v>
      </c>
      <c r="G197" s="213"/>
      <c r="H197" s="216">
        <v>49.299999999999997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2" t="s">
        <v>197</v>
      </c>
      <c r="AU197" s="222" t="s">
        <v>72</v>
      </c>
      <c r="AV197" s="10" t="s">
        <v>81</v>
      </c>
      <c r="AW197" s="10" t="s">
        <v>34</v>
      </c>
      <c r="AX197" s="10" t="s">
        <v>79</v>
      </c>
      <c r="AY197" s="222" t="s">
        <v>162</v>
      </c>
    </row>
    <row r="198" s="2" customFormat="1" ht="21.75" customHeight="1">
      <c r="A198" s="35"/>
      <c r="B198" s="36"/>
      <c r="C198" s="182" t="s">
        <v>387</v>
      </c>
      <c r="D198" s="182" t="s">
        <v>156</v>
      </c>
      <c r="E198" s="183" t="s">
        <v>388</v>
      </c>
      <c r="F198" s="184" t="s">
        <v>389</v>
      </c>
      <c r="G198" s="185" t="s">
        <v>376</v>
      </c>
      <c r="H198" s="186">
        <v>49.299999999999997</v>
      </c>
      <c r="I198" s="187"/>
      <c r="J198" s="188">
        <f>ROUND(I198*H198,2)</f>
        <v>0</v>
      </c>
      <c r="K198" s="184" t="s">
        <v>160</v>
      </c>
      <c r="L198" s="41"/>
      <c r="M198" s="189" t="s">
        <v>21</v>
      </c>
      <c r="N198" s="190" t="s">
        <v>43</v>
      </c>
      <c r="O198" s="8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161</v>
      </c>
      <c r="AT198" s="193" t="s">
        <v>156</v>
      </c>
      <c r="AU198" s="193" t="s">
        <v>72</v>
      </c>
      <c r="AY198" s="14" t="s">
        <v>162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4" t="s">
        <v>79</v>
      </c>
      <c r="BK198" s="194">
        <f>ROUND(I198*H198,2)</f>
        <v>0</v>
      </c>
      <c r="BL198" s="14" t="s">
        <v>161</v>
      </c>
      <c r="BM198" s="193" t="s">
        <v>807</v>
      </c>
    </row>
    <row r="199" s="2" customFormat="1">
      <c r="A199" s="35"/>
      <c r="B199" s="36"/>
      <c r="C199" s="37"/>
      <c r="D199" s="195" t="s">
        <v>164</v>
      </c>
      <c r="E199" s="37"/>
      <c r="F199" s="196" t="s">
        <v>391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164</v>
      </c>
      <c r="AU199" s="14" t="s">
        <v>72</v>
      </c>
    </row>
    <row r="200" s="2" customFormat="1">
      <c r="A200" s="35"/>
      <c r="B200" s="36"/>
      <c r="C200" s="37"/>
      <c r="D200" s="200" t="s">
        <v>166</v>
      </c>
      <c r="E200" s="37"/>
      <c r="F200" s="201" t="s">
        <v>392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166</v>
      </c>
      <c r="AU200" s="14" t="s">
        <v>72</v>
      </c>
    </row>
    <row r="201" s="2" customFormat="1" ht="24.15" customHeight="1">
      <c r="A201" s="35"/>
      <c r="B201" s="36"/>
      <c r="C201" s="182" t="s">
        <v>393</v>
      </c>
      <c r="D201" s="182" t="s">
        <v>156</v>
      </c>
      <c r="E201" s="183" t="s">
        <v>394</v>
      </c>
      <c r="F201" s="184" t="s">
        <v>395</v>
      </c>
      <c r="G201" s="185" t="s">
        <v>376</v>
      </c>
      <c r="H201" s="186">
        <v>197.19999999999999</v>
      </c>
      <c r="I201" s="187"/>
      <c r="J201" s="188">
        <f>ROUND(I201*H201,2)</f>
        <v>0</v>
      </c>
      <c r="K201" s="184" t="s">
        <v>160</v>
      </c>
      <c r="L201" s="41"/>
      <c r="M201" s="189" t="s">
        <v>21</v>
      </c>
      <c r="N201" s="190" t="s">
        <v>43</v>
      </c>
      <c r="O201" s="8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161</v>
      </c>
      <c r="AT201" s="193" t="s">
        <v>156</v>
      </c>
      <c r="AU201" s="193" t="s">
        <v>72</v>
      </c>
      <c r="AY201" s="14" t="s">
        <v>162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4" t="s">
        <v>79</v>
      </c>
      <c r="BK201" s="194">
        <f>ROUND(I201*H201,2)</f>
        <v>0</v>
      </c>
      <c r="BL201" s="14" t="s">
        <v>161</v>
      </c>
      <c r="BM201" s="193" t="s">
        <v>808</v>
      </c>
    </row>
    <row r="202" s="2" customFormat="1">
      <c r="A202" s="35"/>
      <c r="B202" s="36"/>
      <c r="C202" s="37"/>
      <c r="D202" s="195" t="s">
        <v>164</v>
      </c>
      <c r="E202" s="37"/>
      <c r="F202" s="196" t="s">
        <v>397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164</v>
      </c>
      <c r="AU202" s="14" t="s">
        <v>72</v>
      </c>
    </row>
    <row r="203" s="2" customFormat="1">
      <c r="A203" s="35"/>
      <c r="B203" s="36"/>
      <c r="C203" s="37"/>
      <c r="D203" s="200" t="s">
        <v>166</v>
      </c>
      <c r="E203" s="37"/>
      <c r="F203" s="201" t="s">
        <v>398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72</v>
      </c>
    </row>
    <row r="204" s="10" customFormat="1">
      <c r="A204" s="10"/>
      <c r="B204" s="212"/>
      <c r="C204" s="213"/>
      <c r="D204" s="195" t="s">
        <v>197</v>
      </c>
      <c r="E204" s="214" t="s">
        <v>21</v>
      </c>
      <c r="F204" s="215" t="s">
        <v>809</v>
      </c>
      <c r="G204" s="213"/>
      <c r="H204" s="216">
        <v>197.19999999999999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2" t="s">
        <v>197</v>
      </c>
      <c r="AU204" s="222" t="s">
        <v>72</v>
      </c>
      <c r="AV204" s="10" t="s">
        <v>81</v>
      </c>
      <c r="AW204" s="10" t="s">
        <v>34</v>
      </c>
      <c r="AX204" s="10" t="s">
        <v>79</v>
      </c>
      <c r="AY204" s="222" t="s">
        <v>162</v>
      </c>
    </row>
    <row r="205" s="2" customFormat="1" ht="16.5" customHeight="1">
      <c r="A205" s="35"/>
      <c r="B205" s="36"/>
      <c r="C205" s="182" t="s">
        <v>400</v>
      </c>
      <c r="D205" s="182" t="s">
        <v>156</v>
      </c>
      <c r="E205" s="183" t="s">
        <v>401</v>
      </c>
      <c r="F205" s="184" t="s">
        <v>402</v>
      </c>
      <c r="G205" s="185" t="s">
        <v>403</v>
      </c>
      <c r="H205" s="186">
        <v>1223</v>
      </c>
      <c r="I205" s="187"/>
      <c r="J205" s="188">
        <f>ROUND(I205*H205,2)</f>
        <v>0</v>
      </c>
      <c r="K205" s="184" t="s">
        <v>21</v>
      </c>
      <c r="L205" s="41"/>
      <c r="M205" s="189" t="s">
        <v>21</v>
      </c>
      <c r="N205" s="190" t="s">
        <v>43</v>
      </c>
      <c r="O205" s="81"/>
      <c r="P205" s="191">
        <f>O205*H205</f>
        <v>0</v>
      </c>
      <c r="Q205" s="191">
        <v>0.0068199999999999997</v>
      </c>
      <c r="R205" s="191">
        <f>Q205*H205</f>
        <v>8.3408599999999993</v>
      </c>
      <c r="S205" s="191">
        <v>0</v>
      </c>
      <c r="T205" s="19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3" t="s">
        <v>161</v>
      </c>
      <c r="AT205" s="193" t="s">
        <v>156</v>
      </c>
      <c r="AU205" s="193" t="s">
        <v>72</v>
      </c>
      <c r="AY205" s="14" t="s">
        <v>162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4" t="s">
        <v>79</v>
      </c>
      <c r="BK205" s="194">
        <f>ROUND(I205*H205,2)</f>
        <v>0</v>
      </c>
      <c r="BL205" s="14" t="s">
        <v>161</v>
      </c>
      <c r="BM205" s="193" t="s">
        <v>810</v>
      </c>
    </row>
    <row r="206" s="2" customFormat="1">
      <c r="A206" s="35"/>
      <c r="B206" s="36"/>
      <c r="C206" s="37"/>
      <c r="D206" s="195" t="s">
        <v>164</v>
      </c>
      <c r="E206" s="37"/>
      <c r="F206" s="196" t="s">
        <v>405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164</v>
      </c>
      <c r="AU206" s="14" t="s">
        <v>72</v>
      </c>
    </row>
    <row r="207" s="2" customFormat="1" ht="21.75" customHeight="1">
      <c r="A207" s="35"/>
      <c r="B207" s="36"/>
      <c r="C207" s="182" t="s">
        <v>406</v>
      </c>
      <c r="D207" s="182" t="s">
        <v>156</v>
      </c>
      <c r="E207" s="183" t="s">
        <v>407</v>
      </c>
      <c r="F207" s="184" t="s">
        <v>408</v>
      </c>
      <c r="G207" s="185" t="s">
        <v>403</v>
      </c>
      <c r="H207" s="186">
        <v>24</v>
      </c>
      <c r="I207" s="187"/>
      <c r="J207" s="188">
        <f>ROUND(I207*H207,2)</f>
        <v>0</v>
      </c>
      <c r="K207" s="184" t="s">
        <v>348</v>
      </c>
      <c r="L207" s="41"/>
      <c r="M207" s="189" t="s">
        <v>21</v>
      </c>
      <c r="N207" s="190" t="s">
        <v>43</v>
      </c>
      <c r="O207" s="81"/>
      <c r="P207" s="191">
        <f>O207*H207</f>
        <v>0</v>
      </c>
      <c r="Q207" s="191">
        <v>0.074168499999999998</v>
      </c>
      <c r="R207" s="191">
        <f>Q207*H207</f>
        <v>1.780044</v>
      </c>
      <c r="S207" s="191">
        <v>0</v>
      </c>
      <c r="T207" s="19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3" t="s">
        <v>161</v>
      </c>
      <c r="AT207" s="193" t="s">
        <v>156</v>
      </c>
      <c r="AU207" s="193" t="s">
        <v>72</v>
      </c>
      <c r="AY207" s="14" t="s">
        <v>162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4" t="s">
        <v>79</v>
      </c>
      <c r="BK207" s="194">
        <f>ROUND(I207*H207,2)</f>
        <v>0</v>
      </c>
      <c r="BL207" s="14" t="s">
        <v>161</v>
      </c>
      <c r="BM207" s="193" t="s">
        <v>811</v>
      </c>
    </row>
    <row r="208" s="2" customFormat="1">
      <c r="A208" s="35"/>
      <c r="B208" s="36"/>
      <c r="C208" s="37"/>
      <c r="D208" s="195" t="s">
        <v>164</v>
      </c>
      <c r="E208" s="37"/>
      <c r="F208" s="196" t="s">
        <v>410</v>
      </c>
      <c r="G208" s="37"/>
      <c r="H208" s="37"/>
      <c r="I208" s="197"/>
      <c r="J208" s="37"/>
      <c r="K208" s="37"/>
      <c r="L208" s="41"/>
      <c r="M208" s="198"/>
      <c r="N208" s="199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164</v>
      </c>
      <c r="AU208" s="14" t="s">
        <v>72</v>
      </c>
    </row>
    <row r="209" s="2" customFormat="1">
      <c r="A209" s="35"/>
      <c r="B209" s="36"/>
      <c r="C209" s="37"/>
      <c r="D209" s="200" t="s">
        <v>166</v>
      </c>
      <c r="E209" s="37"/>
      <c r="F209" s="201" t="s">
        <v>411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72</v>
      </c>
    </row>
    <row r="210" s="10" customFormat="1">
      <c r="A210" s="10"/>
      <c r="B210" s="212"/>
      <c r="C210" s="213"/>
      <c r="D210" s="195" t="s">
        <v>197</v>
      </c>
      <c r="E210" s="214" t="s">
        <v>21</v>
      </c>
      <c r="F210" s="215" t="s">
        <v>812</v>
      </c>
      <c r="G210" s="213"/>
      <c r="H210" s="216">
        <v>24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2" t="s">
        <v>197</v>
      </c>
      <c r="AU210" s="222" t="s">
        <v>72</v>
      </c>
      <c r="AV210" s="10" t="s">
        <v>81</v>
      </c>
      <c r="AW210" s="10" t="s">
        <v>34</v>
      </c>
      <c r="AX210" s="10" t="s">
        <v>79</v>
      </c>
      <c r="AY210" s="222" t="s">
        <v>162</v>
      </c>
    </row>
    <row r="211" s="2" customFormat="1" ht="33" customHeight="1">
      <c r="A211" s="35"/>
      <c r="B211" s="36"/>
      <c r="C211" s="182" t="s">
        <v>413</v>
      </c>
      <c r="D211" s="182" t="s">
        <v>156</v>
      </c>
      <c r="E211" s="183" t="s">
        <v>414</v>
      </c>
      <c r="F211" s="184" t="s">
        <v>415</v>
      </c>
      <c r="G211" s="185" t="s">
        <v>416</v>
      </c>
      <c r="H211" s="186">
        <v>6</v>
      </c>
      <c r="I211" s="187"/>
      <c r="J211" s="188">
        <f>ROUND(I211*H211,2)</f>
        <v>0</v>
      </c>
      <c r="K211" s="184" t="s">
        <v>21</v>
      </c>
      <c r="L211" s="41"/>
      <c r="M211" s="189" t="s">
        <v>21</v>
      </c>
      <c r="N211" s="190" t="s">
        <v>43</v>
      </c>
      <c r="O211" s="81"/>
      <c r="P211" s="191">
        <f>O211*H211</f>
        <v>0</v>
      </c>
      <c r="Q211" s="191">
        <v>0.07417</v>
      </c>
      <c r="R211" s="191">
        <f>Q211*H211</f>
        <v>0.44501999999999997</v>
      </c>
      <c r="S211" s="191">
        <v>0</v>
      </c>
      <c r="T211" s="19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3" t="s">
        <v>161</v>
      </c>
      <c r="AT211" s="193" t="s">
        <v>156</v>
      </c>
      <c r="AU211" s="193" t="s">
        <v>72</v>
      </c>
      <c r="AY211" s="14" t="s">
        <v>162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4" t="s">
        <v>79</v>
      </c>
      <c r="BK211" s="194">
        <f>ROUND(I211*H211,2)</f>
        <v>0</v>
      </c>
      <c r="BL211" s="14" t="s">
        <v>161</v>
      </c>
      <c r="BM211" s="193" t="s">
        <v>813</v>
      </c>
    </row>
    <row r="212" s="2" customFormat="1">
      <c r="A212" s="35"/>
      <c r="B212" s="36"/>
      <c r="C212" s="37"/>
      <c r="D212" s="195" t="s">
        <v>164</v>
      </c>
      <c r="E212" s="37"/>
      <c r="F212" s="196" t="s">
        <v>415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164</v>
      </c>
      <c r="AU212" s="14" t="s">
        <v>72</v>
      </c>
    </row>
    <row r="213" s="2" customFormat="1" ht="24.15" customHeight="1">
      <c r="A213" s="35"/>
      <c r="B213" s="36"/>
      <c r="C213" s="182" t="s">
        <v>418</v>
      </c>
      <c r="D213" s="182" t="s">
        <v>156</v>
      </c>
      <c r="E213" s="183" t="s">
        <v>419</v>
      </c>
      <c r="F213" s="184" t="s">
        <v>420</v>
      </c>
      <c r="G213" s="185" t="s">
        <v>209</v>
      </c>
      <c r="H213" s="186">
        <v>67.033000000000001</v>
      </c>
      <c r="I213" s="187"/>
      <c r="J213" s="188">
        <f>ROUND(I213*H213,2)</f>
        <v>0</v>
      </c>
      <c r="K213" s="184" t="s">
        <v>160</v>
      </c>
      <c r="L213" s="41"/>
      <c r="M213" s="189" t="s">
        <v>21</v>
      </c>
      <c r="N213" s="190" t="s">
        <v>43</v>
      </c>
      <c r="O213" s="81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161</v>
      </c>
      <c r="AT213" s="193" t="s">
        <v>156</v>
      </c>
      <c r="AU213" s="193" t="s">
        <v>72</v>
      </c>
      <c r="AY213" s="14" t="s">
        <v>162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4" t="s">
        <v>79</v>
      </c>
      <c r="BK213" s="194">
        <f>ROUND(I213*H213,2)</f>
        <v>0</v>
      </c>
      <c r="BL213" s="14" t="s">
        <v>161</v>
      </c>
      <c r="BM213" s="193" t="s">
        <v>814</v>
      </c>
    </row>
    <row r="214" s="2" customFormat="1">
      <c r="A214" s="35"/>
      <c r="B214" s="36"/>
      <c r="C214" s="37"/>
      <c r="D214" s="195" t="s">
        <v>164</v>
      </c>
      <c r="E214" s="37"/>
      <c r="F214" s="196" t="s">
        <v>422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164</v>
      </c>
      <c r="AU214" s="14" t="s">
        <v>72</v>
      </c>
    </row>
    <row r="215" s="2" customFormat="1">
      <c r="A215" s="35"/>
      <c r="B215" s="36"/>
      <c r="C215" s="37"/>
      <c r="D215" s="200" t="s">
        <v>166</v>
      </c>
      <c r="E215" s="37"/>
      <c r="F215" s="201" t="s">
        <v>423</v>
      </c>
      <c r="G215" s="37"/>
      <c r="H215" s="37"/>
      <c r="I215" s="197"/>
      <c r="J215" s="37"/>
      <c r="K215" s="37"/>
      <c r="L215" s="41"/>
      <c r="M215" s="234"/>
      <c r="N215" s="235"/>
      <c r="O215" s="236"/>
      <c r="P215" s="236"/>
      <c r="Q215" s="236"/>
      <c r="R215" s="236"/>
      <c r="S215" s="236"/>
      <c r="T215" s="23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72</v>
      </c>
    </row>
    <row r="216" s="2" customFormat="1" ht="6.96" customHeight="1">
      <c r="A216" s="35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41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sheet="1" autoFilter="0" formatColumns="0" formatRows="0" objects="1" scenarios="1" spinCount="100000" saltValue="jE+Ayj4e/CZtkb4/1ikoAtxhOZjrR8p6XqMlpWSmJ0Yv+3jcVKvYhsfIU5/Yz0EluAvzGZbgiSpcmP5KL9ROTg==" hashValue="9LZxznQEVOtBkzXuVmfCn/AzaQHPgKiDOS0E6+inoARJrNxgSWCnxovEcQHVh81w2KLM3YzsMsh9I8h/BwAeow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83403112"/>
    <hyperlink ref="F88" r:id="rId3" display="https://podminky.urs.cz/item/CS_URS_2022_01/183403151"/>
    <hyperlink ref="F91" r:id="rId4" display="https://podminky.urs.cz/item/CS_URS_2022_01/183403152"/>
    <hyperlink ref="F94" r:id="rId5" display="https://podminky.urs.cz/item/CS_URS_2022_01/181451121"/>
    <hyperlink ref="F100" r:id="rId6" display="https://podminky.urs.cz/item/CS_URS_2022_01/111151231"/>
    <hyperlink ref="F109" r:id="rId7" display="https://podminky.urs.cz/item/CS_URS_2022_01/185802113"/>
    <hyperlink ref="F116" r:id="rId8" display="https://podminky.urs.cz/item/CS_URS_2022_01/185802114"/>
    <hyperlink ref="F123" r:id="rId9" display="https://podminky.urs.cz/item/CS_URS_2022_01/183101113"/>
    <hyperlink ref="F127" r:id="rId10" display="https://podminky.urs.cz/item/CS_URS_2022_01/184102110"/>
    <hyperlink ref="F131" r:id="rId11" display="https://podminky.urs.cz/item/CS_URS_2022_01/184102111"/>
    <hyperlink ref="F173" r:id="rId12" display="https://podminky.urs.cz/item/CS_URS_2022_01/184215112"/>
    <hyperlink ref="F179" r:id="rId13" display="https://podminky.urs.cz/item/CS_URS_2021_01/184813121"/>
    <hyperlink ref="F182" r:id="rId14" display="https://podminky.urs.cz/item/CS_URS_2022_01/184813133"/>
    <hyperlink ref="F186" r:id="rId15" display="https://podminky.urs.cz/item/CS_URS_2022_01/184813134"/>
    <hyperlink ref="F190" r:id="rId16" display="https://podminky.urs.cz/item/CS_URS_2022_01/184911421"/>
    <hyperlink ref="F196" r:id="rId17" display="https://podminky.urs.cz/item/CS_URS_2022_01/185804312"/>
    <hyperlink ref="F200" r:id="rId18" display="https://podminky.urs.cz/item/CS_URS_2022_01/185851121"/>
    <hyperlink ref="F203" r:id="rId19" display="https://podminky.urs.cz/item/CS_URS_2022_01/185851129"/>
    <hyperlink ref="F209" r:id="rId20" display="https://podminky.urs.cz/item/CS_URS_2021_01/348952262"/>
    <hyperlink ref="F215" r:id="rId2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749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815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749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SO-041 - 1.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749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SO-041 - 1.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0.0111471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3770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816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817</v>
      </c>
      <c r="G89" s="213"/>
      <c r="H89" s="216">
        <v>3770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20205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818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819</v>
      </c>
      <c r="G93" s="213"/>
      <c r="H93" s="216">
        <v>20205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20205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24.15" customHeight="1">
      <c r="A95" s="35"/>
      <c r="B95" s="36"/>
      <c r="C95" s="182" t="s">
        <v>173</v>
      </c>
      <c r="D95" s="182" t="s">
        <v>156</v>
      </c>
      <c r="E95" s="183" t="s">
        <v>434</v>
      </c>
      <c r="F95" s="184" t="s">
        <v>435</v>
      </c>
      <c r="G95" s="185" t="s">
        <v>159</v>
      </c>
      <c r="H95" s="186">
        <v>2357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2.9999999999999999E-07</v>
      </c>
      <c r="R95" s="191">
        <f>Q95*H95</f>
        <v>0.0007071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820</v>
      </c>
    </row>
    <row r="96" s="2" customFormat="1">
      <c r="A96" s="35"/>
      <c r="B96" s="36"/>
      <c r="C96" s="37"/>
      <c r="D96" s="195" t="s">
        <v>164</v>
      </c>
      <c r="E96" s="37"/>
      <c r="F96" s="196" t="s">
        <v>437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438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821</v>
      </c>
      <c r="G98" s="213"/>
      <c r="H98" s="216">
        <v>2357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440</v>
      </c>
      <c r="F99" s="184" t="s">
        <v>441</v>
      </c>
      <c r="G99" s="185" t="s">
        <v>240</v>
      </c>
      <c r="H99" s="186">
        <v>580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1.8E-05</v>
      </c>
      <c r="R99" s="191">
        <f>Q99*H99</f>
        <v>0.01044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822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443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444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823</v>
      </c>
      <c r="G102" s="213"/>
      <c r="H102" s="216">
        <v>580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246.5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824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825</v>
      </c>
      <c r="G106" s="213"/>
      <c r="H106" s="216">
        <v>246.5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246.5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826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986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827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828</v>
      </c>
      <c r="G113" s="213"/>
      <c r="H113" s="216">
        <v>986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kP6bNI6iNpEvpFXk1wOkkHDN+qa5jn8W5DL1D2IKEFMBTV3v2Cs3LLKMMqpACAcZ7z3DiWm5omZ/izTu+rj8Jw==" hashValue="BTzL18igANH4dmVnzU5PJpMvIjxPRBK4InBEeZRRX13lcdMZ2JFsxuQ4i7WxFrvw+KCZR87OgreQTFKaUY8hWg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5804514"/>
    <hyperlink ref="F101" r:id="rId4" display="https://podminky.urs.cz/item/CS_URS_2022_01/184911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749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829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ROUND((SUM(BE85:BE109)),  2)</f>
        <v>0</v>
      </c>
      <c r="G35" s="35"/>
      <c r="H35" s="35"/>
      <c r="I35" s="154">
        <v>0.20999999999999999</v>
      </c>
      <c r="J35" s="153">
        <f>ROUND(((SUM(BE85:BE109))*I35),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ROUND((SUM(BF85:BF109)),  2)</f>
        <v>0</v>
      </c>
      <c r="G36" s="35"/>
      <c r="H36" s="35"/>
      <c r="I36" s="154">
        <v>0.14999999999999999</v>
      </c>
      <c r="J36" s="153">
        <f>ROUND(((SUM(BF85:BF109))*I36),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749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SO-042 - 2.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749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SO-042 - 2.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SUM(P86:P109)</f>
        <v>0</v>
      </c>
      <c r="Q85" s="93"/>
      <c r="R85" s="179">
        <f>SUM(R86:R109)</f>
        <v>0.01044</v>
      </c>
      <c r="S85" s="93"/>
      <c r="T85" s="18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SUM(BK86:BK109)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3770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830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817</v>
      </c>
      <c r="G89" s="213"/>
      <c r="H89" s="216">
        <v>3770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13470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831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832</v>
      </c>
      <c r="G93" s="213"/>
      <c r="H93" s="216">
        <v>13470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13470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161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580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0.01044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833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823</v>
      </c>
      <c r="G98" s="213"/>
      <c r="H98" s="216">
        <v>580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184</v>
      </c>
      <c r="D99" s="182" t="s">
        <v>156</v>
      </c>
      <c r="E99" s="183" t="s">
        <v>381</v>
      </c>
      <c r="F99" s="184" t="s">
        <v>382</v>
      </c>
      <c r="G99" s="185" t="s">
        <v>376</v>
      </c>
      <c r="H99" s="186">
        <v>147.90000000000001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834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384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385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835</v>
      </c>
      <c r="G102" s="213"/>
      <c r="H102" s="216">
        <v>147.90000000000001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1.75" customHeight="1">
      <c r="A103" s="35"/>
      <c r="B103" s="36"/>
      <c r="C103" s="182" t="s">
        <v>190</v>
      </c>
      <c r="D103" s="182" t="s">
        <v>156</v>
      </c>
      <c r="E103" s="183" t="s">
        <v>388</v>
      </c>
      <c r="F103" s="184" t="s">
        <v>389</v>
      </c>
      <c r="G103" s="185" t="s">
        <v>376</v>
      </c>
      <c r="H103" s="186">
        <v>147.90000000000001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836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391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24.15" customHeight="1">
      <c r="A106" s="35"/>
      <c r="B106" s="36"/>
      <c r="C106" s="182" t="s">
        <v>199</v>
      </c>
      <c r="D106" s="182" t="s">
        <v>156</v>
      </c>
      <c r="E106" s="183" t="s">
        <v>394</v>
      </c>
      <c r="F106" s="184" t="s">
        <v>395</v>
      </c>
      <c r="G106" s="185" t="s">
        <v>376</v>
      </c>
      <c r="H106" s="186">
        <v>591.60000000000002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837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397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398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838</v>
      </c>
      <c r="G109" s="213"/>
      <c r="H109" s="216">
        <v>591.60000000000002</v>
      </c>
      <c r="I109" s="217"/>
      <c r="J109" s="213"/>
      <c r="K109" s="213"/>
      <c r="L109" s="218"/>
      <c r="M109" s="238"/>
      <c r="N109" s="239"/>
      <c r="O109" s="239"/>
      <c r="P109" s="239"/>
      <c r="Q109" s="239"/>
      <c r="R109" s="239"/>
      <c r="S109" s="239"/>
      <c r="T109" s="24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7qKDFjdBL9K2grVLZUdnquuZfLqIsU8mcv+pKGjjHNdNJZCxFK3h3Rtqvg1OThpzxJ00jlDC5Dsw2VXaHbI0/g==" hashValue="bha/HHfXnBdmkbLkvYwCkRdoQHemN6ouLMlxDT9HyXZH7lqVTqm2S8UurLWDhObYgtreMcjZncrplFnEnb2/fw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5804312"/>
    <hyperlink ref="F105" r:id="rId5" display="https://podminky.urs.cz/item/CS_URS_2022_01/185851121"/>
    <hyperlink ref="F108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137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138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24. 6. 2021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29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">
        <v>21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33</v>
      </c>
      <c r="F21" s="35"/>
      <c r="G21" s="35"/>
      <c r="H21" s="35"/>
      <c r="I21" s="139" t="s">
        <v>29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1" t="s">
        <v>39</v>
      </c>
      <c r="J32" s="151" t="s">
        <v>41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42</v>
      </c>
      <c r="E33" s="139" t="s">
        <v>43</v>
      </c>
      <c r="F33" s="153">
        <f>ROUND((SUM(BE79:BE215)),  2)</f>
        <v>0</v>
      </c>
      <c r="G33" s="35"/>
      <c r="H33" s="35"/>
      <c r="I33" s="154">
        <v>0.20999999999999999</v>
      </c>
      <c r="J33" s="153">
        <f>ROUND(((SUM(BE79:BE215))*I33),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3">
        <f>ROUND((SUM(BF79:BF215)),  2)</f>
        <v>0</v>
      </c>
      <c r="G34" s="35"/>
      <c r="H34" s="35"/>
      <c r="I34" s="154">
        <v>0.14999999999999999</v>
      </c>
      <c r="J34" s="153">
        <f>ROUND(((SUM(BF79:BF215))*I34),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3">
        <f>ROUND((SUM(BG79:BG215)),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3">
        <f>ROUND((SUM(BH79:BH215)),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ROUND((SUM(BI79:BI215)),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139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Větrolamy VN1-5 v k.ú. Knínice u Boskovic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137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SO-01 - Větrolam VN1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Knínice u Boskovic</v>
      </c>
      <c r="G52" s="37"/>
      <c r="H52" s="37"/>
      <c r="I52" s="29" t="s">
        <v>24</v>
      </c>
      <c r="J52" s="69" t="str">
        <f>IF(J12="","",J12)</f>
        <v>24. 6. 2021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SPÚ, KPÚ Jihomoravský kraj, Pobočka Blansko</v>
      </c>
      <c r="G54" s="37"/>
      <c r="H54" s="37"/>
      <c r="I54" s="29" t="s">
        <v>32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140</v>
      </c>
      <c r="D57" s="168"/>
      <c r="E57" s="168"/>
      <c r="F57" s="168"/>
      <c r="G57" s="168"/>
      <c r="H57" s="168"/>
      <c r="I57" s="168"/>
      <c r="J57" s="169" t="s">
        <v>141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142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143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Větrolamy VN1-5 v k.ú. Knínice u Boskovic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137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SO-01 - Větrolam VN1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Knínice u Boskovic</v>
      </c>
      <c r="G73" s="37"/>
      <c r="H73" s="37"/>
      <c r="I73" s="29" t="s">
        <v>24</v>
      </c>
      <c r="J73" s="69" t="str">
        <f>IF(J12="","",J12)</f>
        <v>24. 6. 2021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SPÚ, KPÚ Jihomoravský kraj, Pobočka Blansko</v>
      </c>
      <c r="G75" s="37"/>
      <c r="H75" s="37"/>
      <c r="I75" s="29" t="s">
        <v>32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30</v>
      </c>
      <c r="D76" s="37"/>
      <c r="E76" s="37"/>
      <c r="F76" s="24" t="str">
        <f>IF(E18="","",E18)</f>
        <v>Vyplň údaj</v>
      </c>
      <c r="G76" s="37"/>
      <c r="H76" s="37"/>
      <c r="I76" s="29" t="s">
        <v>35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144</v>
      </c>
      <c r="D78" s="174" t="s">
        <v>57</v>
      </c>
      <c r="E78" s="174" t="s">
        <v>53</v>
      </c>
      <c r="F78" s="174" t="s">
        <v>54</v>
      </c>
      <c r="G78" s="174" t="s">
        <v>145</v>
      </c>
      <c r="H78" s="174" t="s">
        <v>146</v>
      </c>
      <c r="I78" s="174" t="s">
        <v>147</v>
      </c>
      <c r="J78" s="174" t="s">
        <v>141</v>
      </c>
      <c r="K78" s="175" t="s">
        <v>148</v>
      </c>
      <c r="L78" s="176"/>
      <c r="M78" s="89" t="s">
        <v>21</v>
      </c>
      <c r="N78" s="90" t="s">
        <v>42</v>
      </c>
      <c r="O78" s="90" t="s">
        <v>149</v>
      </c>
      <c r="P78" s="90" t="s">
        <v>150</v>
      </c>
      <c r="Q78" s="90" t="s">
        <v>151</v>
      </c>
      <c r="R78" s="90" t="s">
        <v>152</v>
      </c>
      <c r="S78" s="90" t="s">
        <v>153</v>
      </c>
      <c r="T78" s="91" t="s">
        <v>154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155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SUM(P80:P215)</f>
        <v>0</v>
      </c>
      <c r="Q79" s="93"/>
      <c r="R79" s="179">
        <f>SUM(R80:R215)</f>
        <v>39.792964600000005</v>
      </c>
      <c r="S79" s="93"/>
      <c r="T79" s="180">
        <f>SUM(T80:T215)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142</v>
      </c>
      <c r="BK79" s="181">
        <f>SUM(BK80:BK215)</f>
        <v>0</v>
      </c>
    </row>
    <row r="80" s="2" customFormat="1" ht="33" customHeight="1">
      <c r="A80" s="35"/>
      <c r="B80" s="36"/>
      <c r="C80" s="182" t="s">
        <v>79</v>
      </c>
      <c r="D80" s="182" t="s">
        <v>156</v>
      </c>
      <c r="E80" s="183" t="s">
        <v>157</v>
      </c>
      <c r="F80" s="184" t="s">
        <v>158</v>
      </c>
      <c r="G80" s="185" t="s">
        <v>159</v>
      </c>
      <c r="H80" s="186">
        <v>5622</v>
      </c>
      <c r="I80" s="187"/>
      <c r="J80" s="188">
        <f>ROUND(I80*H80,2)</f>
        <v>0</v>
      </c>
      <c r="K80" s="184" t="s">
        <v>160</v>
      </c>
      <c r="L80" s="41"/>
      <c r="M80" s="189" t="s">
        <v>21</v>
      </c>
      <c r="N80" s="190" t="s">
        <v>43</v>
      </c>
      <c r="O80" s="81"/>
      <c r="P80" s="191">
        <f>O80*H80</f>
        <v>0</v>
      </c>
      <c r="Q80" s="191">
        <v>2.9999999999999999E-07</v>
      </c>
      <c r="R80" s="191">
        <f>Q80*H80</f>
        <v>0.0016865999999999999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161</v>
      </c>
      <c r="AT80" s="193" t="s">
        <v>156</v>
      </c>
      <c r="AU80" s="193" t="s">
        <v>72</v>
      </c>
      <c r="AY80" s="14" t="s">
        <v>162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79</v>
      </c>
      <c r="BK80" s="194">
        <f>ROUND(I80*H80,2)</f>
        <v>0</v>
      </c>
      <c r="BL80" s="14" t="s">
        <v>161</v>
      </c>
      <c r="BM80" s="193" t="s">
        <v>163</v>
      </c>
    </row>
    <row r="81" s="2" customFormat="1">
      <c r="A81" s="35"/>
      <c r="B81" s="36"/>
      <c r="C81" s="37"/>
      <c r="D81" s="195" t="s">
        <v>164</v>
      </c>
      <c r="E81" s="37"/>
      <c r="F81" s="196" t="s">
        <v>165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164</v>
      </c>
      <c r="AU81" s="14" t="s">
        <v>72</v>
      </c>
    </row>
    <row r="82" s="2" customFormat="1">
      <c r="A82" s="35"/>
      <c r="B82" s="36"/>
      <c r="C82" s="37"/>
      <c r="D82" s="200" t="s">
        <v>166</v>
      </c>
      <c r="E82" s="37"/>
      <c r="F82" s="201" t="s">
        <v>167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166</v>
      </c>
      <c r="AU82" s="14" t="s">
        <v>72</v>
      </c>
    </row>
    <row r="83" s="2" customFormat="1" ht="24.15" customHeight="1">
      <c r="A83" s="35"/>
      <c r="B83" s="36"/>
      <c r="C83" s="182" t="s">
        <v>81</v>
      </c>
      <c r="D83" s="182" t="s">
        <v>156</v>
      </c>
      <c r="E83" s="183" t="s">
        <v>168</v>
      </c>
      <c r="F83" s="184" t="s">
        <v>169</v>
      </c>
      <c r="G83" s="185" t="s">
        <v>159</v>
      </c>
      <c r="H83" s="186">
        <v>5622</v>
      </c>
      <c r="I83" s="187"/>
      <c r="J83" s="188">
        <f>ROUND(I83*H83,2)</f>
        <v>0</v>
      </c>
      <c r="K83" s="184" t="s">
        <v>160</v>
      </c>
      <c r="L83" s="41"/>
      <c r="M83" s="189" t="s">
        <v>21</v>
      </c>
      <c r="N83" s="190" t="s">
        <v>43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161</v>
      </c>
      <c r="AT83" s="193" t="s">
        <v>156</v>
      </c>
      <c r="AU83" s="193" t="s">
        <v>72</v>
      </c>
      <c r="AY83" s="14" t="s">
        <v>162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161</v>
      </c>
      <c r="BM83" s="193" t="s">
        <v>170</v>
      </c>
    </row>
    <row r="84" s="2" customFormat="1">
      <c r="A84" s="35"/>
      <c r="B84" s="36"/>
      <c r="C84" s="37"/>
      <c r="D84" s="195" t="s">
        <v>164</v>
      </c>
      <c r="E84" s="37"/>
      <c r="F84" s="196" t="s">
        <v>171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164</v>
      </c>
      <c r="AU84" s="14" t="s">
        <v>72</v>
      </c>
    </row>
    <row r="85" s="2" customFormat="1">
      <c r="A85" s="35"/>
      <c r="B85" s="36"/>
      <c r="C85" s="37"/>
      <c r="D85" s="200" t="s">
        <v>166</v>
      </c>
      <c r="E85" s="37"/>
      <c r="F85" s="201" t="s">
        <v>172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166</v>
      </c>
      <c r="AU85" s="14" t="s">
        <v>72</v>
      </c>
    </row>
    <row r="86" s="2" customFormat="1" ht="21.75" customHeight="1">
      <c r="A86" s="35"/>
      <c r="B86" s="36"/>
      <c r="C86" s="182" t="s">
        <v>173</v>
      </c>
      <c r="D86" s="182" t="s">
        <v>156</v>
      </c>
      <c r="E86" s="183" t="s">
        <v>174</v>
      </c>
      <c r="F86" s="184" t="s">
        <v>175</v>
      </c>
      <c r="G86" s="185" t="s">
        <v>159</v>
      </c>
      <c r="H86" s="186">
        <v>5622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176</v>
      </c>
    </row>
    <row r="87" s="2" customFormat="1">
      <c r="A87" s="35"/>
      <c r="B87" s="36"/>
      <c r="C87" s="37"/>
      <c r="D87" s="195" t="s">
        <v>164</v>
      </c>
      <c r="E87" s="37"/>
      <c r="F87" s="196" t="s">
        <v>177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178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2" customFormat="1" ht="21.75" customHeight="1">
      <c r="A89" s="35"/>
      <c r="B89" s="36"/>
      <c r="C89" s="182" t="s">
        <v>161</v>
      </c>
      <c r="D89" s="182" t="s">
        <v>156</v>
      </c>
      <c r="E89" s="183" t="s">
        <v>179</v>
      </c>
      <c r="F89" s="184" t="s">
        <v>180</v>
      </c>
      <c r="G89" s="185" t="s">
        <v>159</v>
      </c>
      <c r="H89" s="186">
        <v>5622</v>
      </c>
      <c r="I89" s="187"/>
      <c r="J89" s="188">
        <f>ROUND(I89*H89,2)</f>
        <v>0</v>
      </c>
      <c r="K89" s="184" t="s">
        <v>160</v>
      </c>
      <c r="L89" s="41"/>
      <c r="M89" s="189" t="s">
        <v>21</v>
      </c>
      <c r="N89" s="190" t="s">
        <v>43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161</v>
      </c>
      <c r="AT89" s="193" t="s">
        <v>156</v>
      </c>
      <c r="AU89" s="193" t="s">
        <v>72</v>
      </c>
      <c r="AY89" s="14" t="s">
        <v>162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161</v>
      </c>
      <c r="BM89" s="193" t="s">
        <v>181</v>
      </c>
    </row>
    <row r="90" s="2" customFormat="1">
      <c r="A90" s="35"/>
      <c r="B90" s="36"/>
      <c r="C90" s="37"/>
      <c r="D90" s="195" t="s">
        <v>164</v>
      </c>
      <c r="E90" s="37"/>
      <c r="F90" s="196" t="s">
        <v>182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164</v>
      </c>
      <c r="AU90" s="14" t="s">
        <v>72</v>
      </c>
    </row>
    <row r="91" s="2" customFormat="1">
      <c r="A91" s="35"/>
      <c r="B91" s="36"/>
      <c r="C91" s="37"/>
      <c r="D91" s="200" t="s">
        <v>166</v>
      </c>
      <c r="E91" s="37"/>
      <c r="F91" s="201" t="s">
        <v>183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166</v>
      </c>
      <c r="AU91" s="14" t="s">
        <v>72</v>
      </c>
    </row>
    <row r="92" s="2" customFormat="1" ht="24.15" customHeight="1">
      <c r="A92" s="35"/>
      <c r="B92" s="36"/>
      <c r="C92" s="182" t="s">
        <v>184</v>
      </c>
      <c r="D92" s="182" t="s">
        <v>156</v>
      </c>
      <c r="E92" s="183" t="s">
        <v>185</v>
      </c>
      <c r="F92" s="184" t="s">
        <v>186</v>
      </c>
      <c r="G92" s="185" t="s">
        <v>159</v>
      </c>
      <c r="H92" s="186">
        <v>5622</v>
      </c>
      <c r="I92" s="187"/>
      <c r="J92" s="188">
        <f>ROUND(I92*H92,2)</f>
        <v>0</v>
      </c>
      <c r="K92" s="184" t="s">
        <v>160</v>
      </c>
      <c r="L92" s="41"/>
      <c r="M92" s="189" t="s">
        <v>21</v>
      </c>
      <c r="N92" s="190" t="s">
        <v>43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161</v>
      </c>
      <c r="AT92" s="193" t="s">
        <v>156</v>
      </c>
      <c r="AU92" s="193" t="s">
        <v>72</v>
      </c>
      <c r="AY92" s="14" t="s">
        <v>162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161</v>
      </c>
      <c r="BM92" s="193" t="s">
        <v>187</v>
      </c>
    </row>
    <row r="93" s="2" customFormat="1">
      <c r="A93" s="35"/>
      <c r="B93" s="36"/>
      <c r="C93" s="37"/>
      <c r="D93" s="195" t="s">
        <v>164</v>
      </c>
      <c r="E93" s="37"/>
      <c r="F93" s="196" t="s">
        <v>188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164</v>
      </c>
      <c r="AU93" s="14" t="s">
        <v>72</v>
      </c>
    </row>
    <row r="94" s="2" customFormat="1">
      <c r="A94" s="35"/>
      <c r="B94" s="36"/>
      <c r="C94" s="37"/>
      <c r="D94" s="200" t="s">
        <v>166</v>
      </c>
      <c r="E94" s="37"/>
      <c r="F94" s="201" t="s">
        <v>189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166</v>
      </c>
      <c r="AU94" s="14" t="s">
        <v>72</v>
      </c>
    </row>
    <row r="95" s="2" customFormat="1" ht="16.5" customHeight="1">
      <c r="A95" s="35"/>
      <c r="B95" s="36"/>
      <c r="C95" s="202" t="s">
        <v>190</v>
      </c>
      <c r="D95" s="202" t="s">
        <v>191</v>
      </c>
      <c r="E95" s="203" t="s">
        <v>192</v>
      </c>
      <c r="F95" s="204" t="s">
        <v>193</v>
      </c>
      <c r="G95" s="205" t="s">
        <v>194</v>
      </c>
      <c r="H95" s="206">
        <v>140.55000000000001</v>
      </c>
      <c r="I95" s="207"/>
      <c r="J95" s="208">
        <f>ROUND(I95*H95,2)</f>
        <v>0</v>
      </c>
      <c r="K95" s="204" t="s">
        <v>160</v>
      </c>
      <c r="L95" s="209"/>
      <c r="M95" s="210" t="s">
        <v>21</v>
      </c>
      <c r="N95" s="211" t="s">
        <v>43</v>
      </c>
      <c r="O95" s="81"/>
      <c r="P95" s="191">
        <f>O95*H95</f>
        <v>0</v>
      </c>
      <c r="Q95" s="191">
        <v>0.001</v>
      </c>
      <c r="R95" s="191">
        <f>Q95*H95</f>
        <v>0.14055000000000001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195</v>
      </c>
      <c r="AT95" s="193" t="s">
        <v>191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196</v>
      </c>
    </row>
    <row r="96" s="2" customFormat="1">
      <c r="A96" s="35"/>
      <c r="B96" s="36"/>
      <c r="C96" s="37"/>
      <c r="D96" s="195" t="s">
        <v>164</v>
      </c>
      <c r="E96" s="37"/>
      <c r="F96" s="196" t="s">
        <v>193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10" customFormat="1">
      <c r="A97" s="10"/>
      <c r="B97" s="212"/>
      <c r="C97" s="213"/>
      <c r="D97" s="195" t="s">
        <v>197</v>
      </c>
      <c r="E97" s="214" t="s">
        <v>21</v>
      </c>
      <c r="F97" s="215" t="s">
        <v>198</v>
      </c>
      <c r="G97" s="213"/>
      <c r="H97" s="216">
        <v>140.55000000000001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2" t="s">
        <v>197</v>
      </c>
      <c r="AU97" s="222" t="s">
        <v>72</v>
      </c>
      <c r="AV97" s="10" t="s">
        <v>81</v>
      </c>
      <c r="AW97" s="10" t="s">
        <v>34</v>
      </c>
      <c r="AX97" s="10" t="s">
        <v>79</v>
      </c>
      <c r="AY97" s="222" t="s">
        <v>162</v>
      </c>
    </row>
    <row r="98" s="2" customFormat="1" ht="24.15" customHeight="1">
      <c r="A98" s="35"/>
      <c r="B98" s="36"/>
      <c r="C98" s="182" t="s">
        <v>199</v>
      </c>
      <c r="D98" s="182" t="s">
        <v>156</v>
      </c>
      <c r="E98" s="183" t="s">
        <v>200</v>
      </c>
      <c r="F98" s="184" t="s">
        <v>201</v>
      </c>
      <c r="G98" s="185" t="s">
        <v>159</v>
      </c>
      <c r="H98" s="186">
        <v>5622</v>
      </c>
      <c r="I98" s="187"/>
      <c r="J98" s="188">
        <f>ROUND(I98*H98,2)</f>
        <v>0</v>
      </c>
      <c r="K98" s="184" t="s">
        <v>160</v>
      </c>
      <c r="L98" s="41"/>
      <c r="M98" s="189" t="s">
        <v>21</v>
      </c>
      <c r="N98" s="190" t="s">
        <v>43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161</v>
      </c>
      <c r="AT98" s="193" t="s">
        <v>156</v>
      </c>
      <c r="AU98" s="193" t="s">
        <v>72</v>
      </c>
      <c r="AY98" s="14" t="s">
        <v>162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161</v>
      </c>
      <c r="BM98" s="193" t="s">
        <v>202</v>
      </c>
    </row>
    <row r="99" s="2" customFormat="1">
      <c r="A99" s="35"/>
      <c r="B99" s="36"/>
      <c r="C99" s="37"/>
      <c r="D99" s="195" t="s">
        <v>164</v>
      </c>
      <c r="E99" s="37"/>
      <c r="F99" s="196" t="s">
        <v>203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164</v>
      </c>
      <c r="AU99" s="14" t="s">
        <v>72</v>
      </c>
    </row>
    <row r="100" s="2" customFormat="1">
      <c r="A100" s="35"/>
      <c r="B100" s="36"/>
      <c r="C100" s="37"/>
      <c r="D100" s="200" t="s">
        <v>166</v>
      </c>
      <c r="E100" s="37"/>
      <c r="F100" s="201" t="s">
        <v>204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166</v>
      </c>
      <c r="AU100" s="14" t="s">
        <v>72</v>
      </c>
    </row>
    <row r="101" s="10" customFormat="1">
      <c r="A101" s="10"/>
      <c r="B101" s="212"/>
      <c r="C101" s="213"/>
      <c r="D101" s="195" t="s">
        <v>197</v>
      </c>
      <c r="E101" s="214" t="s">
        <v>21</v>
      </c>
      <c r="F101" s="215" t="s">
        <v>205</v>
      </c>
      <c r="G101" s="213"/>
      <c r="H101" s="216">
        <v>5622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2" t="s">
        <v>197</v>
      </c>
      <c r="AU101" s="222" t="s">
        <v>72</v>
      </c>
      <c r="AV101" s="10" t="s">
        <v>81</v>
      </c>
      <c r="AW101" s="10" t="s">
        <v>34</v>
      </c>
      <c r="AX101" s="10" t="s">
        <v>72</v>
      </c>
      <c r="AY101" s="222" t="s">
        <v>162</v>
      </c>
    </row>
    <row r="102" s="11" customFormat="1">
      <c r="A102" s="11"/>
      <c r="B102" s="223"/>
      <c r="C102" s="224"/>
      <c r="D102" s="195" t="s">
        <v>197</v>
      </c>
      <c r="E102" s="225" t="s">
        <v>21</v>
      </c>
      <c r="F102" s="226" t="s">
        <v>206</v>
      </c>
      <c r="G102" s="224"/>
      <c r="H102" s="227">
        <v>5622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3" t="s">
        <v>197</v>
      </c>
      <c r="AU102" s="233" t="s">
        <v>72</v>
      </c>
      <c r="AV102" s="11" t="s">
        <v>161</v>
      </c>
      <c r="AW102" s="11" t="s">
        <v>34</v>
      </c>
      <c r="AX102" s="11" t="s">
        <v>79</v>
      </c>
      <c r="AY102" s="233" t="s">
        <v>162</v>
      </c>
    </row>
    <row r="103" s="2" customFormat="1" ht="16.5" customHeight="1">
      <c r="A103" s="35"/>
      <c r="B103" s="36"/>
      <c r="C103" s="182" t="s">
        <v>195</v>
      </c>
      <c r="D103" s="182" t="s">
        <v>156</v>
      </c>
      <c r="E103" s="183" t="s">
        <v>207</v>
      </c>
      <c r="F103" s="184" t="s">
        <v>208</v>
      </c>
      <c r="G103" s="185" t="s">
        <v>209</v>
      </c>
      <c r="H103" s="186">
        <v>8.4329999999999998</v>
      </c>
      <c r="I103" s="187"/>
      <c r="J103" s="188">
        <f>ROUND(I103*H103,2)</f>
        <v>0</v>
      </c>
      <c r="K103" s="184" t="s">
        <v>21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210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208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10" customFormat="1">
      <c r="A105" s="10"/>
      <c r="B105" s="212"/>
      <c r="C105" s="213"/>
      <c r="D105" s="195" t="s">
        <v>197</v>
      </c>
      <c r="E105" s="214" t="s">
        <v>21</v>
      </c>
      <c r="F105" s="215" t="s">
        <v>211</v>
      </c>
      <c r="G105" s="213"/>
      <c r="H105" s="216">
        <v>8.4329999999999998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2" t="s">
        <v>197</v>
      </c>
      <c r="AU105" s="222" t="s">
        <v>72</v>
      </c>
      <c r="AV105" s="10" t="s">
        <v>81</v>
      </c>
      <c r="AW105" s="10" t="s">
        <v>34</v>
      </c>
      <c r="AX105" s="10" t="s">
        <v>72</v>
      </c>
      <c r="AY105" s="222" t="s">
        <v>162</v>
      </c>
    </row>
    <row r="106" s="11" customFormat="1">
      <c r="A106" s="11"/>
      <c r="B106" s="223"/>
      <c r="C106" s="224"/>
      <c r="D106" s="195" t="s">
        <v>197</v>
      </c>
      <c r="E106" s="225" t="s">
        <v>21</v>
      </c>
      <c r="F106" s="226" t="s">
        <v>206</v>
      </c>
      <c r="G106" s="224"/>
      <c r="H106" s="227">
        <v>8.4329999999999998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3" t="s">
        <v>197</v>
      </c>
      <c r="AU106" s="233" t="s">
        <v>72</v>
      </c>
      <c r="AV106" s="11" t="s">
        <v>161</v>
      </c>
      <c r="AW106" s="11" t="s">
        <v>34</v>
      </c>
      <c r="AX106" s="11" t="s">
        <v>79</v>
      </c>
      <c r="AY106" s="233" t="s">
        <v>162</v>
      </c>
    </row>
    <row r="107" s="2" customFormat="1" ht="24.15" customHeight="1">
      <c r="A107" s="35"/>
      <c r="B107" s="36"/>
      <c r="C107" s="182" t="s">
        <v>212</v>
      </c>
      <c r="D107" s="182" t="s">
        <v>156</v>
      </c>
      <c r="E107" s="183" t="s">
        <v>213</v>
      </c>
      <c r="F107" s="184" t="s">
        <v>214</v>
      </c>
      <c r="G107" s="185" t="s">
        <v>209</v>
      </c>
      <c r="H107" s="186">
        <v>0.13600000000000001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215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216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217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10" customFormat="1">
      <c r="A110" s="10"/>
      <c r="B110" s="212"/>
      <c r="C110" s="213"/>
      <c r="D110" s="195" t="s">
        <v>197</v>
      </c>
      <c r="E110" s="214" t="s">
        <v>21</v>
      </c>
      <c r="F110" s="215" t="s">
        <v>218</v>
      </c>
      <c r="G110" s="213"/>
      <c r="H110" s="216">
        <v>0.13600000000000001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2" t="s">
        <v>197</v>
      </c>
      <c r="AU110" s="222" t="s">
        <v>72</v>
      </c>
      <c r="AV110" s="10" t="s">
        <v>81</v>
      </c>
      <c r="AW110" s="10" t="s">
        <v>34</v>
      </c>
      <c r="AX110" s="10" t="s">
        <v>79</v>
      </c>
      <c r="AY110" s="222" t="s">
        <v>162</v>
      </c>
    </row>
    <row r="111" s="2" customFormat="1" ht="24.15" customHeight="1">
      <c r="A111" s="35"/>
      <c r="B111" s="36"/>
      <c r="C111" s="202" t="s">
        <v>219</v>
      </c>
      <c r="D111" s="202" t="s">
        <v>191</v>
      </c>
      <c r="E111" s="203" t="s">
        <v>220</v>
      </c>
      <c r="F111" s="204" t="s">
        <v>221</v>
      </c>
      <c r="G111" s="205" t="s">
        <v>194</v>
      </c>
      <c r="H111" s="206">
        <v>652.29999999999995</v>
      </c>
      <c r="I111" s="207"/>
      <c r="J111" s="208">
        <f>ROUND(I111*H111,2)</f>
        <v>0</v>
      </c>
      <c r="K111" s="204" t="s">
        <v>21</v>
      </c>
      <c r="L111" s="209"/>
      <c r="M111" s="210" t="s">
        <v>21</v>
      </c>
      <c r="N111" s="211" t="s">
        <v>43</v>
      </c>
      <c r="O111" s="81"/>
      <c r="P111" s="191">
        <f>O111*H111</f>
        <v>0</v>
      </c>
      <c r="Q111" s="191">
        <v>0.001</v>
      </c>
      <c r="R111" s="191">
        <f>Q111*H111</f>
        <v>0.65229999999999999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195</v>
      </c>
      <c r="AT111" s="193" t="s">
        <v>191</v>
      </c>
      <c r="AU111" s="193" t="s">
        <v>72</v>
      </c>
      <c r="AY111" s="14" t="s">
        <v>162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161</v>
      </c>
      <c r="BM111" s="193" t="s">
        <v>222</v>
      </c>
    </row>
    <row r="112" s="2" customFormat="1">
      <c r="A112" s="35"/>
      <c r="B112" s="36"/>
      <c r="C112" s="37"/>
      <c r="D112" s="195" t="s">
        <v>164</v>
      </c>
      <c r="E112" s="37"/>
      <c r="F112" s="196" t="s">
        <v>223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164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224</v>
      </c>
      <c r="G113" s="213"/>
      <c r="H113" s="216">
        <v>652.29999999999995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24.15" customHeight="1">
      <c r="A114" s="35"/>
      <c r="B114" s="36"/>
      <c r="C114" s="182" t="s">
        <v>225</v>
      </c>
      <c r="D114" s="182" t="s">
        <v>156</v>
      </c>
      <c r="E114" s="183" t="s">
        <v>226</v>
      </c>
      <c r="F114" s="184" t="s">
        <v>227</v>
      </c>
      <c r="G114" s="185" t="s">
        <v>209</v>
      </c>
      <c r="H114" s="186">
        <v>0.109</v>
      </c>
      <c r="I114" s="187"/>
      <c r="J114" s="188">
        <f>ROUND(I114*H114,2)</f>
        <v>0</v>
      </c>
      <c r="K114" s="184" t="s">
        <v>160</v>
      </c>
      <c r="L114" s="41"/>
      <c r="M114" s="189" t="s">
        <v>21</v>
      </c>
      <c r="N114" s="190" t="s">
        <v>43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161</v>
      </c>
      <c r="AT114" s="193" t="s">
        <v>156</v>
      </c>
      <c r="AU114" s="193" t="s">
        <v>72</v>
      </c>
      <c r="AY114" s="14" t="s">
        <v>162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79</v>
      </c>
      <c r="BK114" s="194">
        <f>ROUND(I114*H114,2)</f>
        <v>0</v>
      </c>
      <c r="BL114" s="14" t="s">
        <v>161</v>
      </c>
      <c r="BM114" s="193" t="s">
        <v>228</v>
      </c>
    </row>
    <row r="115" s="2" customFormat="1">
      <c r="A115" s="35"/>
      <c r="B115" s="36"/>
      <c r="C115" s="37"/>
      <c r="D115" s="195" t="s">
        <v>164</v>
      </c>
      <c r="E115" s="37"/>
      <c r="F115" s="196" t="s">
        <v>229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164</v>
      </c>
      <c r="AU115" s="14" t="s">
        <v>72</v>
      </c>
    </row>
    <row r="116" s="2" customFormat="1">
      <c r="A116" s="35"/>
      <c r="B116" s="36"/>
      <c r="C116" s="37"/>
      <c r="D116" s="200" t="s">
        <v>166</v>
      </c>
      <c r="E116" s="37"/>
      <c r="F116" s="201" t="s">
        <v>230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166</v>
      </c>
      <c r="AU116" s="14" t="s">
        <v>72</v>
      </c>
    </row>
    <row r="117" s="10" customFormat="1">
      <c r="A117" s="10"/>
      <c r="B117" s="212"/>
      <c r="C117" s="213"/>
      <c r="D117" s="195" t="s">
        <v>197</v>
      </c>
      <c r="E117" s="214" t="s">
        <v>21</v>
      </c>
      <c r="F117" s="215" t="s">
        <v>231</v>
      </c>
      <c r="G117" s="213"/>
      <c r="H117" s="216">
        <v>0.109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2" t="s">
        <v>197</v>
      </c>
      <c r="AU117" s="222" t="s">
        <v>72</v>
      </c>
      <c r="AV117" s="10" t="s">
        <v>81</v>
      </c>
      <c r="AW117" s="10" t="s">
        <v>34</v>
      </c>
      <c r="AX117" s="10" t="s">
        <v>79</v>
      </c>
      <c r="AY117" s="222" t="s">
        <v>162</v>
      </c>
    </row>
    <row r="118" s="2" customFormat="1" ht="16.5" customHeight="1">
      <c r="A118" s="35"/>
      <c r="B118" s="36"/>
      <c r="C118" s="202" t="s">
        <v>232</v>
      </c>
      <c r="D118" s="202" t="s">
        <v>191</v>
      </c>
      <c r="E118" s="203" t="s">
        <v>233</v>
      </c>
      <c r="F118" s="204" t="s">
        <v>234</v>
      </c>
      <c r="G118" s="205" t="s">
        <v>194</v>
      </c>
      <c r="H118" s="206">
        <v>109</v>
      </c>
      <c r="I118" s="207"/>
      <c r="J118" s="208">
        <f>ROUND(I118*H118,2)</f>
        <v>0</v>
      </c>
      <c r="K118" s="204" t="s">
        <v>160</v>
      </c>
      <c r="L118" s="209"/>
      <c r="M118" s="210" t="s">
        <v>21</v>
      </c>
      <c r="N118" s="211" t="s">
        <v>43</v>
      </c>
      <c r="O118" s="81"/>
      <c r="P118" s="191">
        <f>O118*H118</f>
        <v>0</v>
      </c>
      <c r="Q118" s="191">
        <v>0.001</v>
      </c>
      <c r="R118" s="191">
        <f>Q118*H118</f>
        <v>0.109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195</v>
      </c>
      <c r="AT118" s="193" t="s">
        <v>191</v>
      </c>
      <c r="AU118" s="193" t="s">
        <v>72</v>
      </c>
      <c r="AY118" s="14" t="s">
        <v>162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4" t="s">
        <v>79</v>
      </c>
      <c r="BK118" s="194">
        <f>ROUND(I118*H118,2)</f>
        <v>0</v>
      </c>
      <c r="BL118" s="14" t="s">
        <v>161</v>
      </c>
      <c r="BM118" s="193" t="s">
        <v>235</v>
      </c>
    </row>
    <row r="119" s="2" customFormat="1">
      <c r="A119" s="35"/>
      <c r="B119" s="36"/>
      <c r="C119" s="37"/>
      <c r="D119" s="195" t="s">
        <v>164</v>
      </c>
      <c r="E119" s="37"/>
      <c r="F119" s="196" t="s">
        <v>234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164</v>
      </c>
      <c r="AU119" s="14" t="s">
        <v>72</v>
      </c>
    </row>
    <row r="120" s="10" customFormat="1">
      <c r="A120" s="10"/>
      <c r="B120" s="212"/>
      <c r="C120" s="213"/>
      <c r="D120" s="195" t="s">
        <v>197</v>
      </c>
      <c r="E120" s="214" t="s">
        <v>21</v>
      </c>
      <c r="F120" s="215" t="s">
        <v>236</v>
      </c>
      <c r="G120" s="213"/>
      <c r="H120" s="216">
        <v>109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2" t="s">
        <v>197</v>
      </c>
      <c r="AU120" s="222" t="s">
        <v>72</v>
      </c>
      <c r="AV120" s="10" t="s">
        <v>81</v>
      </c>
      <c r="AW120" s="10" t="s">
        <v>34</v>
      </c>
      <c r="AX120" s="10" t="s">
        <v>79</v>
      </c>
      <c r="AY120" s="222" t="s">
        <v>162</v>
      </c>
    </row>
    <row r="121" s="2" customFormat="1" ht="33" customHeight="1">
      <c r="A121" s="35"/>
      <c r="B121" s="36"/>
      <c r="C121" s="182" t="s">
        <v>237</v>
      </c>
      <c r="D121" s="182" t="s">
        <v>156</v>
      </c>
      <c r="E121" s="183" t="s">
        <v>238</v>
      </c>
      <c r="F121" s="184" t="s">
        <v>239</v>
      </c>
      <c r="G121" s="185" t="s">
        <v>240</v>
      </c>
      <c r="H121" s="186">
        <v>2180</v>
      </c>
      <c r="I121" s="187"/>
      <c r="J121" s="188">
        <f>ROUND(I121*H121,2)</f>
        <v>0</v>
      </c>
      <c r="K121" s="184" t="s">
        <v>160</v>
      </c>
      <c r="L121" s="41"/>
      <c r="M121" s="189" t="s">
        <v>21</v>
      </c>
      <c r="N121" s="190" t="s">
        <v>43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161</v>
      </c>
      <c r="AT121" s="193" t="s">
        <v>156</v>
      </c>
      <c r="AU121" s="193" t="s">
        <v>72</v>
      </c>
      <c r="AY121" s="14" t="s">
        <v>162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161</v>
      </c>
      <c r="BM121" s="193" t="s">
        <v>241</v>
      </c>
    </row>
    <row r="122" s="2" customFormat="1">
      <c r="A122" s="35"/>
      <c r="B122" s="36"/>
      <c r="C122" s="37"/>
      <c r="D122" s="195" t="s">
        <v>164</v>
      </c>
      <c r="E122" s="37"/>
      <c r="F122" s="196" t="s">
        <v>242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164</v>
      </c>
      <c r="AU122" s="14" t="s">
        <v>72</v>
      </c>
    </row>
    <row r="123" s="2" customFormat="1">
      <c r="A123" s="35"/>
      <c r="B123" s="36"/>
      <c r="C123" s="37"/>
      <c r="D123" s="200" t="s">
        <v>166</v>
      </c>
      <c r="E123" s="37"/>
      <c r="F123" s="201" t="s">
        <v>243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166</v>
      </c>
      <c r="AU123" s="14" t="s">
        <v>72</v>
      </c>
    </row>
    <row r="124" s="10" customFormat="1">
      <c r="A124" s="10"/>
      <c r="B124" s="212"/>
      <c r="C124" s="213"/>
      <c r="D124" s="195" t="s">
        <v>197</v>
      </c>
      <c r="E124" s="214" t="s">
        <v>21</v>
      </c>
      <c r="F124" s="215" t="s">
        <v>244</v>
      </c>
      <c r="G124" s="213"/>
      <c r="H124" s="216">
        <v>2180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2" t="s">
        <v>197</v>
      </c>
      <c r="AU124" s="222" t="s">
        <v>72</v>
      </c>
      <c r="AV124" s="10" t="s">
        <v>81</v>
      </c>
      <c r="AW124" s="10" t="s">
        <v>34</v>
      </c>
      <c r="AX124" s="10" t="s">
        <v>79</v>
      </c>
      <c r="AY124" s="222" t="s">
        <v>162</v>
      </c>
    </row>
    <row r="125" s="2" customFormat="1" ht="24.15" customHeight="1">
      <c r="A125" s="35"/>
      <c r="B125" s="36"/>
      <c r="C125" s="182" t="s">
        <v>245</v>
      </c>
      <c r="D125" s="182" t="s">
        <v>156</v>
      </c>
      <c r="E125" s="183" t="s">
        <v>246</v>
      </c>
      <c r="F125" s="184" t="s">
        <v>247</v>
      </c>
      <c r="G125" s="185" t="s">
        <v>240</v>
      </c>
      <c r="H125" s="186">
        <v>1850</v>
      </c>
      <c r="I125" s="187"/>
      <c r="J125" s="188">
        <f>ROUND(I125*H125,2)</f>
        <v>0</v>
      </c>
      <c r="K125" s="184" t="s">
        <v>160</v>
      </c>
      <c r="L125" s="41"/>
      <c r="M125" s="189" t="s">
        <v>21</v>
      </c>
      <c r="N125" s="190" t="s">
        <v>43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161</v>
      </c>
      <c r="AT125" s="193" t="s">
        <v>156</v>
      </c>
      <c r="AU125" s="193" t="s">
        <v>72</v>
      </c>
      <c r="AY125" s="14" t="s">
        <v>162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161</v>
      </c>
      <c r="BM125" s="193" t="s">
        <v>248</v>
      </c>
    </row>
    <row r="126" s="2" customFormat="1">
      <c r="A126" s="35"/>
      <c r="B126" s="36"/>
      <c r="C126" s="37"/>
      <c r="D126" s="195" t="s">
        <v>164</v>
      </c>
      <c r="E126" s="37"/>
      <c r="F126" s="196" t="s">
        <v>249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164</v>
      </c>
      <c r="AU126" s="14" t="s">
        <v>72</v>
      </c>
    </row>
    <row r="127" s="2" customFormat="1">
      <c r="A127" s="35"/>
      <c r="B127" s="36"/>
      <c r="C127" s="37"/>
      <c r="D127" s="200" t="s">
        <v>166</v>
      </c>
      <c r="E127" s="37"/>
      <c r="F127" s="201" t="s">
        <v>250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166</v>
      </c>
      <c r="AU127" s="14" t="s">
        <v>72</v>
      </c>
    </row>
    <row r="128" s="10" customFormat="1">
      <c r="A128" s="10"/>
      <c r="B128" s="212"/>
      <c r="C128" s="213"/>
      <c r="D128" s="195" t="s">
        <v>197</v>
      </c>
      <c r="E128" s="214" t="s">
        <v>21</v>
      </c>
      <c r="F128" s="215" t="s">
        <v>251</v>
      </c>
      <c r="G128" s="213"/>
      <c r="H128" s="216">
        <v>1850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2" t="s">
        <v>197</v>
      </c>
      <c r="AU128" s="222" t="s">
        <v>72</v>
      </c>
      <c r="AV128" s="10" t="s">
        <v>81</v>
      </c>
      <c r="AW128" s="10" t="s">
        <v>34</v>
      </c>
      <c r="AX128" s="10" t="s">
        <v>79</v>
      </c>
      <c r="AY128" s="222" t="s">
        <v>162</v>
      </c>
    </row>
    <row r="129" s="2" customFormat="1" ht="24.15" customHeight="1">
      <c r="A129" s="35"/>
      <c r="B129" s="36"/>
      <c r="C129" s="182" t="s">
        <v>8</v>
      </c>
      <c r="D129" s="182" t="s">
        <v>156</v>
      </c>
      <c r="E129" s="183" t="s">
        <v>252</v>
      </c>
      <c r="F129" s="184" t="s">
        <v>253</v>
      </c>
      <c r="G129" s="185" t="s">
        <v>240</v>
      </c>
      <c r="H129" s="186">
        <v>330</v>
      </c>
      <c r="I129" s="187"/>
      <c r="J129" s="188">
        <f>ROUND(I129*H129,2)</f>
        <v>0</v>
      </c>
      <c r="K129" s="184" t="s">
        <v>160</v>
      </c>
      <c r="L129" s="41"/>
      <c r="M129" s="189" t="s">
        <v>21</v>
      </c>
      <c r="N129" s="190" t="s">
        <v>43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161</v>
      </c>
      <c r="AT129" s="193" t="s">
        <v>156</v>
      </c>
      <c r="AU129" s="193" t="s">
        <v>72</v>
      </c>
      <c r="AY129" s="14" t="s">
        <v>162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161</v>
      </c>
      <c r="BM129" s="193" t="s">
        <v>254</v>
      </c>
    </row>
    <row r="130" s="2" customFormat="1">
      <c r="A130" s="35"/>
      <c r="B130" s="36"/>
      <c r="C130" s="37"/>
      <c r="D130" s="195" t="s">
        <v>164</v>
      </c>
      <c r="E130" s="37"/>
      <c r="F130" s="196" t="s">
        <v>255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164</v>
      </c>
      <c r="AU130" s="14" t="s">
        <v>72</v>
      </c>
    </row>
    <row r="131" s="2" customFormat="1">
      <c r="A131" s="35"/>
      <c r="B131" s="36"/>
      <c r="C131" s="37"/>
      <c r="D131" s="200" t="s">
        <v>166</v>
      </c>
      <c r="E131" s="37"/>
      <c r="F131" s="201" t="s">
        <v>256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72</v>
      </c>
    </row>
    <row r="132" s="10" customFormat="1">
      <c r="A132" s="10"/>
      <c r="B132" s="212"/>
      <c r="C132" s="213"/>
      <c r="D132" s="195" t="s">
        <v>197</v>
      </c>
      <c r="E132" s="214" t="s">
        <v>21</v>
      </c>
      <c r="F132" s="215" t="s">
        <v>257</v>
      </c>
      <c r="G132" s="213"/>
      <c r="H132" s="216">
        <v>330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2" t="s">
        <v>197</v>
      </c>
      <c r="AU132" s="222" t="s">
        <v>72</v>
      </c>
      <c r="AV132" s="10" t="s">
        <v>81</v>
      </c>
      <c r="AW132" s="10" t="s">
        <v>34</v>
      </c>
      <c r="AX132" s="10" t="s">
        <v>79</v>
      </c>
      <c r="AY132" s="222" t="s">
        <v>162</v>
      </c>
    </row>
    <row r="133" s="2" customFormat="1" ht="16.5" customHeight="1">
      <c r="A133" s="35"/>
      <c r="B133" s="36"/>
      <c r="C133" s="202" t="s">
        <v>258</v>
      </c>
      <c r="D133" s="202" t="s">
        <v>191</v>
      </c>
      <c r="E133" s="203" t="s">
        <v>259</v>
      </c>
      <c r="F133" s="204" t="s">
        <v>260</v>
      </c>
      <c r="G133" s="205" t="s">
        <v>240</v>
      </c>
      <c r="H133" s="206">
        <v>20</v>
      </c>
      <c r="I133" s="207"/>
      <c r="J133" s="208">
        <f>ROUND(I133*H133,2)</f>
        <v>0</v>
      </c>
      <c r="K133" s="204" t="s">
        <v>21</v>
      </c>
      <c r="L133" s="209"/>
      <c r="M133" s="210" t="s">
        <v>21</v>
      </c>
      <c r="N133" s="211" t="s">
        <v>43</v>
      </c>
      <c r="O133" s="81"/>
      <c r="P133" s="191">
        <f>O133*H133</f>
        <v>0</v>
      </c>
      <c r="Q133" s="191">
        <v>0.0015</v>
      </c>
      <c r="R133" s="191">
        <f>Q133*H133</f>
        <v>0.029999999999999999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195</v>
      </c>
      <c r="AT133" s="193" t="s">
        <v>191</v>
      </c>
      <c r="AU133" s="193" t="s">
        <v>72</v>
      </c>
      <c r="AY133" s="14" t="s">
        <v>162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161</v>
      </c>
      <c r="BM133" s="193" t="s">
        <v>261</v>
      </c>
    </row>
    <row r="134" s="2" customFormat="1">
      <c r="A134" s="35"/>
      <c r="B134" s="36"/>
      <c r="C134" s="37"/>
      <c r="D134" s="195" t="s">
        <v>164</v>
      </c>
      <c r="E134" s="37"/>
      <c r="F134" s="196" t="s">
        <v>260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72</v>
      </c>
    </row>
    <row r="135" s="2" customFormat="1" ht="21.75" customHeight="1">
      <c r="A135" s="35"/>
      <c r="B135" s="36"/>
      <c r="C135" s="202" t="s">
        <v>262</v>
      </c>
      <c r="D135" s="202" t="s">
        <v>191</v>
      </c>
      <c r="E135" s="203" t="s">
        <v>263</v>
      </c>
      <c r="F135" s="204" t="s">
        <v>264</v>
      </c>
      <c r="G135" s="205" t="s">
        <v>240</v>
      </c>
      <c r="H135" s="206">
        <v>30</v>
      </c>
      <c r="I135" s="207"/>
      <c r="J135" s="208">
        <f>ROUND(I135*H135,2)</f>
        <v>0</v>
      </c>
      <c r="K135" s="204" t="s">
        <v>21</v>
      </c>
      <c r="L135" s="209"/>
      <c r="M135" s="210" t="s">
        <v>21</v>
      </c>
      <c r="N135" s="211" t="s">
        <v>43</v>
      </c>
      <c r="O135" s="81"/>
      <c r="P135" s="191">
        <f>O135*H135</f>
        <v>0</v>
      </c>
      <c r="Q135" s="191">
        <v>0.0015</v>
      </c>
      <c r="R135" s="191">
        <f>Q135*H135</f>
        <v>0.044999999999999998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195</v>
      </c>
      <c r="AT135" s="193" t="s">
        <v>191</v>
      </c>
      <c r="AU135" s="193" t="s">
        <v>72</v>
      </c>
      <c r="AY135" s="14" t="s">
        <v>162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161</v>
      </c>
      <c r="BM135" s="193" t="s">
        <v>265</v>
      </c>
    </row>
    <row r="136" s="2" customFormat="1">
      <c r="A136" s="35"/>
      <c r="B136" s="36"/>
      <c r="C136" s="37"/>
      <c r="D136" s="195" t="s">
        <v>164</v>
      </c>
      <c r="E136" s="37"/>
      <c r="F136" s="196" t="s">
        <v>264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72</v>
      </c>
    </row>
    <row r="137" s="2" customFormat="1" ht="21.75" customHeight="1">
      <c r="A137" s="35"/>
      <c r="B137" s="36"/>
      <c r="C137" s="202" t="s">
        <v>266</v>
      </c>
      <c r="D137" s="202" t="s">
        <v>191</v>
      </c>
      <c r="E137" s="203" t="s">
        <v>267</v>
      </c>
      <c r="F137" s="204" t="s">
        <v>268</v>
      </c>
      <c r="G137" s="205" t="s">
        <v>240</v>
      </c>
      <c r="H137" s="206">
        <v>40</v>
      </c>
      <c r="I137" s="207"/>
      <c r="J137" s="208">
        <f>ROUND(I137*H137,2)</f>
        <v>0</v>
      </c>
      <c r="K137" s="204" t="s">
        <v>21</v>
      </c>
      <c r="L137" s="209"/>
      <c r="M137" s="210" t="s">
        <v>21</v>
      </c>
      <c r="N137" s="211" t="s">
        <v>43</v>
      </c>
      <c r="O137" s="81"/>
      <c r="P137" s="191">
        <f>O137*H137</f>
        <v>0</v>
      </c>
      <c r="Q137" s="191">
        <v>0.0015</v>
      </c>
      <c r="R137" s="191">
        <f>Q137*H137</f>
        <v>0.059999999999999998</v>
      </c>
      <c r="S137" s="191">
        <v>0</v>
      </c>
      <c r="T137" s="19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3" t="s">
        <v>195</v>
      </c>
      <c r="AT137" s="193" t="s">
        <v>191</v>
      </c>
      <c r="AU137" s="193" t="s">
        <v>72</v>
      </c>
      <c r="AY137" s="14" t="s">
        <v>162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4" t="s">
        <v>79</v>
      </c>
      <c r="BK137" s="194">
        <f>ROUND(I137*H137,2)</f>
        <v>0</v>
      </c>
      <c r="BL137" s="14" t="s">
        <v>161</v>
      </c>
      <c r="BM137" s="193" t="s">
        <v>269</v>
      </c>
    </row>
    <row r="138" s="2" customFormat="1">
      <c r="A138" s="35"/>
      <c r="B138" s="36"/>
      <c r="C138" s="37"/>
      <c r="D138" s="195" t="s">
        <v>164</v>
      </c>
      <c r="E138" s="37"/>
      <c r="F138" s="196" t="s">
        <v>268</v>
      </c>
      <c r="G138" s="37"/>
      <c r="H138" s="37"/>
      <c r="I138" s="197"/>
      <c r="J138" s="37"/>
      <c r="K138" s="37"/>
      <c r="L138" s="41"/>
      <c r="M138" s="198"/>
      <c r="N138" s="19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164</v>
      </c>
      <c r="AU138" s="14" t="s">
        <v>72</v>
      </c>
    </row>
    <row r="139" s="2" customFormat="1" ht="16.5" customHeight="1">
      <c r="A139" s="35"/>
      <c r="B139" s="36"/>
      <c r="C139" s="202" t="s">
        <v>270</v>
      </c>
      <c r="D139" s="202" t="s">
        <v>191</v>
      </c>
      <c r="E139" s="203" t="s">
        <v>271</v>
      </c>
      <c r="F139" s="204" t="s">
        <v>272</v>
      </c>
      <c r="G139" s="205" t="s">
        <v>240</v>
      </c>
      <c r="H139" s="206">
        <v>40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43</v>
      </c>
      <c r="O139" s="81"/>
      <c r="P139" s="191">
        <f>O139*H139</f>
        <v>0</v>
      </c>
      <c r="Q139" s="191">
        <v>0.0015</v>
      </c>
      <c r="R139" s="191">
        <f>Q139*H139</f>
        <v>0.059999999999999998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195</v>
      </c>
      <c r="AT139" s="193" t="s">
        <v>191</v>
      </c>
      <c r="AU139" s="193" t="s">
        <v>72</v>
      </c>
      <c r="AY139" s="14" t="s">
        <v>162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161</v>
      </c>
      <c r="BM139" s="193" t="s">
        <v>273</v>
      </c>
    </row>
    <row r="140" s="2" customFormat="1">
      <c r="A140" s="35"/>
      <c r="B140" s="36"/>
      <c r="C140" s="37"/>
      <c r="D140" s="195" t="s">
        <v>164</v>
      </c>
      <c r="E140" s="37"/>
      <c r="F140" s="196" t="s">
        <v>272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72</v>
      </c>
    </row>
    <row r="141" s="2" customFormat="1" ht="16.5" customHeight="1">
      <c r="A141" s="35"/>
      <c r="B141" s="36"/>
      <c r="C141" s="202" t="s">
        <v>274</v>
      </c>
      <c r="D141" s="202" t="s">
        <v>191</v>
      </c>
      <c r="E141" s="203" t="s">
        <v>275</v>
      </c>
      <c r="F141" s="204" t="s">
        <v>276</v>
      </c>
      <c r="G141" s="205" t="s">
        <v>240</v>
      </c>
      <c r="H141" s="206">
        <v>60</v>
      </c>
      <c r="I141" s="207"/>
      <c r="J141" s="208">
        <f>ROUND(I141*H141,2)</f>
        <v>0</v>
      </c>
      <c r="K141" s="204" t="s">
        <v>21</v>
      </c>
      <c r="L141" s="209"/>
      <c r="M141" s="210" t="s">
        <v>21</v>
      </c>
      <c r="N141" s="211" t="s">
        <v>43</v>
      </c>
      <c r="O141" s="81"/>
      <c r="P141" s="191">
        <f>O141*H141</f>
        <v>0</v>
      </c>
      <c r="Q141" s="191">
        <v>0.0015</v>
      </c>
      <c r="R141" s="191">
        <f>Q141*H141</f>
        <v>0.089999999999999997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195</v>
      </c>
      <c r="AT141" s="193" t="s">
        <v>191</v>
      </c>
      <c r="AU141" s="193" t="s">
        <v>72</v>
      </c>
      <c r="AY141" s="14" t="s">
        <v>162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79</v>
      </c>
      <c r="BK141" s="194">
        <f>ROUND(I141*H141,2)</f>
        <v>0</v>
      </c>
      <c r="BL141" s="14" t="s">
        <v>161</v>
      </c>
      <c r="BM141" s="193" t="s">
        <v>277</v>
      </c>
    </row>
    <row r="142" s="2" customFormat="1">
      <c r="A142" s="35"/>
      <c r="B142" s="36"/>
      <c r="C142" s="37"/>
      <c r="D142" s="195" t="s">
        <v>164</v>
      </c>
      <c r="E142" s="37"/>
      <c r="F142" s="196" t="s">
        <v>276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164</v>
      </c>
      <c r="AU142" s="14" t="s">
        <v>72</v>
      </c>
    </row>
    <row r="143" s="2" customFormat="1" ht="21.75" customHeight="1">
      <c r="A143" s="35"/>
      <c r="B143" s="36"/>
      <c r="C143" s="202" t="s">
        <v>7</v>
      </c>
      <c r="D143" s="202" t="s">
        <v>191</v>
      </c>
      <c r="E143" s="203" t="s">
        <v>278</v>
      </c>
      <c r="F143" s="204" t="s">
        <v>279</v>
      </c>
      <c r="G143" s="205" t="s">
        <v>240</v>
      </c>
      <c r="H143" s="206">
        <v>20</v>
      </c>
      <c r="I143" s="207"/>
      <c r="J143" s="208">
        <f>ROUND(I143*H143,2)</f>
        <v>0</v>
      </c>
      <c r="K143" s="204" t="s">
        <v>21</v>
      </c>
      <c r="L143" s="209"/>
      <c r="M143" s="210" t="s">
        <v>21</v>
      </c>
      <c r="N143" s="211" t="s">
        <v>43</v>
      </c>
      <c r="O143" s="81"/>
      <c r="P143" s="191">
        <f>O143*H143</f>
        <v>0</v>
      </c>
      <c r="Q143" s="191">
        <v>0.0015</v>
      </c>
      <c r="R143" s="191">
        <f>Q143*H143</f>
        <v>0.029999999999999999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195</v>
      </c>
      <c r="AT143" s="193" t="s">
        <v>191</v>
      </c>
      <c r="AU143" s="193" t="s">
        <v>72</v>
      </c>
      <c r="AY143" s="14" t="s">
        <v>162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79</v>
      </c>
      <c r="BK143" s="194">
        <f>ROUND(I143*H143,2)</f>
        <v>0</v>
      </c>
      <c r="BL143" s="14" t="s">
        <v>161</v>
      </c>
      <c r="BM143" s="193" t="s">
        <v>280</v>
      </c>
    </row>
    <row r="144" s="2" customFormat="1">
      <c r="A144" s="35"/>
      <c r="B144" s="36"/>
      <c r="C144" s="37"/>
      <c r="D144" s="195" t="s">
        <v>164</v>
      </c>
      <c r="E144" s="37"/>
      <c r="F144" s="196" t="s">
        <v>279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164</v>
      </c>
      <c r="AU144" s="14" t="s">
        <v>72</v>
      </c>
    </row>
    <row r="145" s="2" customFormat="1" ht="16.5" customHeight="1">
      <c r="A145" s="35"/>
      <c r="B145" s="36"/>
      <c r="C145" s="202" t="s">
        <v>281</v>
      </c>
      <c r="D145" s="202" t="s">
        <v>191</v>
      </c>
      <c r="E145" s="203" t="s">
        <v>282</v>
      </c>
      <c r="F145" s="204" t="s">
        <v>283</v>
      </c>
      <c r="G145" s="205" t="s">
        <v>240</v>
      </c>
      <c r="H145" s="206">
        <v>60</v>
      </c>
      <c r="I145" s="207"/>
      <c r="J145" s="208">
        <f>ROUND(I145*H145,2)</f>
        <v>0</v>
      </c>
      <c r="K145" s="204" t="s">
        <v>21</v>
      </c>
      <c r="L145" s="209"/>
      <c r="M145" s="210" t="s">
        <v>21</v>
      </c>
      <c r="N145" s="211" t="s">
        <v>43</v>
      </c>
      <c r="O145" s="81"/>
      <c r="P145" s="191">
        <f>O145*H145</f>
        <v>0</v>
      </c>
      <c r="Q145" s="191">
        <v>0.0015</v>
      </c>
      <c r="R145" s="191">
        <f>Q145*H145</f>
        <v>0.089999999999999997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195</v>
      </c>
      <c r="AT145" s="193" t="s">
        <v>191</v>
      </c>
      <c r="AU145" s="193" t="s">
        <v>72</v>
      </c>
      <c r="AY145" s="14" t="s">
        <v>162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79</v>
      </c>
      <c r="BK145" s="194">
        <f>ROUND(I145*H145,2)</f>
        <v>0</v>
      </c>
      <c r="BL145" s="14" t="s">
        <v>161</v>
      </c>
      <c r="BM145" s="193" t="s">
        <v>284</v>
      </c>
    </row>
    <row r="146" s="2" customFormat="1">
      <c r="A146" s="35"/>
      <c r="B146" s="36"/>
      <c r="C146" s="37"/>
      <c r="D146" s="195" t="s">
        <v>164</v>
      </c>
      <c r="E146" s="37"/>
      <c r="F146" s="196" t="s">
        <v>283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164</v>
      </c>
      <c r="AU146" s="14" t="s">
        <v>72</v>
      </c>
    </row>
    <row r="147" s="2" customFormat="1" ht="16.5" customHeight="1">
      <c r="A147" s="35"/>
      <c r="B147" s="36"/>
      <c r="C147" s="202" t="s">
        <v>285</v>
      </c>
      <c r="D147" s="202" t="s">
        <v>191</v>
      </c>
      <c r="E147" s="203" t="s">
        <v>286</v>
      </c>
      <c r="F147" s="204" t="s">
        <v>287</v>
      </c>
      <c r="G147" s="205" t="s">
        <v>240</v>
      </c>
      <c r="H147" s="206">
        <v>10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43</v>
      </c>
      <c r="O147" s="81"/>
      <c r="P147" s="191">
        <f>O147*H147</f>
        <v>0</v>
      </c>
      <c r="Q147" s="191">
        <v>0.0015</v>
      </c>
      <c r="R147" s="191">
        <f>Q147*H147</f>
        <v>0.014999999999999999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195</v>
      </c>
      <c r="AT147" s="193" t="s">
        <v>191</v>
      </c>
      <c r="AU147" s="193" t="s">
        <v>72</v>
      </c>
      <c r="AY147" s="14" t="s">
        <v>162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79</v>
      </c>
      <c r="BK147" s="194">
        <f>ROUND(I147*H147,2)</f>
        <v>0</v>
      </c>
      <c r="BL147" s="14" t="s">
        <v>161</v>
      </c>
      <c r="BM147" s="193" t="s">
        <v>288</v>
      </c>
    </row>
    <row r="148" s="2" customFormat="1">
      <c r="A148" s="35"/>
      <c r="B148" s="36"/>
      <c r="C148" s="37"/>
      <c r="D148" s="195" t="s">
        <v>164</v>
      </c>
      <c r="E148" s="37"/>
      <c r="F148" s="196" t="s">
        <v>289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164</v>
      </c>
      <c r="AU148" s="14" t="s">
        <v>72</v>
      </c>
    </row>
    <row r="149" s="2" customFormat="1" ht="24.15" customHeight="1">
      <c r="A149" s="35"/>
      <c r="B149" s="36"/>
      <c r="C149" s="202" t="s">
        <v>290</v>
      </c>
      <c r="D149" s="202" t="s">
        <v>191</v>
      </c>
      <c r="E149" s="203" t="s">
        <v>291</v>
      </c>
      <c r="F149" s="204" t="s">
        <v>292</v>
      </c>
      <c r="G149" s="205" t="s">
        <v>240</v>
      </c>
      <c r="H149" s="206">
        <v>30</v>
      </c>
      <c r="I149" s="207"/>
      <c r="J149" s="208">
        <f>ROUND(I149*H149,2)</f>
        <v>0</v>
      </c>
      <c r="K149" s="204" t="s">
        <v>21</v>
      </c>
      <c r="L149" s="209"/>
      <c r="M149" s="210" t="s">
        <v>21</v>
      </c>
      <c r="N149" s="211" t="s">
        <v>43</v>
      </c>
      <c r="O149" s="81"/>
      <c r="P149" s="191">
        <f>O149*H149</f>
        <v>0</v>
      </c>
      <c r="Q149" s="191">
        <v>0.0015</v>
      </c>
      <c r="R149" s="191">
        <f>Q149*H149</f>
        <v>0.044999999999999998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195</v>
      </c>
      <c r="AT149" s="193" t="s">
        <v>191</v>
      </c>
      <c r="AU149" s="193" t="s">
        <v>72</v>
      </c>
      <c r="AY149" s="14" t="s">
        <v>162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79</v>
      </c>
      <c r="BK149" s="194">
        <f>ROUND(I149*H149,2)</f>
        <v>0</v>
      </c>
      <c r="BL149" s="14" t="s">
        <v>161</v>
      </c>
      <c r="BM149" s="193" t="s">
        <v>293</v>
      </c>
    </row>
    <row r="150" s="2" customFormat="1">
      <c r="A150" s="35"/>
      <c r="B150" s="36"/>
      <c r="C150" s="37"/>
      <c r="D150" s="195" t="s">
        <v>164</v>
      </c>
      <c r="E150" s="37"/>
      <c r="F150" s="196" t="s">
        <v>292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164</v>
      </c>
      <c r="AU150" s="14" t="s">
        <v>72</v>
      </c>
    </row>
    <row r="151" s="2" customFormat="1" ht="24.15" customHeight="1">
      <c r="A151" s="35"/>
      <c r="B151" s="36"/>
      <c r="C151" s="202" t="s">
        <v>294</v>
      </c>
      <c r="D151" s="202" t="s">
        <v>191</v>
      </c>
      <c r="E151" s="203" t="s">
        <v>295</v>
      </c>
      <c r="F151" s="204" t="s">
        <v>296</v>
      </c>
      <c r="G151" s="205" t="s">
        <v>240</v>
      </c>
      <c r="H151" s="206">
        <v>20</v>
      </c>
      <c r="I151" s="207"/>
      <c r="J151" s="208">
        <f>ROUND(I151*H151,2)</f>
        <v>0</v>
      </c>
      <c r="K151" s="204" t="s">
        <v>21</v>
      </c>
      <c r="L151" s="209"/>
      <c r="M151" s="210" t="s">
        <v>21</v>
      </c>
      <c r="N151" s="211" t="s">
        <v>43</v>
      </c>
      <c r="O151" s="81"/>
      <c r="P151" s="191">
        <f>O151*H151</f>
        <v>0</v>
      </c>
      <c r="Q151" s="191">
        <v>0.0015</v>
      </c>
      <c r="R151" s="191">
        <f>Q151*H151</f>
        <v>0.029999999999999999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195</v>
      </c>
      <c r="AT151" s="193" t="s">
        <v>191</v>
      </c>
      <c r="AU151" s="193" t="s">
        <v>72</v>
      </c>
      <c r="AY151" s="14" t="s">
        <v>162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79</v>
      </c>
      <c r="BK151" s="194">
        <f>ROUND(I151*H151,2)</f>
        <v>0</v>
      </c>
      <c r="BL151" s="14" t="s">
        <v>161</v>
      </c>
      <c r="BM151" s="193" t="s">
        <v>297</v>
      </c>
    </row>
    <row r="152" s="2" customFormat="1">
      <c r="A152" s="35"/>
      <c r="B152" s="36"/>
      <c r="C152" s="37"/>
      <c r="D152" s="195" t="s">
        <v>164</v>
      </c>
      <c r="E152" s="37"/>
      <c r="F152" s="196" t="s">
        <v>296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164</v>
      </c>
      <c r="AU152" s="14" t="s">
        <v>72</v>
      </c>
    </row>
    <row r="153" s="2" customFormat="1" ht="21.75" customHeight="1">
      <c r="A153" s="35"/>
      <c r="B153" s="36"/>
      <c r="C153" s="202" t="s">
        <v>298</v>
      </c>
      <c r="D153" s="202" t="s">
        <v>191</v>
      </c>
      <c r="E153" s="203" t="s">
        <v>299</v>
      </c>
      <c r="F153" s="204" t="s">
        <v>300</v>
      </c>
      <c r="G153" s="205" t="s">
        <v>240</v>
      </c>
      <c r="H153" s="206">
        <v>200</v>
      </c>
      <c r="I153" s="207"/>
      <c r="J153" s="208">
        <f>ROUND(I153*H153,2)</f>
        <v>0</v>
      </c>
      <c r="K153" s="204" t="s">
        <v>21</v>
      </c>
      <c r="L153" s="209"/>
      <c r="M153" s="210" t="s">
        <v>21</v>
      </c>
      <c r="N153" s="211" t="s">
        <v>43</v>
      </c>
      <c r="O153" s="81"/>
      <c r="P153" s="191">
        <f>O153*H153</f>
        <v>0</v>
      </c>
      <c r="Q153" s="191">
        <v>0.0011999999999999999</v>
      </c>
      <c r="R153" s="191">
        <f>Q153*H153</f>
        <v>0.23999999999999999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195</v>
      </c>
      <c r="AT153" s="193" t="s">
        <v>191</v>
      </c>
      <c r="AU153" s="193" t="s">
        <v>72</v>
      </c>
      <c r="AY153" s="14" t="s">
        <v>162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4" t="s">
        <v>79</v>
      </c>
      <c r="BK153" s="194">
        <f>ROUND(I153*H153,2)</f>
        <v>0</v>
      </c>
      <c r="BL153" s="14" t="s">
        <v>161</v>
      </c>
      <c r="BM153" s="193" t="s">
        <v>301</v>
      </c>
    </row>
    <row r="154" s="2" customFormat="1">
      <c r="A154" s="35"/>
      <c r="B154" s="36"/>
      <c r="C154" s="37"/>
      <c r="D154" s="195" t="s">
        <v>164</v>
      </c>
      <c r="E154" s="37"/>
      <c r="F154" s="196" t="s">
        <v>300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164</v>
      </c>
      <c r="AU154" s="14" t="s">
        <v>72</v>
      </c>
    </row>
    <row r="155" s="2" customFormat="1" ht="21.75" customHeight="1">
      <c r="A155" s="35"/>
      <c r="B155" s="36"/>
      <c r="C155" s="202" t="s">
        <v>302</v>
      </c>
      <c r="D155" s="202" t="s">
        <v>191</v>
      </c>
      <c r="E155" s="203" t="s">
        <v>303</v>
      </c>
      <c r="F155" s="204" t="s">
        <v>304</v>
      </c>
      <c r="G155" s="205" t="s">
        <v>240</v>
      </c>
      <c r="H155" s="206">
        <v>240</v>
      </c>
      <c r="I155" s="207"/>
      <c r="J155" s="208">
        <f>ROUND(I155*H155,2)</f>
        <v>0</v>
      </c>
      <c r="K155" s="204" t="s">
        <v>21</v>
      </c>
      <c r="L155" s="209"/>
      <c r="M155" s="210" t="s">
        <v>21</v>
      </c>
      <c r="N155" s="211" t="s">
        <v>43</v>
      </c>
      <c r="O155" s="81"/>
      <c r="P155" s="191">
        <f>O155*H155</f>
        <v>0</v>
      </c>
      <c r="Q155" s="191">
        <v>0.0011999999999999999</v>
      </c>
      <c r="R155" s="191">
        <f>Q155*H155</f>
        <v>0.28799999999999998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195</v>
      </c>
      <c r="AT155" s="193" t="s">
        <v>191</v>
      </c>
      <c r="AU155" s="193" t="s">
        <v>72</v>
      </c>
      <c r="AY155" s="14" t="s">
        <v>162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79</v>
      </c>
      <c r="BK155" s="194">
        <f>ROUND(I155*H155,2)</f>
        <v>0</v>
      </c>
      <c r="BL155" s="14" t="s">
        <v>161</v>
      </c>
      <c r="BM155" s="193" t="s">
        <v>305</v>
      </c>
    </row>
    <row r="156" s="2" customFormat="1">
      <c r="A156" s="35"/>
      <c r="B156" s="36"/>
      <c r="C156" s="37"/>
      <c r="D156" s="195" t="s">
        <v>164</v>
      </c>
      <c r="E156" s="37"/>
      <c r="F156" s="196" t="s">
        <v>304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164</v>
      </c>
      <c r="AU156" s="14" t="s">
        <v>72</v>
      </c>
    </row>
    <row r="157" s="2" customFormat="1" ht="16.5" customHeight="1">
      <c r="A157" s="35"/>
      <c r="B157" s="36"/>
      <c r="C157" s="202" t="s">
        <v>306</v>
      </c>
      <c r="D157" s="202" t="s">
        <v>191</v>
      </c>
      <c r="E157" s="203" t="s">
        <v>307</v>
      </c>
      <c r="F157" s="204" t="s">
        <v>308</v>
      </c>
      <c r="G157" s="205" t="s">
        <v>240</v>
      </c>
      <c r="H157" s="206">
        <v>280</v>
      </c>
      <c r="I157" s="207"/>
      <c r="J157" s="208">
        <f>ROUND(I157*H157,2)</f>
        <v>0</v>
      </c>
      <c r="K157" s="204" t="s">
        <v>21</v>
      </c>
      <c r="L157" s="209"/>
      <c r="M157" s="210" t="s">
        <v>21</v>
      </c>
      <c r="N157" s="211" t="s">
        <v>43</v>
      </c>
      <c r="O157" s="81"/>
      <c r="P157" s="191">
        <f>O157*H157</f>
        <v>0</v>
      </c>
      <c r="Q157" s="191">
        <v>0.0011999999999999999</v>
      </c>
      <c r="R157" s="191">
        <f>Q157*H157</f>
        <v>0.33599999999999997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195</v>
      </c>
      <c r="AT157" s="193" t="s">
        <v>191</v>
      </c>
      <c r="AU157" s="193" t="s">
        <v>72</v>
      </c>
      <c r="AY157" s="14" t="s">
        <v>162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79</v>
      </c>
      <c r="BK157" s="194">
        <f>ROUND(I157*H157,2)</f>
        <v>0</v>
      </c>
      <c r="BL157" s="14" t="s">
        <v>161</v>
      </c>
      <c r="BM157" s="193" t="s">
        <v>309</v>
      </c>
    </row>
    <row r="158" s="2" customFormat="1">
      <c r="A158" s="35"/>
      <c r="B158" s="36"/>
      <c r="C158" s="37"/>
      <c r="D158" s="195" t="s">
        <v>164</v>
      </c>
      <c r="E158" s="37"/>
      <c r="F158" s="196" t="s">
        <v>308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164</v>
      </c>
      <c r="AU158" s="14" t="s">
        <v>72</v>
      </c>
    </row>
    <row r="159" s="2" customFormat="1" ht="16.5" customHeight="1">
      <c r="A159" s="35"/>
      <c r="B159" s="36"/>
      <c r="C159" s="202" t="s">
        <v>310</v>
      </c>
      <c r="D159" s="202" t="s">
        <v>191</v>
      </c>
      <c r="E159" s="203" t="s">
        <v>311</v>
      </c>
      <c r="F159" s="204" t="s">
        <v>312</v>
      </c>
      <c r="G159" s="205" t="s">
        <v>240</v>
      </c>
      <c r="H159" s="206">
        <v>240</v>
      </c>
      <c r="I159" s="207"/>
      <c r="J159" s="208">
        <f>ROUND(I159*H159,2)</f>
        <v>0</v>
      </c>
      <c r="K159" s="204" t="s">
        <v>21</v>
      </c>
      <c r="L159" s="209"/>
      <c r="M159" s="210" t="s">
        <v>21</v>
      </c>
      <c r="N159" s="211" t="s">
        <v>43</v>
      </c>
      <c r="O159" s="81"/>
      <c r="P159" s="191">
        <f>O159*H159</f>
        <v>0</v>
      </c>
      <c r="Q159" s="191">
        <v>0.0011999999999999999</v>
      </c>
      <c r="R159" s="191">
        <f>Q159*H159</f>
        <v>0.28799999999999998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195</v>
      </c>
      <c r="AT159" s="193" t="s">
        <v>191</v>
      </c>
      <c r="AU159" s="193" t="s">
        <v>72</v>
      </c>
      <c r="AY159" s="14" t="s">
        <v>162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4" t="s">
        <v>79</v>
      </c>
      <c r="BK159" s="194">
        <f>ROUND(I159*H159,2)</f>
        <v>0</v>
      </c>
      <c r="BL159" s="14" t="s">
        <v>161</v>
      </c>
      <c r="BM159" s="193" t="s">
        <v>313</v>
      </c>
    </row>
    <row r="160" s="2" customFormat="1">
      <c r="A160" s="35"/>
      <c r="B160" s="36"/>
      <c r="C160" s="37"/>
      <c r="D160" s="195" t="s">
        <v>164</v>
      </c>
      <c r="E160" s="37"/>
      <c r="F160" s="196" t="s">
        <v>312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164</v>
      </c>
      <c r="AU160" s="14" t="s">
        <v>72</v>
      </c>
    </row>
    <row r="161" s="2" customFormat="1" ht="16.5" customHeight="1">
      <c r="A161" s="35"/>
      <c r="B161" s="36"/>
      <c r="C161" s="202" t="s">
        <v>314</v>
      </c>
      <c r="D161" s="202" t="s">
        <v>191</v>
      </c>
      <c r="E161" s="203" t="s">
        <v>315</v>
      </c>
      <c r="F161" s="204" t="s">
        <v>316</v>
      </c>
      <c r="G161" s="205" t="s">
        <v>240</v>
      </c>
      <c r="H161" s="206">
        <v>240</v>
      </c>
      <c r="I161" s="207"/>
      <c r="J161" s="208">
        <f>ROUND(I161*H161,2)</f>
        <v>0</v>
      </c>
      <c r="K161" s="204" t="s">
        <v>21</v>
      </c>
      <c r="L161" s="209"/>
      <c r="M161" s="210" t="s">
        <v>21</v>
      </c>
      <c r="N161" s="211" t="s">
        <v>43</v>
      </c>
      <c r="O161" s="81"/>
      <c r="P161" s="191">
        <f>O161*H161</f>
        <v>0</v>
      </c>
      <c r="Q161" s="191">
        <v>0.0011999999999999999</v>
      </c>
      <c r="R161" s="191">
        <f>Q161*H161</f>
        <v>0.28799999999999998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195</v>
      </c>
      <c r="AT161" s="193" t="s">
        <v>191</v>
      </c>
      <c r="AU161" s="193" t="s">
        <v>72</v>
      </c>
      <c r="AY161" s="14" t="s">
        <v>162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79</v>
      </c>
      <c r="BK161" s="194">
        <f>ROUND(I161*H161,2)</f>
        <v>0</v>
      </c>
      <c r="BL161" s="14" t="s">
        <v>161</v>
      </c>
      <c r="BM161" s="193" t="s">
        <v>317</v>
      </c>
    </row>
    <row r="162" s="2" customFormat="1">
      <c r="A162" s="35"/>
      <c r="B162" s="36"/>
      <c r="C162" s="37"/>
      <c r="D162" s="195" t="s">
        <v>164</v>
      </c>
      <c r="E162" s="37"/>
      <c r="F162" s="196" t="s">
        <v>316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164</v>
      </c>
      <c r="AU162" s="14" t="s">
        <v>72</v>
      </c>
    </row>
    <row r="163" s="2" customFormat="1" ht="16.5" customHeight="1">
      <c r="A163" s="35"/>
      <c r="B163" s="36"/>
      <c r="C163" s="202" t="s">
        <v>318</v>
      </c>
      <c r="D163" s="202" t="s">
        <v>191</v>
      </c>
      <c r="E163" s="203" t="s">
        <v>319</v>
      </c>
      <c r="F163" s="204" t="s">
        <v>320</v>
      </c>
      <c r="G163" s="205" t="s">
        <v>240</v>
      </c>
      <c r="H163" s="206">
        <v>120</v>
      </c>
      <c r="I163" s="207"/>
      <c r="J163" s="208">
        <f>ROUND(I163*H163,2)</f>
        <v>0</v>
      </c>
      <c r="K163" s="204" t="s">
        <v>21</v>
      </c>
      <c r="L163" s="209"/>
      <c r="M163" s="210" t="s">
        <v>21</v>
      </c>
      <c r="N163" s="211" t="s">
        <v>43</v>
      </c>
      <c r="O163" s="81"/>
      <c r="P163" s="191">
        <f>O163*H163</f>
        <v>0</v>
      </c>
      <c r="Q163" s="191">
        <v>0.0011999999999999999</v>
      </c>
      <c r="R163" s="191">
        <f>Q163*H163</f>
        <v>0.14399999999999999</v>
      </c>
      <c r="S163" s="191">
        <v>0</v>
      </c>
      <c r="T163" s="19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3" t="s">
        <v>195</v>
      </c>
      <c r="AT163" s="193" t="s">
        <v>191</v>
      </c>
      <c r="AU163" s="193" t="s">
        <v>72</v>
      </c>
      <c r="AY163" s="14" t="s">
        <v>162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4" t="s">
        <v>79</v>
      </c>
      <c r="BK163" s="194">
        <f>ROUND(I163*H163,2)</f>
        <v>0</v>
      </c>
      <c r="BL163" s="14" t="s">
        <v>161</v>
      </c>
      <c r="BM163" s="193" t="s">
        <v>321</v>
      </c>
    </row>
    <row r="164" s="2" customFormat="1">
      <c r="A164" s="35"/>
      <c r="B164" s="36"/>
      <c r="C164" s="37"/>
      <c r="D164" s="195" t="s">
        <v>164</v>
      </c>
      <c r="E164" s="37"/>
      <c r="F164" s="196" t="s">
        <v>320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164</v>
      </c>
      <c r="AU164" s="14" t="s">
        <v>72</v>
      </c>
    </row>
    <row r="165" s="2" customFormat="1" ht="16.5" customHeight="1">
      <c r="A165" s="35"/>
      <c r="B165" s="36"/>
      <c r="C165" s="202" t="s">
        <v>322</v>
      </c>
      <c r="D165" s="202" t="s">
        <v>191</v>
      </c>
      <c r="E165" s="203" t="s">
        <v>323</v>
      </c>
      <c r="F165" s="204" t="s">
        <v>324</v>
      </c>
      <c r="G165" s="205" t="s">
        <v>240</v>
      </c>
      <c r="H165" s="206">
        <v>180</v>
      </c>
      <c r="I165" s="207"/>
      <c r="J165" s="208">
        <f>ROUND(I165*H165,2)</f>
        <v>0</v>
      </c>
      <c r="K165" s="204" t="s">
        <v>21</v>
      </c>
      <c r="L165" s="209"/>
      <c r="M165" s="210" t="s">
        <v>21</v>
      </c>
      <c r="N165" s="211" t="s">
        <v>43</v>
      </c>
      <c r="O165" s="81"/>
      <c r="P165" s="191">
        <f>O165*H165</f>
        <v>0</v>
      </c>
      <c r="Q165" s="191">
        <v>0.0011999999999999999</v>
      </c>
      <c r="R165" s="191">
        <f>Q165*H165</f>
        <v>0.21599999999999997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195</v>
      </c>
      <c r="AT165" s="193" t="s">
        <v>191</v>
      </c>
      <c r="AU165" s="193" t="s">
        <v>72</v>
      </c>
      <c r="AY165" s="14" t="s">
        <v>162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79</v>
      </c>
      <c r="BK165" s="194">
        <f>ROUND(I165*H165,2)</f>
        <v>0</v>
      </c>
      <c r="BL165" s="14" t="s">
        <v>161</v>
      </c>
      <c r="BM165" s="193" t="s">
        <v>325</v>
      </c>
    </row>
    <row r="166" s="2" customFormat="1">
      <c r="A166" s="35"/>
      <c r="B166" s="36"/>
      <c r="C166" s="37"/>
      <c r="D166" s="195" t="s">
        <v>164</v>
      </c>
      <c r="E166" s="37"/>
      <c r="F166" s="196" t="s">
        <v>324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164</v>
      </c>
      <c r="AU166" s="14" t="s">
        <v>72</v>
      </c>
    </row>
    <row r="167" s="2" customFormat="1" ht="21.75" customHeight="1">
      <c r="A167" s="35"/>
      <c r="B167" s="36"/>
      <c r="C167" s="202" t="s">
        <v>326</v>
      </c>
      <c r="D167" s="202" t="s">
        <v>191</v>
      </c>
      <c r="E167" s="203" t="s">
        <v>327</v>
      </c>
      <c r="F167" s="204" t="s">
        <v>328</v>
      </c>
      <c r="G167" s="205" t="s">
        <v>240</v>
      </c>
      <c r="H167" s="206">
        <v>200</v>
      </c>
      <c r="I167" s="207"/>
      <c r="J167" s="208">
        <f>ROUND(I167*H167,2)</f>
        <v>0</v>
      </c>
      <c r="K167" s="204" t="s">
        <v>21</v>
      </c>
      <c r="L167" s="209"/>
      <c r="M167" s="210" t="s">
        <v>21</v>
      </c>
      <c r="N167" s="211" t="s">
        <v>43</v>
      </c>
      <c r="O167" s="81"/>
      <c r="P167" s="191">
        <f>O167*H167</f>
        <v>0</v>
      </c>
      <c r="Q167" s="191">
        <v>0.0011999999999999999</v>
      </c>
      <c r="R167" s="191">
        <f>Q167*H167</f>
        <v>0.23999999999999999</v>
      </c>
      <c r="S167" s="191">
        <v>0</v>
      </c>
      <c r="T167" s="19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3" t="s">
        <v>195</v>
      </c>
      <c r="AT167" s="193" t="s">
        <v>191</v>
      </c>
      <c r="AU167" s="193" t="s">
        <v>72</v>
      </c>
      <c r="AY167" s="14" t="s">
        <v>162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4" t="s">
        <v>79</v>
      </c>
      <c r="BK167" s="194">
        <f>ROUND(I167*H167,2)</f>
        <v>0</v>
      </c>
      <c r="BL167" s="14" t="s">
        <v>161</v>
      </c>
      <c r="BM167" s="193" t="s">
        <v>329</v>
      </c>
    </row>
    <row r="168" s="2" customFormat="1">
      <c r="A168" s="35"/>
      <c r="B168" s="36"/>
      <c r="C168" s="37"/>
      <c r="D168" s="195" t="s">
        <v>164</v>
      </c>
      <c r="E168" s="37"/>
      <c r="F168" s="196" t="s">
        <v>328</v>
      </c>
      <c r="G168" s="37"/>
      <c r="H168" s="37"/>
      <c r="I168" s="197"/>
      <c r="J168" s="37"/>
      <c r="K168" s="37"/>
      <c r="L168" s="41"/>
      <c r="M168" s="198"/>
      <c r="N168" s="199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164</v>
      </c>
      <c r="AU168" s="14" t="s">
        <v>72</v>
      </c>
    </row>
    <row r="169" s="2" customFormat="1" ht="16.5" customHeight="1">
      <c r="A169" s="35"/>
      <c r="B169" s="36"/>
      <c r="C169" s="202" t="s">
        <v>330</v>
      </c>
      <c r="D169" s="202" t="s">
        <v>191</v>
      </c>
      <c r="E169" s="203" t="s">
        <v>331</v>
      </c>
      <c r="F169" s="204" t="s">
        <v>332</v>
      </c>
      <c r="G169" s="205" t="s">
        <v>240</v>
      </c>
      <c r="H169" s="206">
        <v>150</v>
      </c>
      <c r="I169" s="207"/>
      <c r="J169" s="208">
        <f>ROUND(I169*H169,2)</f>
        <v>0</v>
      </c>
      <c r="K169" s="204" t="s">
        <v>21</v>
      </c>
      <c r="L169" s="209"/>
      <c r="M169" s="210" t="s">
        <v>21</v>
      </c>
      <c r="N169" s="211" t="s">
        <v>43</v>
      </c>
      <c r="O169" s="81"/>
      <c r="P169" s="191">
        <f>O169*H169</f>
        <v>0</v>
      </c>
      <c r="Q169" s="191">
        <v>0.0011999999999999999</v>
      </c>
      <c r="R169" s="191">
        <f>Q169*H169</f>
        <v>0.17999999999999999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195</v>
      </c>
      <c r="AT169" s="193" t="s">
        <v>191</v>
      </c>
      <c r="AU169" s="193" t="s">
        <v>72</v>
      </c>
      <c r="AY169" s="14" t="s">
        <v>162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79</v>
      </c>
      <c r="BK169" s="194">
        <f>ROUND(I169*H169,2)</f>
        <v>0</v>
      </c>
      <c r="BL169" s="14" t="s">
        <v>161</v>
      </c>
      <c r="BM169" s="193" t="s">
        <v>333</v>
      </c>
    </row>
    <row r="170" s="2" customFormat="1">
      <c r="A170" s="35"/>
      <c r="B170" s="36"/>
      <c r="C170" s="37"/>
      <c r="D170" s="195" t="s">
        <v>164</v>
      </c>
      <c r="E170" s="37"/>
      <c r="F170" s="196" t="s">
        <v>332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164</v>
      </c>
      <c r="AU170" s="14" t="s">
        <v>72</v>
      </c>
    </row>
    <row r="171" s="2" customFormat="1" ht="24.15" customHeight="1">
      <c r="A171" s="35"/>
      <c r="B171" s="36"/>
      <c r="C171" s="182" t="s">
        <v>334</v>
      </c>
      <c r="D171" s="182" t="s">
        <v>156</v>
      </c>
      <c r="E171" s="183" t="s">
        <v>335</v>
      </c>
      <c r="F171" s="184" t="s">
        <v>336</v>
      </c>
      <c r="G171" s="185" t="s">
        <v>240</v>
      </c>
      <c r="H171" s="186">
        <v>330</v>
      </c>
      <c r="I171" s="187"/>
      <c r="J171" s="188">
        <f>ROUND(I171*H171,2)</f>
        <v>0</v>
      </c>
      <c r="K171" s="184" t="s">
        <v>160</v>
      </c>
      <c r="L171" s="41"/>
      <c r="M171" s="189" t="s">
        <v>21</v>
      </c>
      <c r="N171" s="190" t="s">
        <v>43</v>
      </c>
      <c r="O171" s="81"/>
      <c r="P171" s="191">
        <f>O171*H171</f>
        <v>0</v>
      </c>
      <c r="Q171" s="191">
        <v>5.1999999999999997E-05</v>
      </c>
      <c r="R171" s="191">
        <f>Q171*H171</f>
        <v>0.017159999999999998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161</v>
      </c>
      <c r="AT171" s="193" t="s">
        <v>156</v>
      </c>
      <c r="AU171" s="193" t="s">
        <v>72</v>
      </c>
      <c r="AY171" s="14" t="s">
        <v>162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79</v>
      </c>
      <c r="BK171" s="194">
        <f>ROUND(I171*H171,2)</f>
        <v>0</v>
      </c>
      <c r="BL171" s="14" t="s">
        <v>161</v>
      </c>
      <c r="BM171" s="193" t="s">
        <v>337</v>
      </c>
    </row>
    <row r="172" s="2" customFormat="1">
      <c r="A172" s="35"/>
      <c r="B172" s="36"/>
      <c r="C172" s="37"/>
      <c r="D172" s="195" t="s">
        <v>164</v>
      </c>
      <c r="E172" s="37"/>
      <c r="F172" s="196" t="s">
        <v>338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164</v>
      </c>
      <c r="AU172" s="14" t="s">
        <v>72</v>
      </c>
    </row>
    <row r="173" s="2" customFormat="1">
      <c r="A173" s="35"/>
      <c r="B173" s="36"/>
      <c r="C173" s="37"/>
      <c r="D173" s="200" t="s">
        <v>166</v>
      </c>
      <c r="E173" s="37"/>
      <c r="F173" s="201" t="s">
        <v>339</v>
      </c>
      <c r="G173" s="37"/>
      <c r="H173" s="37"/>
      <c r="I173" s="197"/>
      <c r="J173" s="37"/>
      <c r="K173" s="37"/>
      <c r="L173" s="41"/>
      <c r="M173" s="198"/>
      <c r="N173" s="19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166</v>
      </c>
      <c r="AU173" s="14" t="s">
        <v>72</v>
      </c>
    </row>
    <row r="174" s="10" customFormat="1">
      <c r="A174" s="10"/>
      <c r="B174" s="212"/>
      <c r="C174" s="213"/>
      <c r="D174" s="195" t="s">
        <v>197</v>
      </c>
      <c r="E174" s="214" t="s">
        <v>21</v>
      </c>
      <c r="F174" s="215" t="s">
        <v>340</v>
      </c>
      <c r="G174" s="213"/>
      <c r="H174" s="216">
        <v>330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2" t="s">
        <v>197</v>
      </c>
      <c r="AU174" s="222" t="s">
        <v>72</v>
      </c>
      <c r="AV174" s="10" t="s">
        <v>81</v>
      </c>
      <c r="AW174" s="10" t="s">
        <v>34</v>
      </c>
      <c r="AX174" s="10" t="s">
        <v>79</v>
      </c>
      <c r="AY174" s="222" t="s">
        <v>162</v>
      </c>
    </row>
    <row r="175" s="2" customFormat="1" ht="21.75" customHeight="1">
      <c r="A175" s="35"/>
      <c r="B175" s="36"/>
      <c r="C175" s="202" t="s">
        <v>341</v>
      </c>
      <c r="D175" s="202" t="s">
        <v>191</v>
      </c>
      <c r="E175" s="203" t="s">
        <v>342</v>
      </c>
      <c r="F175" s="204" t="s">
        <v>343</v>
      </c>
      <c r="G175" s="205" t="s">
        <v>240</v>
      </c>
      <c r="H175" s="206">
        <v>330</v>
      </c>
      <c r="I175" s="207"/>
      <c r="J175" s="208">
        <f>ROUND(I175*H175,2)</f>
        <v>0</v>
      </c>
      <c r="K175" s="204" t="s">
        <v>160</v>
      </c>
      <c r="L175" s="209"/>
      <c r="M175" s="210" t="s">
        <v>21</v>
      </c>
      <c r="N175" s="211" t="s">
        <v>43</v>
      </c>
      <c r="O175" s="81"/>
      <c r="P175" s="191">
        <f>O175*H175</f>
        <v>0</v>
      </c>
      <c r="Q175" s="191">
        <v>0.0047200000000000002</v>
      </c>
      <c r="R175" s="191">
        <f>Q175*H175</f>
        <v>1.5576000000000001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195</v>
      </c>
      <c r="AT175" s="193" t="s">
        <v>191</v>
      </c>
      <c r="AU175" s="193" t="s">
        <v>72</v>
      </c>
      <c r="AY175" s="14" t="s">
        <v>162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79</v>
      </c>
      <c r="BK175" s="194">
        <f>ROUND(I175*H175,2)</f>
        <v>0</v>
      </c>
      <c r="BL175" s="14" t="s">
        <v>161</v>
      </c>
      <c r="BM175" s="193" t="s">
        <v>344</v>
      </c>
    </row>
    <row r="176" s="2" customFormat="1">
      <c r="A176" s="35"/>
      <c r="B176" s="36"/>
      <c r="C176" s="37"/>
      <c r="D176" s="195" t="s">
        <v>164</v>
      </c>
      <c r="E176" s="37"/>
      <c r="F176" s="196" t="s">
        <v>343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164</v>
      </c>
      <c r="AU176" s="14" t="s">
        <v>72</v>
      </c>
    </row>
    <row r="177" s="2" customFormat="1" ht="24.15" customHeight="1">
      <c r="A177" s="35"/>
      <c r="B177" s="36"/>
      <c r="C177" s="182" t="s">
        <v>345</v>
      </c>
      <c r="D177" s="182" t="s">
        <v>156</v>
      </c>
      <c r="E177" s="183" t="s">
        <v>346</v>
      </c>
      <c r="F177" s="184" t="s">
        <v>347</v>
      </c>
      <c r="G177" s="185" t="s">
        <v>240</v>
      </c>
      <c r="H177" s="186">
        <v>330</v>
      </c>
      <c r="I177" s="187"/>
      <c r="J177" s="188">
        <f>ROUND(I177*H177,2)</f>
        <v>0</v>
      </c>
      <c r="K177" s="184" t="s">
        <v>348</v>
      </c>
      <c r="L177" s="41"/>
      <c r="M177" s="189" t="s">
        <v>21</v>
      </c>
      <c r="N177" s="190" t="s">
        <v>43</v>
      </c>
      <c r="O177" s="81"/>
      <c r="P177" s="191">
        <f>O177*H177</f>
        <v>0</v>
      </c>
      <c r="Q177" s="191">
        <v>0.0020823999999999999</v>
      </c>
      <c r="R177" s="191">
        <f>Q177*H177</f>
        <v>0.68719199999999991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161</v>
      </c>
      <c r="AT177" s="193" t="s">
        <v>156</v>
      </c>
      <c r="AU177" s="193" t="s">
        <v>72</v>
      </c>
      <c r="AY177" s="14" t="s">
        <v>162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4" t="s">
        <v>79</v>
      </c>
      <c r="BK177" s="194">
        <f>ROUND(I177*H177,2)</f>
        <v>0</v>
      </c>
      <c r="BL177" s="14" t="s">
        <v>161</v>
      </c>
      <c r="BM177" s="193" t="s">
        <v>349</v>
      </c>
    </row>
    <row r="178" s="2" customFormat="1">
      <c r="A178" s="35"/>
      <c r="B178" s="36"/>
      <c r="C178" s="37"/>
      <c r="D178" s="195" t="s">
        <v>164</v>
      </c>
      <c r="E178" s="37"/>
      <c r="F178" s="196" t="s">
        <v>350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164</v>
      </c>
      <c r="AU178" s="14" t="s">
        <v>72</v>
      </c>
    </row>
    <row r="179" s="2" customFormat="1">
      <c r="A179" s="35"/>
      <c r="B179" s="36"/>
      <c r="C179" s="37"/>
      <c r="D179" s="200" t="s">
        <v>166</v>
      </c>
      <c r="E179" s="37"/>
      <c r="F179" s="201" t="s">
        <v>351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166</v>
      </c>
      <c r="AU179" s="14" t="s">
        <v>72</v>
      </c>
    </row>
    <row r="180" s="2" customFormat="1" ht="33" customHeight="1">
      <c r="A180" s="35"/>
      <c r="B180" s="36"/>
      <c r="C180" s="182" t="s">
        <v>352</v>
      </c>
      <c r="D180" s="182" t="s">
        <v>156</v>
      </c>
      <c r="E180" s="183" t="s">
        <v>353</v>
      </c>
      <c r="F180" s="184" t="s">
        <v>354</v>
      </c>
      <c r="G180" s="185" t="s">
        <v>355</v>
      </c>
      <c r="H180" s="186">
        <v>18.5</v>
      </c>
      <c r="I180" s="187"/>
      <c r="J180" s="188">
        <f>ROUND(I180*H180,2)</f>
        <v>0</v>
      </c>
      <c r="K180" s="184" t="s">
        <v>160</v>
      </c>
      <c r="L180" s="41"/>
      <c r="M180" s="189" t="s">
        <v>21</v>
      </c>
      <c r="N180" s="190" t="s">
        <v>43</v>
      </c>
      <c r="O180" s="8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3" t="s">
        <v>161</v>
      </c>
      <c r="AT180" s="193" t="s">
        <v>156</v>
      </c>
      <c r="AU180" s="193" t="s">
        <v>72</v>
      </c>
      <c r="AY180" s="14" t="s">
        <v>162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4" t="s">
        <v>79</v>
      </c>
      <c r="BK180" s="194">
        <f>ROUND(I180*H180,2)</f>
        <v>0</v>
      </c>
      <c r="BL180" s="14" t="s">
        <v>161</v>
      </c>
      <c r="BM180" s="193" t="s">
        <v>356</v>
      </c>
    </row>
    <row r="181" s="2" customFormat="1">
      <c r="A181" s="35"/>
      <c r="B181" s="36"/>
      <c r="C181" s="37"/>
      <c r="D181" s="195" t="s">
        <v>164</v>
      </c>
      <c r="E181" s="37"/>
      <c r="F181" s="196" t="s">
        <v>357</v>
      </c>
      <c r="G181" s="37"/>
      <c r="H181" s="37"/>
      <c r="I181" s="197"/>
      <c r="J181" s="37"/>
      <c r="K181" s="37"/>
      <c r="L181" s="41"/>
      <c r="M181" s="198"/>
      <c r="N181" s="199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164</v>
      </c>
      <c r="AU181" s="14" t="s">
        <v>72</v>
      </c>
    </row>
    <row r="182" s="2" customFormat="1">
      <c r="A182" s="35"/>
      <c r="B182" s="36"/>
      <c r="C182" s="37"/>
      <c r="D182" s="200" t="s">
        <v>166</v>
      </c>
      <c r="E182" s="37"/>
      <c r="F182" s="201" t="s">
        <v>358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72</v>
      </c>
    </row>
    <row r="183" s="10" customFormat="1">
      <c r="A183" s="10"/>
      <c r="B183" s="212"/>
      <c r="C183" s="213"/>
      <c r="D183" s="195" t="s">
        <v>197</v>
      </c>
      <c r="E183" s="214" t="s">
        <v>21</v>
      </c>
      <c r="F183" s="215" t="s">
        <v>359</v>
      </c>
      <c r="G183" s="213"/>
      <c r="H183" s="216">
        <v>18.5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22" t="s">
        <v>197</v>
      </c>
      <c r="AU183" s="222" t="s">
        <v>72</v>
      </c>
      <c r="AV183" s="10" t="s">
        <v>81</v>
      </c>
      <c r="AW183" s="10" t="s">
        <v>34</v>
      </c>
      <c r="AX183" s="10" t="s">
        <v>79</v>
      </c>
      <c r="AY183" s="222" t="s">
        <v>162</v>
      </c>
    </row>
    <row r="184" s="2" customFormat="1" ht="33" customHeight="1">
      <c r="A184" s="35"/>
      <c r="B184" s="36"/>
      <c r="C184" s="182" t="s">
        <v>360</v>
      </c>
      <c r="D184" s="182" t="s">
        <v>156</v>
      </c>
      <c r="E184" s="183" t="s">
        <v>361</v>
      </c>
      <c r="F184" s="184" t="s">
        <v>362</v>
      </c>
      <c r="G184" s="185" t="s">
        <v>355</v>
      </c>
      <c r="H184" s="186">
        <v>3.2999999999999998</v>
      </c>
      <c r="I184" s="187"/>
      <c r="J184" s="188">
        <f>ROUND(I184*H184,2)</f>
        <v>0</v>
      </c>
      <c r="K184" s="184" t="s">
        <v>160</v>
      </c>
      <c r="L184" s="41"/>
      <c r="M184" s="189" t="s">
        <v>21</v>
      </c>
      <c r="N184" s="190" t="s">
        <v>43</v>
      </c>
      <c r="O184" s="8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3" t="s">
        <v>161</v>
      </c>
      <c r="AT184" s="193" t="s">
        <v>156</v>
      </c>
      <c r="AU184" s="193" t="s">
        <v>72</v>
      </c>
      <c r="AY184" s="14" t="s">
        <v>162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4" t="s">
        <v>79</v>
      </c>
      <c r="BK184" s="194">
        <f>ROUND(I184*H184,2)</f>
        <v>0</v>
      </c>
      <c r="BL184" s="14" t="s">
        <v>161</v>
      </c>
      <c r="BM184" s="193" t="s">
        <v>363</v>
      </c>
    </row>
    <row r="185" s="2" customFormat="1">
      <c r="A185" s="35"/>
      <c r="B185" s="36"/>
      <c r="C185" s="37"/>
      <c r="D185" s="195" t="s">
        <v>164</v>
      </c>
      <c r="E185" s="37"/>
      <c r="F185" s="196" t="s">
        <v>364</v>
      </c>
      <c r="G185" s="37"/>
      <c r="H185" s="37"/>
      <c r="I185" s="197"/>
      <c r="J185" s="37"/>
      <c r="K185" s="37"/>
      <c r="L185" s="41"/>
      <c r="M185" s="198"/>
      <c r="N185" s="199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164</v>
      </c>
      <c r="AU185" s="14" t="s">
        <v>72</v>
      </c>
    </row>
    <row r="186" s="2" customFormat="1">
      <c r="A186" s="35"/>
      <c r="B186" s="36"/>
      <c r="C186" s="37"/>
      <c r="D186" s="200" t="s">
        <v>166</v>
      </c>
      <c r="E186" s="37"/>
      <c r="F186" s="201" t="s">
        <v>365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72</v>
      </c>
    </row>
    <row r="187" s="10" customFormat="1">
      <c r="A187" s="10"/>
      <c r="B187" s="212"/>
      <c r="C187" s="213"/>
      <c r="D187" s="195" t="s">
        <v>197</v>
      </c>
      <c r="E187" s="214" t="s">
        <v>21</v>
      </c>
      <c r="F187" s="215" t="s">
        <v>366</v>
      </c>
      <c r="G187" s="213"/>
      <c r="H187" s="216">
        <v>3.2999999999999998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2" t="s">
        <v>197</v>
      </c>
      <c r="AU187" s="222" t="s">
        <v>72</v>
      </c>
      <c r="AV187" s="10" t="s">
        <v>81</v>
      </c>
      <c r="AW187" s="10" t="s">
        <v>34</v>
      </c>
      <c r="AX187" s="10" t="s">
        <v>79</v>
      </c>
      <c r="AY187" s="222" t="s">
        <v>162</v>
      </c>
    </row>
    <row r="188" s="2" customFormat="1" ht="24.15" customHeight="1">
      <c r="A188" s="35"/>
      <c r="B188" s="36"/>
      <c r="C188" s="182" t="s">
        <v>367</v>
      </c>
      <c r="D188" s="182" t="s">
        <v>156</v>
      </c>
      <c r="E188" s="183" t="s">
        <v>368</v>
      </c>
      <c r="F188" s="184" t="s">
        <v>369</v>
      </c>
      <c r="G188" s="185" t="s">
        <v>159</v>
      </c>
      <c r="H188" s="186">
        <v>1364</v>
      </c>
      <c r="I188" s="187"/>
      <c r="J188" s="188">
        <f>ROUND(I188*H188,2)</f>
        <v>0</v>
      </c>
      <c r="K188" s="184" t="s">
        <v>160</v>
      </c>
      <c r="L188" s="41"/>
      <c r="M188" s="189" t="s">
        <v>21</v>
      </c>
      <c r="N188" s="190" t="s">
        <v>43</v>
      </c>
      <c r="O188" s="8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3" t="s">
        <v>161</v>
      </c>
      <c r="AT188" s="193" t="s">
        <v>156</v>
      </c>
      <c r="AU188" s="193" t="s">
        <v>72</v>
      </c>
      <c r="AY188" s="14" t="s">
        <v>162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4" t="s">
        <v>79</v>
      </c>
      <c r="BK188" s="194">
        <f>ROUND(I188*H188,2)</f>
        <v>0</v>
      </c>
      <c r="BL188" s="14" t="s">
        <v>161</v>
      </c>
      <c r="BM188" s="193" t="s">
        <v>370</v>
      </c>
    </row>
    <row r="189" s="2" customFormat="1">
      <c r="A189" s="35"/>
      <c r="B189" s="36"/>
      <c r="C189" s="37"/>
      <c r="D189" s="195" t="s">
        <v>164</v>
      </c>
      <c r="E189" s="37"/>
      <c r="F189" s="196" t="s">
        <v>371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164</v>
      </c>
      <c r="AU189" s="14" t="s">
        <v>72</v>
      </c>
    </row>
    <row r="190" s="2" customFormat="1">
      <c r="A190" s="35"/>
      <c r="B190" s="36"/>
      <c r="C190" s="37"/>
      <c r="D190" s="200" t="s">
        <v>166</v>
      </c>
      <c r="E190" s="37"/>
      <c r="F190" s="201" t="s">
        <v>372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72</v>
      </c>
    </row>
    <row r="191" s="2" customFormat="1" ht="16.5" customHeight="1">
      <c r="A191" s="35"/>
      <c r="B191" s="36"/>
      <c r="C191" s="202" t="s">
        <v>373</v>
      </c>
      <c r="D191" s="202" t="s">
        <v>191</v>
      </c>
      <c r="E191" s="203" t="s">
        <v>374</v>
      </c>
      <c r="F191" s="204" t="s">
        <v>375</v>
      </c>
      <c r="G191" s="205" t="s">
        <v>376</v>
      </c>
      <c r="H191" s="206">
        <v>136.40000000000001</v>
      </c>
      <c r="I191" s="207"/>
      <c r="J191" s="208">
        <f>ROUND(I191*H191,2)</f>
        <v>0</v>
      </c>
      <c r="K191" s="204" t="s">
        <v>21</v>
      </c>
      <c r="L191" s="209"/>
      <c r="M191" s="210" t="s">
        <v>21</v>
      </c>
      <c r="N191" s="211" t="s">
        <v>43</v>
      </c>
      <c r="O191" s="81"/>
      <c r="P191" s="191">
        <f>O191*H191</f>
        <v>0</v>
      </c>
      <c r="Q191" s="191">
        <v>0.20000000000000001</v>
      </c>
      <c r="R191" s="191">
        <f>Q191*H191</f>
        <v>27.280000000000001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195</v>
      </c>
      <c r="AT191" s="193" t="s">
        <v>191</v>
      </c>
      <c r="AU191" s="193" t="s">
        <v>72</v>
      </c>
      <c r="AY191" s="14" t="s">
        <v>162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79</v>
      </c>
      <c r="BK191" s="194">
        <f>ROUND(I191*H191,2)</f>
        <v>0</v>
      </c>
      <c r="BL191" s="14" t="s">
        <v>161</v>
      </c>
      <c r="BM191" s="193" t="s">
        <v>377</v>
      </c>
    </row>
    <row r="192" s="2" customFormat="1">
      <c r="A192" s="35"/>
      <c r="B192" s="36"/>
      <c r="C192" s="37"/>
      <c r="D192" s="195" t="s">
        <v>164</v>
      </c>
      <c r="E192" s="37"/>
      <c r="F192" s="196" t="s">
        <v>378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164</v>
      </c>
      <c r="AU192" s="14" t="s">
        <v>72</v>
      </c>
    </row>
    <row r="193" s="10" customFormat="1">
      <c r="A193" s="10"/>
      <c r="B193" s="212"/>
      <c r="C193" s="213"/>
      <c r="D193" s="195" t="s">
        <v>197</v>
      </c>
      <c r="E193" s="214" t="s">
        <v>21</v>
      </c>
      <c r="F193" s="215" t="s">
        <v>379</v>
      </c>
      <c r="G193" s="213"/>
      <c r="H193" s="216">
        <v>136.40000000000001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2" t="s">
        <v>197</v>
      </c>
      <c r="AU193" s="222" t="s">
        <v>72</v>
      </c>
      <c r="AV193" s="10" t="s">
        <v>81</v>
      </c>
      <c r="AW193" s="10" t="s">
        <v>34</v>
      </c>
      <c r="AX193" s="10" t="s">
        <v>79</v>
      </c>
      <c r="AY193" s="222" t="s">
        <v>162</v>
      </c>
    </row>
    <row r="194" s="2" customFormat="1" ht="16.5" customHeight="1">
      <c r="A194" s="35"/>
      <c r="B194" s="36"/>
      <c r="C194" s="182" t="s">
        <v>380</v>
      </c>
      <c r="D194" s="182" t="s">
        <v>156</v>
      </c>
      <c r="E194" s="183" t="s">
        <v>381</v>
      </c>
      <c r="F194" s="184" t="s">
        <v>382</v>
      </c>
      <c r="G194" s="185" t="s">
        <v>376</v>
      </c>
      <c r="H194" s="186">
        <v>28.399999999999999</v>
      </c>
      <c r="I194" s="187"/>
      <c r="J194" s="188">
        <f>ROUND(I194*H194,2)</f>
        <v>0</v>
      </c>
      <c r="K194" s="184" t="s">
        <v>160</v>
      </c>
      <c r="L194" s="41"/>
      <c r="M194" s="189" t="s">
        <v>21</v>
      </c>
      <c r="N194" s="190" t="s">
        <v>43</v>
      </c>
      <c r="O194" s="81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3" t="s">
        <v>161</v>
      </c>
      <c r="AT194" s="193" t="s">
        <v>156</v>
      </c>
      <c r="AU194" s="193" t="s">
        <v>72</v>
      </c>
      <c r="AY194" s="14" t="s">
        <v>162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4" t="s">
        <v>79</v>
      </c>
      <c r="BK194" s="194">
        <f>ROUND(I194*H194,2)</f>
        <v>0</v>
      </c>
      <c r="BL194" s="14" t="s">
        <v>161</v>
      </c>
      <c r="BM194" s="193" t="s">
        <v>383</v>
      </c>
    </row>
    <row r="195" s="2" customFormat="1">
      <c r="A195" s="35"/>
      <c r="B195" s="36"/>
      <c r="C195" s="37"/>
      <c r="D195" s="195" t="s">
        <v>164</v>
      </c>
      <c r="E195" s="37"/>
      <c r="F195" s="196" t="s">
        <v>384</v>
      </c>
      <c r="G195" s="37"/>
      <c r="H195" s="37"/>
      <c r="I195" s="197"/>
      <c r="J195" s="37"/>
      <c r="K195" s="37"/>
      <c r="L195" s="41"/>
      <c r="M195" s="198"/>
      <c r="N195" s="199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164</v>
      </c>
      <c r="AU195" s="14" t="s">
        <v>72</v>
      </c>
    </row>
    <row r="196" s="2" customFormat="1">
      <c r="A196" s="35"/>
      <c r="B196" s="36"/>
      <c r="C196" s="37"/>
      <c r="D196" s="200" t="s">
        <v>166</v>
      </c>
      <c r="E196" s="37"/>
      <c r="F196" s="201" t="s">
        <v>385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166</v>
      </c>
      <c r="AU196" s="14" t="s">
        <v>72</v>
      </c>
    </row>
    <row r="197" s="10" customFormat="1">
      <c r="A197" s="10"/>
      <c r="B197" s="212"/>
      <c r="C197" s="213"/>
      <c r="D197" s="195" t="s">
        <v>197</v>
      </c>
      <c r="E197" s="214" t="s">
        <v>21</v>
      </c>
      <c r="F197" s="215" t="s">
        <v>386</v>
      </c>
      <c r="G197" s="213"/>
      <c r="H197" s="216">
        <v>28.399999999999999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2" t="s">
        <v>197</v>
      </c>
      <c r="AU197" s="222" t="s">
        <v>72</v>
      </c>
      <c r="AV197" s="10" t="s">
        <v>81</v>
      </c>
      <c r="AW197" s="10" t="s">
        <v>34</v>
      </c>
      <c r="AX197" s="10" t="s">
        <v>79</v>
      </c>
      <c r="AY197" s="222" t="s">
        <v>162</v>
      </c>
    </row>
    <row r="198" s="2" customFormat="1" ht="21.75" customHeight="1">
      <c r="A198" s="35"/>
      <c r="B198" s="36"/>
      <c r="C198" s="182" t="s">
        <v>387</v>
      </c>
      <c r="D198" s="182" t="s">
        <v>156</v>
      </c>
      <c r="E198" s="183" t="s">
        <v>388</v>
      </c>
      <c r="F198" s="184" t="s">
        <v>389</v>
      </c>
      <c r="G198" s="185" t="s">
        <v>376</v>
      </c>
      <c r="H198" s="186">
        <v>28.399999999999999</v>
      </c>
      <c r="I198" s="187"/>
      <c r="J198" s="188">
        <f>ROUND(I198*H198,2)</f>
        <v>0</v>
      </c>
      <c r="K198" s="184" t="s">
        <v>160</v>
      </c>
      <c r="L198" s="41"/>
      <c r="M198" s="189" t="s">
        <v>21</v>
      </c>
      <c r="N198" s="190" t="s">
        <v>43</v>
      </c>
      <c r="O198" s="8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161</v>
      </c>
      <c r="AT198" s="193" t="s">
        <v>156</v>
      </c>
      <c r="AU198" s="193" t="s">
        <v>72</v>
      </c>
      <c r="AY198" s="14" t="s">
        <v>162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4" t="s">
        <v>79</v>
      </c>
      <c r="BK198" s="194">
        <f>ROUND(I198*H198,2)</f>
        <v>0</v>
      </c>
      <c r="BL198" s="14" t="s">
        <v>161</v>
      </c>
      <c r="BM198" s="193" t="s">
        <v>390</v>
      </c>
    </row>
    <row r="199" s="2" customFormat="1">
      <c r="A199" s="35"/>
      <c r="B199" s="36"/>
      <c r="C199" s="37"/>
      <c r="D199" s="195" t="s">
        <v>164</v>
      </c>
      <c r="E199" s="37"/>
      <c r="F199" s="196" t="s">
        <v>391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164</v>
      </c>
      <c r="AU199" s="14" t="s">
        <v>72</v>
      </c>
    </row>
    <row r="200" s="2" customFormat="1">
      <c r="A200" s="35"/>
      <c r="B200" s="36"/>
      <c r="C200" s="37"/>
      <c r="D200" s="200" t="s">
        <v>166</v>
      </c>
      <c r="E200" s="37"/>
      <c r="F200" s="201" t="s">
        <v>392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166</v>
      </c>
      <c r="AU200" s="14" t="s">
        <v>72</v>
      </c>
    </row>
    <row r="201" s="2" customFormat="1" ht="24.15" customHeight="1">
      <c r="A201" s="35"/>
      <c r="B201" s="36"/>
      <c r="C201" s="182" t="s">
        <v>393</v>
      </c>
      <c r="D201" s="182" t="s">
        <v>156</v>
      </c>
      <c r="E201" s="183" t="s">
        <v>394</v>
      </c>
      <c r="F201" s="184" t="s">
        <v>395</v>
      </c>
      <c r="G201" s="185" t="s">
        <v>376</v>
      </c>
      <c r="H201" s="186">
        <v>113.59999999999999</v>
      </c>
      <c r="I201" s="187"/>
      <c r="J201" s="188">
        <f>ROUND(I201*H201,2)</f>
        <v>0</v>
      </c>
      <c r="K201" s="184" t="s">
        <v>160</v>
      </c>
      <c r="L201" s="41"/>
      <c r="M201" s="189" t="s">
        <v>21</v>
      </c>
      <c r="N201" s="190" t="s">
        <v>43</v>
      </c>
      <c r="O201" s="8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161</v>
      </c>
      <c r="AT201" s="193" t="s">
        <v>156</v>
      </c>
      <c r="AU201" s="193" t="s">
        <v>72</v>
      </c>
      <c r="AY201" s="14" t="s">
        <v>162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4" t="s">
        <v>79</v>
      </c>
      <c r="BK201" s="194">
        <f>ROUND(I201*H201,2)</f>
        <v>0</v>
      </c>
      <c r="BL201" s="14" t="s">
        <v>161</v>
      </c>
      <c r="BM201" s="193" t="s">
        <v>396</v>
      </c>
    </row>
    <row r="202" s="2" customFormat="1">
      <c r="A202" s="35"/>
      <c r="B202" s="36"/>
      <c r="C202" s="37"/>
      <c r="D202" s="195" t="s">
        <v>164</v>
      </c>
      <c r="E202" s="37"/>
      <c r="F202" s="196" t="s">
        <v>397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164</v>
      </c>
      <c r="AU202" s="14" t="s">
        <v>72</v>
      </c>
    </row>
    <row r="203" s="2" customFormat="1">
      <c r="A203" s="35"/>
      <c r="B203" s="36"/>
      <c r="C203" s="37"/>
      <c r="D203" s="200" t="s">
        <v>166</v>
      </c>
      <c r="E203" s="37"/>
      <c r="F203" s="201" t="s">
        <v>398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72</v>
      </c>
    </row>
    <row r="204" s="10" customFormat="1">
      <c r="A204" s="10"/>
      <c r="B204" s="212"/>
      <c r="C204" s="213"/>
      <c r="D204" s="195" t="s">
        <v>197</v>
      </c>
      <c r="E204" s="214" t="s">
        <v>21</v>
      </c>
      <c r="F204" s="215" t="s">
        <v>399</v>
      </c>
      <c r="G204" s="213"/>
      <c r="H204" s="216">
        <v>113.59999999999999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2" t="s">
        <v>197</v>
      </c>
      <c r="AU204" s="222" t="s">
        <v>72</v>
      </c>
      <c r="AV204" s="10" t="s">
        <v>81</v>
      </c>
      <c r="AW204" s="10" t="s">
        <v>34</v>
      </c>
      <c r="AX204" s="10" t="s">
        <v>79</v>
      </c>
      <c r="AY204" s="222" t="s">
        <v>162</v>
      </c>
    </row>
    <row r="205" s="2" customFormat="1" ht="16.5" customHeight="1">
      <c r="A205" s="35"/>
      <c r="B205" s="36"/>
      <c r="C205" s="182" t="s">
        <v>400</v>
      </c>
      <c r="D205" s="182" t="s">
        <v>156</v>
      </c>
      <c r="E205" s="183" t="s">
        <v>401</v>
      </c>
      <c r="F205" s="184" t="s">
        <v>402</v>
      </c>
      <c r="G205" s="185" t="s">
        <v>403</v>
      </c>
      <c r="H205" s="186">
        <v>755</v>
      </c>
      <c r="I205" s="187"/>
      <c r="J205" s="188">
        <f>ROUND(I205*H205,2)</f>
        <v>0</v>
      </c>
      <c r="K205" s="184" t="s">
        <v>21</v>
      </c>
      <c r="L205" s="41"/>
      <c r="M205" s="189" t="s">
        <v>21</v>
      </c>
      <c r="N205" s="190" t="s">
        <v>43</v>
      </c>
      <c r="O205" s="81"/>
      <c r="P205" s="191">
        <f>O205*H205</f>
        <v>0</v>
      </c>
      <c r="Q205" s="191">
        <v>0.0068199999999999997</v>
      </c>
      <c r="R205" s="191">
        <f>Q205*H205</f>
        <v>5.1490999999999998</v>
      </c>
      <c r="S205" s="191">
        <v>0</v>
      </c>
      <c r="T205" s="19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3" t="s">
        <v>161</v>
      </c>
      <c r="AT205" s="193" t="s">
        <v>156</v>
      </c>
      <c r="AU205" s="193" t="s">
        <v>72</v>
      </c>
      <c r="AY205" s="14" t="s">
        <v>162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4" t="s">
        <v>79</v>
      </c>
      <c r="BK205" s="194">
        <f>ROUND(I205*H205,2)</f>
        <v>0</v>
      </c>
      <c r="BL205" s="14" t="s">
        <v>161</v>
      </c>
      <c r="BM205" s="193" t="s">
        <v>404</v>
      </c>
    </row>
    <row r="206" s="2" customFormat="1">
      <c r="A206" s="35"/>
      <c r="B206" s="36"/>
      <c r="C206" s="37"/>
      <c r="D206" s="195" t="s">
        <v>164</v>
      </c>
      <c r="E206" s="37"/>
      <c r="F206" s="196" t="s">
        <v>405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164</v>
      </c>
      <c r="AU206" s="14" t="s">
        <v>72</v>
      </c>
    </row>
    <row r="207" s="2" customFormat="1" ht="21.75" customHeight="1">
      <c r="A207" s="35"/>
      <c r="B207" s="36"/>
      <c r="C207" s="182" t="s">
        <v>406</v>
      </c>
      <c r="D207" s="182" t="s">
        <v>156</v>
      </c>
      <c r="E207" s="183" t="s">
        <v>407</v>
      </c>
      <c r="F207" s="184" t="s">
        <v>408</v>
      </c>
      <c r="G207" s="185" t="s">
        <v>403</v>
      </c>
      <c r="H207" s="186">
        <v>16</v>
      </c>
      <c r="I207" s="187"/>
      <c r="J207" s="188">
        <f>ROUND(I207*H207,2)</f>
        <v>0</v>
      </c>
      <c r="K207" s="184" t="s">
        <v>348</v>
      </c>
      <c r="L207" s="41"/>
      <c r="M207" s="189" t="s">
        <v>21</v>
      </c>
      <c r="N207" s="190" t="s">
        <v>43</v>
      </c>
      <c r="O207" s="81"/>
      <c r="P207" s="191">
        <f>O207*H207</f>
        <v>0</v>
      </c>
      <c r="Q207" s="191">
        <v>0.074168499999999998</v>
      </c>
      <c r="R207" s="191">
        <f>Q207*H207</f>
        <v>1.186696</v>
      </c>
      <c r="S207" s="191">
        <v>0</v>
      </c>
      <c r="T207" s="19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3" t="s">
        <v>161</v>
      </c>
      <c r="AT207" s="193" t="s">
        <v>156</v>
      </c>
      <c r="AU207" s="193" t="s">
        <v>72</v>
      </c>
      <c r="AY207" s="14" t="s">
        <v>162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4" t="s">
        <v>79</v>
      </c>
      <c r="BK207" s="194">
        <f>ROUND(I207*H207,2)</f>
        <v>0</v>
      </c>
      <c r="BL207" s="14" t="s">
        <v>161</v>
      </c>
      <c r="BM207" s="193" t="s">
        <v>409</v>
      </c>
    </row>
    <row r="208" s="2" customFormat="1">
      <c r="A208" s="35"/>
      <c r="B208" s="36"/>
      <c r="C208" s="37"/>
      <c r="D208" s="195" t="s">
        <v>164</v>
      </c>
      <c r="E208" s="37"/>
      <c r="F208" s="196" t="s">
        <v>410</v>
      </c>
      <c r="G208" s="37"/>
      <c r="H208" s="37"/>
      <c r="I208" s="197"/>
      <c r="J208" s="37"/>
      <c r="K208" s="37"/>
      <c r="L208" s="41"/>
      <c r="M208" s="198"/>
      <c r="N208" s="199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164</v>
      </c>
      <c r="AU208" s="14" t="s">
        <v>72</v>
      </c>
    </row>
    <row r="209" s="2" customFormat="1">
      <c r="A209" s="35"/>
      <c r="B209" s="36"/>
      <c r="C209" s="37"/>
      <c r="D209" s="200" t="s">
        <v>166</v>
      </c>
      <c r="E209" s="37"/>
      <c r="F209" s="201" t="s">
        <v>411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72</v>
      </c>
    </row>
    <row r="210" s="10" customFormat="1">
      <c r="A210" s="10"/>
      <c r="B210" s="212"/>
      <c r="C210" s="213"/>
      <c r="D210" s="195" t="s">
        <v>197</v>
      </c>
      <c r="E210" s="214" t="s">
        <v>21</v>
      </c>
      <c r="F210" s="215" t="s">
        <v>412</v>
      </c>
      <c r="G210" s="213"/>
      <c r="H210" s="216">
        <v>16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2" t="s">
        <v>197</v>
      </c>
      <c r="AU210" s="222" t="s">
        <v>72</v>
      </c>
      <c r="AV210" s="10" t="s">
        <v>81</v>
      </c>
      <c r="AW210" s="10" t="s">
        <v>34</v>
      </c>
      <c r="AX210" s="10" t="s">
        <v>79</v>
      </c>
      <c r="AY210" s="222" t="s">
        <v>162</v>
      </c>
    </row>
    <row r="211" s="2" customFormat="1" ht="33" customHeight="1">
      <c r="A211" s="35"/>
      <c r="B211" s="36"/>
      <c r="C211" s="182" t="s">
        <v>413</v>
      </c>
      <c r="D211" s="182" t="s">
        <v>156</v>
      </c>
      <c r="E211" s="183" t="s">
        <v>414</v>
      </c>
      <c r="F211" s="184" t="s">
        <v>415</v>
      </c>
      <c r="G211" s="185" t="s">
        <v>416</v>
      </c>
      <c r="H211" s="186">
        <v>4</v>
      </c>
      <c r="I211" s="187"/>
      <c r="J211" s="188">
        <f>ROUND(I211*H211,2)</f>
        <v>0</v>
      </c>
      <c r="K211" s="184" t="s">
        <v>21</v>
      </c>
      <c r="L211" s="41"/>
      <c r="M211" s="189" t="s">
        <v>21</v>
      </c>
      <c r="N211" s="190" t="s">
        <v>43</v>
      </c>
      <c r="O211" s="81"/>
      <c r="P211" s="191">
        <f>O211*H211</f>
        <v>0</v>
      </c>
      <c r="Q211" s="191">
        <v>0.07417</v>
      </c>
      <c r="R211" s="191">
        <f>Q211*H211</f>
        <v>0.29668</v>
      </c>
      <c r="S211" s="191">
        <v>0</v>
      </c>
      <c r="T211" s="19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3" t="s">
        <v>161</v>
      </c>
      <c r="AT211" s="193" t="s">
        <v>156</v>
      </c>
      <c r="AU211" s="193" t="s">
        <v>72</v>
      </c>
      <c r="AY211" s="14" t="s">
        <v>162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4" t="s">
        <v>79</v>
      </c>
      <c r="BK211" s="194">
        <f>ROUND(I211*H211,2)</f>
        <v>0</v>
      </c>
      <c r="BL211" s="14" t="s">
        <v>161</v>
      </c>
      <c r="BM211" s="193" t="s">
        <v>417</v>
      </c>
    </row>
    <row r="212" s="2" customFormat="1">
      <c r="A212" s="35"/>
      <c r="B212" s="36"/>
      <c r="C212" s="37"/>
      <c r="D212" s="195" t="s">
        <v>164</v>
      </c>
      <c r="E212" s="37"/>
      <c r="F212" s="196" t="s">
        <v>415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164</v>
      </c>
      <c r="AU212" s="14" t="s">
        <v>72</v>
      </c>
    </row>
    <row r="213" s="2" customFormat="1" ht="24.15" customHeight="1">
      <c r="A213" s="35"/>
      <c r="B213" s="36"/>
      <c r="C213" s="182" t="s">
        <v>418</v>
      </c>
      <c r="D213" s="182" t="s">
        <v>156</v>
      </c>
      <c r="E213" s="183" t="s">
        <v>419</v>
      </c>
      <c r="F213" s="184" t="s">
        <v>420</v>
      </c>
      <c r="G213" s="185" t="s">
        <v>209</v>
      </c>
      <c r="H213" s="186">
        <v>39.792999999999999</v>
      </c>
      <c r="I213" s="187"/>
      <c r="J213" s="188">
        <f>ROUND(I213*H213,2)</f>
        <v>0</v>
      </c>
      <c r="K213" s="184" t="s">
        <v>160</v>
      </c>
      <c r="L213" s="41"/>
      <c r="M213" s="189" t="s">
        <v>21</v>
      </c>
      <c r="N213" s="190" t="s">
        <v>43</v>
      </c>
      <c r="O213" s="81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161</v>
      </c>
      <c r="AT213" s="193" t="s">
        <v>156</v>
      </c>
      <c r="AU213" s="193" t="s">
        <v>72</v>
      </c>
      <c r="AY213" s="14" t="s">
        <v>162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4" t="s">
        <v>79</v>
      </c>
      <c r="BK213" s="194">
        <f>ROUND(I213*H213,2)</f>
        <v>0</v>
      </c>
      <c r="BL213" s="14" t="s">
        <v>161</v>
      </c>
      <c r="BM213" s="193" t="s">
        <v>421</v>
      </c>
    </row>
    <row r="214" s="2" customFormat="1">
      <c r="A214" s="35"/>
      <c r="B214" s="36"/>
      <c r="C214" s="37"/>
      <c r="D214" s="195" t="s">
        <v>164</v>
      </c>
      <c r="E214" s="37"/>
      <c r="F214" s="196" t="s">
        <v>422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164</v>
      </c>
      <c r="AU214" s="14" t="s">
        <v>72</v>
      </c>
    </row>
    <row r="215" s="2" customFormat="1">
      <c r="A215" s="35"/>
      <c r="B215" s="36"/>
      <c r="C215" s="37"/>
      <c r="D215" s="200" t="s">
        <v>166</v>
      </c>
      <c r="E215" s="37"/>
      <c r="F215" s="201" t="s">
        <v>423</v>
      </c>
      <c r="G215" s="37"/>
      <c r="H215" s="37"/>
      <c r="I215" s="197"/>
      <c r="J215" s="37"/>
      <c r="K215" s="37"/>
      <c r="L215" s="41"/>
      <c r="M215" s="234"/>
      <c r="N215" s="235"/>
      <c r="O215" s="236"/>
      <c r="P215" s="236"/>
      <c r="Q215" s="236"/>
      <c r="R215" s="236"/>
      <c r="S215" s="236"/>
      <c r="T215" s="23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72</v>
      </c>
    </row>
    <row r="216" s="2" customFormat="1" ht="6.96" customHeight="1">
      <c r="A216" s="35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41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sheet="1" autoFilter="0" formatColumns="0" formatRows="0" objects="1" scenarios="1" spinCount="100000" saltValue="RGnLduzIWk+QEipWoLyytVY3njihTgLlbZhQUFsnRsNG7cVBG1ItZtMw8yQVlqPaASHXE99O43cagsPot6PCJw==" hashValue="CzimcIjKipEkvQ50q8636bFPHFJM7+8HwoMW0HXp6lsiubmPwBAcfN4ZJ30ssXZz+5Y1oeSZ2oAyywmNg72hCw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83403112"/>
    <hyperlink ref="F88" r:id="rId3" display="https://podminky.urs.cz/item/CS_URS_2022_01/183403151"/>
    <hyperlink ref="F91" r:id="rId4" display="https://podminky.urs.cz/item/CS_URS_2022_01/183403152"/>
    <hyperlink ref="F94" r:id="rId5" display="https://podminky.urs.cz/item/CS_URS_2022_01/181451121"/>
    <hyperlink ref="F100" r:id="rId6" display="https://podminky.urs.cz/item/CS_URS_2022_01/111151231"/>
    <hyperlink ref="F109" r:id="rId7" display="https://podminky.urs.cz/item/CS_URS_2022_01/185802113"/>
    <hyperlink ref="F116" r:id="rId8" display="https://podminky.urs.cz/item/CS_URS_2022_01/185802114"/>
    <hyperlink ref="F123" r:id="rId9" display="https://podminky.urs.cz/item/CS_URS_2022_01/183101113"/>
    <hyperlink ref="F127" r:id="rId10" display="https://podminky.urs.cz/item/CS_URS_2022_01/184102110"/>
    <hyperlink ref="F131" r:id="rId11" display="https://podminky.urs.cz/item/CS_URS_2022_01/184102111"/>
    <hyperlink ref="F173" r:id="rId12" display="https://podminky.urs.cz/item/CS_URS_2022_01/184215112"/>
    <hyperlink ref="F179" r:id="rId13" display="https://podminky.urs.cz/item/CS_URS_2021_01/184813121"/>
    <hyperlink ref="F182" r:id="rId14" display="https://podminky.urs.cz/item/CS_URS_2022_01/184813133"/>
    <hyperlink ref="F186" r:id="rId15" display="https://podminky.urs.cz/item/CS_URS_2022_01/184813134"/>
    <hyperlink ref="F190" r:id="rId16" display="https://podminky.urs.cz/item/CS_URS_2022_01/184911421"/>
    <hyperlink ref="F196" r:id="rId17" display="https://podminky.urs.cz/item/CS_URS_2022_01/185804312"/>
    <hyperlink ref="F200" r:id="rId18" display="https://podminky.urs.cz/item/CS_URS_2022_01/185851121"/>
    <hyperlink ref="F203" r:id="rId19" display="https://podminky.urs.cz/item/CS_URS_2022_01/185851129"/>
    <hyperlink ref="F209" r:id="rId20" display="https://podminky.urs.cz/item/CS_URS_2021_01/348952262"/>
    <hyperlink ref="F215" r:id="rId2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749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839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749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SO-043 - 3.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749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SO-043 - 3.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0.01044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3770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840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817</v>
      </c>
      <c r="G89" s="213"/>
      <c r="H89" s="216">
        <v>3770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13470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841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832</v>
      </c>
      <c r="G93" s="213"/>
      <c r="H93" s="216">
        <v>13470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13470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580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0.01044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842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823</v>
      </c>
      <c r="G98" s="213"/>
      <c r="H98" s="216">
        <v>580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21.75" customHeight="1">
      <c r="A99" s="35"/>
      <c r="B99" s="36"/>
      <c r="C99" s="182" t="s">
        <v>199</v>
      </c>
      <c r="D99" s="182" t="s">
        <v>156</v>
      </c>
      <c r="E99" s="183" t="s">
        <v>465</v>
      </c>
      <c r="F99" s="184" t="s">
        <v>466</v>
      </c>
      <c r="G99" s="185" t="s">
        <v>240</v>
      </c>
      <c r="H99" s="186">
        <v>290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843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468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469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844</v>
      </c>
      <c r="G102" s="213"/>
      <c r="H102" s="216">
        <v>290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161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49.299999999999997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845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806</v>
      </c>
      <c r="G106" s="213"/>
      <c r="H106" s="216">
        <v>49.299999999999997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184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49.299999999999997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846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190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597.20000000000005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847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848</v>
      </c>
      <c r="G113" s="213"/>
      <c r="H113" s="216">
        <v>597.20000000000005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bvDl8su+Au3SUVI16oqQqyX29L+Jxt2t1SOZUqZQ3MvzJZor11BHeBL1Q1vQkEpE+7JoEVAXpubL8ylNUZkvlA==" hashValue="MIWB1weHMhgZO+wLTO3GLrlV2+lhyyPFzZaV6lWn3XoVkTGlucLeOBTeqRKHdvZTsUPEapC1lpZFpIUcm4Ndo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4806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749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849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ROUND((SUM(BE85:BE102)),  2)</f>
        <v>0</v>
      </c>
      <c r="G35" s="35"/>
      <c r="H35" s="35"/>
      <c r="I35" s="154">
        <v>0.20999999999999999</v>
      </c>
      <c r="J35" s="153">
        <f>ROUND(((SUM(BE85:BE102))*I35),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ROUND((SUM(BF85:BF102)),  2)</f>
        <v>0</v>
      </c>
      <c r="G36" s="35"/>
      <c r="H36" s="35"/>
      <c r="I36" s="154">
        <v>0.14999999999999999</v>
      </c>
      <c r="J36" s="153">
        <f>ROUND(((SUM(BF85:BF102))*I36),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ROUND((SUM(BH85:BH102)),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749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SO-04 - VRN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749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SO-04 - VRN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SUM(P86:P102)</f>
        <v>0</v>
      </c>
      <c r="Q85" s="93"/>
      <c r="R85" s="179">
        <f>SUM(R86:R102)</f>
        <v>0</v>
      </c>
      <c r="S85" s="93"/>
      <c r="T85" s="18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SUM(BK86:BK102)</f>
        <v>0</v>
      </c>
    </row>
    <row r="86" s="2" customFormat="1" ht="16.5" customHeight="1">
      <c r="A86" s="35"/>
      <c r="B86" s="36"/>
      <c r="C86" s="182" t="s">
        <v>79</v>
      </c>
      <c r="D86" s="182" t="s">
        <v>156</v>
      </c>
      <c r="E86" s="183" t="s">
        <v>475</v>
      </c>
      <c r="F86" s="184" t="s">
        <v>476</v>
      </c>
      <c r="G86" s="185" t="s">
        <v>477</v>
      </c>
      <c r="H86" s="186">
        <v>1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478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478</v>
      </c>
      <c r="BM86" s="193" t="s">
        <v>850</v>
      </c>
    </row>
    <row r="87" s="2" customFormat="1">
      <c r="A87" s="35"/>
      <c r="B87" s="36"/>
      <c r="C87" s="37"/>
      <c r="D87" s="195" t="s">
        <v>164</v>
      </c>
      <c r="E87" s="37"/>
      <c r="F87" s="196" t="s">
        <v>476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480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481</v>
      </c>
      <c r="G89" s="213"/>
      <c r="H89" s="216">
        <v>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16.5" customHeight="1">
      <c r="A90" s="35"/>
      <c r="B90" s="36"/>
      <c r="C90" s="182" t="s">
        <v>81</v>
      </c>
      <c r="D90" s="182" t="s">
        <v>156</v>
      </c>
      <c r="E90" s="183" t="s">
        <v>482</v>
      </c>
      <c r="F90" s="184" t="s">
        <v>483</v>
      </c>
      <c r="G90" s="185" t="s">
        <v>477</v>
      </c>
      <c r="H90" s="186">
        <v>1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478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478</v>
      </c>
      <c r="BM90" s="193" t="s">
        <v>851</v>
      </c>
    </row>
    <row r="91" s="2" customFormat="1">
      <c r="A91" s="35"/>
      <c r="B91" s="36"/>
      <c r="C91" s="37"/>
      <c r="D91" s="195" t="s">
        <v>164</v>
      </c>
      <c r="E91" s="37"/>
      <c r="F91" s="196" t="s">
        <v>483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485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2" customFormat="1" ht="16.5" customHeight="1">
      <c r="A93" s="35"/>
      <c r="B93" s="36"/>
      <c r="C93" s="182" t="s">
        <v>173</v>
      </c>
      <c r="D93" s="182" t="s">
        <v>156</v>
      </c>
      <c r="E93" s="183" t="s">
        <v>486</v>
      </c>
      <c r="F93" s="184" t="s">
        <v>487</v>
      </c>
      <c r="G93" s="185" t="s">
        <v>477</v>
      </c>
      <c r="H93" s="186">
        <v>1</v>
      </c>
      <c r="I93" s="187"/>
      <c r="J93" s="188">
        <f>ROUND(I93*H93,2)</f>
        <v>0</v>
      </c>
      <c r="K93" s="184" t="s">
        <v>160</v>
      </c>
      <c r="L93" s="41"/>
      <c r="M93" s="189" t="s">
        <v>21</v>
      </c>
      <c r="N93" s="190" t="s">
        <v>43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478</v>
      </c>
      <c r="AT93" s="193" t="s">
        <v>156</v>
      </c>
      <c r="AU93" s="193" t="s">
        <v>72</v>
      </c>
      <c r="AY93" s="14" t="s">
        <v>162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478</v>
      </c>
      <c r="BM93" s="193" t="s">
        <v>852</v>
      </c>
    </row>
    <row r="94" s="2" customFormat="1">
      <c r="A94" s="35"/>
      <c r="B94" s="36"/>
      <c r="C94" s="37"/>
      <c r="D94" s="195" t="s">
        <v>164</v>
      </c>
      <c r="E94" s="37"/>
      <c r="F94" s="196" t="s">
        <v>487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164</v>
      </c>
      <c r="AU94" s="14" t="s">
        <v>72</v>
      </c>
    </row>
    <row r="95" s="2" customFormat="1">
      <c r="A95" s="35"/>
      <c r="B95" s="36"/>
      <c r="C95" s="37"/>
      <c r="D95" s="200" t="s">
        <v>166</v>
      </c>
      <c r="E95" s="37"/>
      <c r="F95" s="201" t="s">
        <v>489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166</v>
      </c>
      <c r="AU95" s="14" t="s">
        <v>72</v>
      </c>
    </row>
    <row r="96" s="2" customFormat="1" ht="16.5" customHeight="1">
      <c r="A96" s="35"/>
      <c r="B96" s="36"/>
      <c r="C96" s="182" t="s">
        <v>161</v>
      </c>
      <c r="D96" s="182" t="s">
        <v>156</v>
      </c>
      <c r="E96" s="183" t="s">
        <v>490</v>
      </c>
      <c r="F96" s="184" t="s">
        <v>491</v>
      </c>
      <c r="G96" s="185" t="s">
        <v>477</v>
      </c>
      <c r="H96" s="186">
        <v>1</v>
      </c>
      <c r="I96" s="187"/>
      <c r="J96" s="188">
        <f>ROUND(I96*H96,2)</f>
        <v>0</v>
      </c>
      <c r="K96" s="184" t="s">
        <v>160</v>
      </c>
      <c r="L96" s="41"/>
      <c r="M96" s="189" t="s">
        <v>21</v>
      </c>
      <c r="N96" s="190" t="s">
        <v>43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478</v>
      </c>
      <c r="AT96" s="193" t="s">
        <v>156</v>
      </c>
      <c r="AU96" s="193" t="s">
        <v>72</v>
      </c>
      <c r="AY96" s="14" t="s">
        <v>162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79</v>
      </c>
      <c r="BK96" s="194">
        <f>ROUND(I96*H96,2)</f>
        <v>0</v>
      </c>
      <c r="BL96" s="14" t="s">
        <v>478</v>
      </c>
      <c r="BM96" s="193" t="s">
        <v>853</v>
      </c>
    </row>
    <row r="97" s="2" customFormat="1">
      <c r="A97" s="35"/>
      <c r="B97" s="36"/>
      <c r="C97" s="37"/>
      <c r="D97" s="195" t="s">
        <v>164</v>
      </c>
      <c r="E97" s="37"/>
      <c r="F97" s="196" t="s">
        <v>491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164</v>
      </c>
      <c r="AU97" s="14" t="s">
        <v>72</v>
      </c>
    </row>
    <row r="98" s="2" customFormat="1">
      <c r="A98" s="35"/>
      <c r="B98" s="36"/>
      <c r="C98" s="37"/>
      <c r="D98" s="200" t="s">
        <v>166</v>
      </c>
      <c r="E98" s="37"/>
      <c r="F98" s="201" t="s">
        <v>493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166</v>
      </c>
      <c r="AU98" s="14" t="s">
        <v>72</v>
      </c>
    </row>
    <row r="99" s="10" customFormat="1">
      <c r="A99" s="10"/>
      <c r="B99" s="212"/>
      <c r="C99" s="213"/>
      <c r="D99" s="195" t="s">
        <v>197</v>
      </c>
      <c r="E99" s="214" t="s">
        <v>21</v>
      </c>
      <c r="F99" s="215" t="s">
        <v>854</v>
      </c>
      <c r="G99" s="213"/>
      <c r="H99" s="216">
        <v>1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2" t="s">
        <v>197</v>
      </c>
      <c r="AU99" s="222" t="s">
        <v>72</v>
      </c>
      <c r="AV99" s="10" t="s">
        <v>81</v>
      </c>
      <c r="AW99" s="10" t="s">
        <v>34</v>
      </c>
      <c r="AX99" s="10" t="s">
        <v>79</v>
      </c>
      <c r="AY99" s="222" t="s">
        <v>162</v>
      </c>
    </row>
    <row r="100" s="2" customFormat="1" ht="16.5" customHeight="1">
      <c r="A100" s="35"/>
      <c r="B100" s="36"/>
      <c r="C100" s="182" t="s">
        <v>184</v>
      </c>
      <c r="D100" s="182" t="s">
        <v>156</v>
      </c>
      <c r="E100" s="183" t="s">
        <v>495</v>
      </c>
      <c r="F100" s="184" t="s">
        <v>496</v>
      </c>
      <c r="G100" s="185" t="s">
        <v>477</v>
      </c>
      <c r="H100" s="186">
        <v>1</v>
      </c>
      <c r="I100" s="187"/>
      <c r="J100" s="188">
        <f>ROUND(I100*H100,2)</f>
        <v>0</v>
      </c>
      <c r="K100" s="184" t="s">
        <v>160</v>
      </c>
      <c r="L100" s="41"/>
      <c r="M100" s="189" t="s">
        <v>21</v>
      </c>
      <c r="N100" s="190" t="s">
        <v>43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478</v>
      </c>
      <c r="AT100" s="193" t="s">
        <v>156</v>
      </c>
      <c r="AU100" s="193" t="s">
        <v>72</v>
      </c>
      <c r="AY100" s="14" t="s">
        <v>162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79</v>
      </c>
      <c r="BK100" s="194">
        <f>ROUND(I100*H100,2)</f>
        <v>0</v>
      </c>
      <c r="BL100" s="14" t="s">
        <v>478</v>
      </c>
      <c r="BM100" s="193" t="s">
        <v>855</v>
      </c>
    </row>
    <row r="101" s="2" customFormat="1">
      <c r="A101" s="35"/>
      <c r="B101" s="36"/>
      <c r="C101" s="37"/>
      <c r="D101" s="195" t="s">
        <v>164</v>
      </c>
      <c r="E101" s="37"/>
      <c r="F101" s="196" t="s">
        <v>496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164</v>
      </c>
      <c r="AU101" s="14" t="s">
        <v>72</v>
      </c>
    </row>
    <row r="102" s="2" customFormat="1">
      <c r="A102" s="35"/>
      <c r="B102" s="36"/>
      <c r="C102" s="37"/>
      <c r="D102" s="200" t="s">
        <v>166</v>
      </c>
      <c r="E102" s="37"/>
      <c r="F102" s="201" t="s">
        <v>498</v>
      </c>
      <c r="G102" s="37"/>
      <c r="H102" s="37"/>
      <c r="I102" s="197"/>
      <c r="J102" s="37"/>
      <c r="K102" s="37"/>
      <c r="L102" s="41"/>
      <c r="M102" s="234"/>
      <c r="N102" s="235"/>
      <c r="O102" s="236"/>
      <c r="P102" s="236"/>
      <c r="Q102" s="236"/>
      <c r="R102" s="236"/>
      <c r="S102" s="236"/>
      <c r="T102" s="23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166</v>
      </c>
      <c r="AU102" s="14" t="s">
        <v>72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zoMK7C5M7tdFT8tUI0ZornT6iy0owNFrxnCxQPaocGfozY0FuVezAVn98QkoXh5/G/ufAR2OOaLYILoX+gaSyw==" hashValue="SgD9kWdP5J0ZIH8F6YgAJkSormc74Jh1c3D/x/5FSZC97Cv/TkBAIjlM8/+uVJ6a059wPsW3tZUpVhEZm8WoEA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32002000"/>
    <hyperlink ref="F95" r:id="rId3" display="https://podminky.urs.cz/item/CS_URS_2022_01/039002000"/>
    <hyperlink ref="F98" r:id="rId4" display="https://podminky.urs.cz/item/CS_URS_2022_01/075002000"/>
    <hyperlink ref="F102" r:id="rId5" display="https://podminky.urs.cz/item/CS_URS_2022_01/0113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137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24. 6. 2021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29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">
        <v>21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33</v>
      </c>
      <c r="F21" s="35"/>
      <c r="G21" s="35"/>
      <c r="H21" s="35"/>
      <c r="I21" s="139" t="s">
        <v>29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1" t="s">
        <v>39</v>
      </c>
      <c r="J32" s="151" t="s">
        <v>41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42</v>
      </c>
      <c r="E33" s="139" t="s">
        <v>43</v>
      </c>
      <c r="F33" s="153">
        <f>ROUND((SUM(BE79:BE215)),  2)</f>
        <v>0</v>
      </c>
      <c r="G33" s="35"/>
      <c r="H33" s="35"/>
      <c r="I33" s="154">
        <v>0.20999999999999999</v>
      </c>
      <c r="J33" s="153">
        <f>ROUND(((SUM(BE79:BE215))*I33),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3">
        <f>ROUND((SUM(BF79:BF215)),  2)</f>
        <v>0</v>
      </c>
      <c r="G34" s="35"/>
      <c r="H34" s="35"/>
      <c r="I34" s="154">
        <v>0.14999999999999999</v>
      </c>
      <c r="J34" s="153">
        <f>ROUND(((SUM(BF79:BF215))*I34),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3">
        <f>ROUND((SUM(BG79:BG215)),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3">
        <f>ROUND((SUM(BH79:BH215)),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ROUND((SUM(BI79:BI215)),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139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Větrolamy VN1-5 v k.ú. Knínice u Boskovic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137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SO-05 - Větrolam VN5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Knínice u Boskovic</v>
      </c>
      <c r="G52" s="37"/>
      <c r="H52" s="37"/>
      <c r="I52" s="29" t="s">
        <v>24</v>
      </c>
      <c r="J52" s="69" t="str">
        <f>IF(J12="","",J12)</f>
        <v>24. 6. 2021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SPÚ, KPÚ Jihomoravský kraj, Pobočka Blansko</v>
      </c>
      <c r="G54" s="37"/>
      <c r="H54" s="37"/>
      <c r="I54" s="29" t="s">
        <v>32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140</v>
      </c>
      <c r="D57" s="168"/>
      <c r="E57" s="168"/>
      <c r="F57" s="168"/>
      <c r="G57" s="168"/>
      <c r="H57" s="168"/>
      <c r="I57" s="168"/>
      <c r="J57" s="169" t="s">
        <v>141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142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143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Větrolamy VN1-5 v k.ú. Knínice u Boskovic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137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SO-05 - Větrolam VN5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Knínice u Boskovic</v>
      </c>
      <c r="G73" s="37"/>
      <c r="H73" s="37"/>
      <c r="I73" s="29" t="s">
        <v>24</v>
      </c>
      <c r="J73" s="69" t="str">
        <f>IF(J12="","",J12)</f>
        <v>24. 6. 2021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SPÚ, KPÚ Jihomoravský kraj, Pobočka Blansko</v>
      </c>
      <c r="G75" s="37"/>
      <c r="H75" s="37"/>
      <c r="I75" s="29" t="s">
        <v>32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30</v>
      </c>
      <c r="D76" s="37"/>
      <c r="E76" s="37"/>
      <c r="F76" s="24" t="str">
        <f>IF(E18="","",E18)</f>
        <v>Vyplň údaj</v>
      </c>
      <c r="G76" s="37"/>
      <c r="H76" s="37"/>
      <c r="I76" s="29" t="s">
        <v>35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144</v>
      </c>
      <c r="D78" s="174" t="s">
        <v>57</v>
      </c>
      <c r="E78" s="174" t="s">
        <v>53</v>
      </c>
      <c r="F78" s="174" t="s">
        <v>54</v>
      </c>
      <c r="G78" s="174" t="s">
        <v>145</v>
      </c>
      <c r="H78" s="174" t="s">
        <v>146</v>
      </c>
      <c r="I78" s="174" t="s">
        <v>147</v>
      </c>
      <c r="J78" s="174" t="s">
        <v>141</v>
      </c>
      <c r="K78" s="175" t="s">
        <v>148</v>
      </c>
      <c r="L78" s="176"/>
      <c r="M78" s="89" t="s">
        <v>21</v>
      </c>
      <c r="N78" s="90" t="s">
        <v>42</v>
      </c>
      <c r="O78" s="90" t="s">
        <v>149</v>
      </c>
      <c r="P78" s="90" t="s">
        <v>150</v>
      </c>
      <c r="Q78" s="90" t="s">
        <v>151</v>
      </c>
      <c r="R78" s="90" t="s">
        <v>152</v>
      </c>
      <c r="S78" s="90" t="s">
        <v>153</v>
      </c>
      <c r="T78" s="91" t="s">
        <v>154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155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SUM(P80:P215)</f>
        <v>0</v>
      </c>
      <c r="Q79" s="93"/>
      <c r="R79" s="179">
        <f>SUM(R80:R215)</f>
        <v>69.097793600000003</v>
      </c>
      <c r="S79" s="93"/>
      <c r="T79" s="180">
        <f>SUM(T80:T215)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142</v>
      </c>
      <c r="BK79" s="181">
        <f>SUM(BK80:BK215)</f>
        <v>0</v>
      </c>
    </row>
    <row r="80" s="2" customFormat="1" ht="33" customHeight="1">
      <c r="A80" s="35"/>
      <c r="B80" s="36"/>
      <c r="C80" s="182" t="s">
        <v>79</v>
      </c>
      <c r="D80" s="182" t="s">
        <v>156</v>
      </c>
      <c r="E80" s="183" t="s">
        <v>157</v>
      </c>
      <c r="F80" s="184" t="s">
        <v>158</v>
      </c>
      <c r="G80" s="185" t="s">
        <v>159</v>
      </c>
      <c r="H80" s="186">
        <v>9312</v>
      </c>
      <c r="I80" s="187"/>
      <c r="J80" s="188">
        <f>ROUND(I80*H80,2)</f>
        <v>0</v>
      </c>
      <c r="K80" s="184" t="s">
        <v>160</v>
      </c>
      <c r="L80" s="41"/>
      <c r="M80" s="189" t="s">
        <v>21</v>
      </c>
      <c r="N80" s="190" t="s">
        <v>43</v>
      </c>
      <c r="O80" s="81"/>
      <c r="P80" s="191">
        <f>O80*H80</f>
        <v>0</v>
      </c>
      <c r="Q80" s="191">
        <v>2.9999999999999999E-07</v>
      </c>
      <c r="R80" s="191">
        <f>Q80*H80</f>
        <v>0.0027935999999999998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161</v>
      </c>
      <c r="AT80" s="193" t="s">
        <v>156</v>
      </c>
      <c r="AU80" s="193" t="s">
        <v>72</v>
      </c>
      <c r="AY80" s="14" t="s">
        <v>162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79</v>
      </c>
      <c r="BK80" s="194">
        <f>ROUND(I80*H80,2)</f>
        <v>0</v>
      </c>
      <c r="BL80" s="14" t="s">
        <v>161</v>
      </c>
      <c r="BM80" s="193" t="s">
        <v>857</v>
      </c>
    </row>
    <row r="81" s="2" customFormat="1">
      <c r="A81" s="35"/>
      <c r="B81" s="36"/>
      <c r="C81" s="37"/>
      <c r="D81" s="195" t="s">
        <v>164</v>
      </c>
      <c r="E81" s="37"/>
      <c r="F81" s="196" t="s">
        <v>165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164</v>
      </c>
      <c r="AU81" s="14" t="s">
        <v>72</v>
      </c>
    </row>
    <row r="82" s="2" customFormat="1">
      <c r="A82" s="35"/>
      <c r="B82" s="36"/>
      <c r="C82" s="37"/>
      <c r="D82" s="200" t="s">
        <v>166</v>
      </c>
      <c r="E82" s="37"/>
      <c r="F82" s="201" t="s">
        <v>167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166</v>
      </c>
      <c r="AU82" s="14" t="s">
        <v>72</v>
      </c>
    </row>
    <row r="83" s="2" customFormat="1" ht="24.15" customHeight="1">
      <c r="A83" s="35"/>
      <c r="B83" s="36"/>
      <c r="C83" s="182" t="s">
        <v>81</v>
      </c>
      <c r="D83" s="182" t="s">
        <v>156</v>
      </c>
      <c r="E83" s="183" t="s">
        <v>168</v>
      </c>
      <c r="F83" s="184" t="s">
        <v>169</v>
      </c>
      <c r="G83" s="185" t="s">
        <v>159</v>
      </c>
      <c r="H83" s="186">
        <v>9312</v>
      </c>
      <c r="I83" s="187"/>
      <c r="J83" s="188">
        <f>ROUND(I83*H83,2)</f>
        <v>0</v>
      </c>
      <c r="K83" s="184" t="s">
        <v>160</v>
      </c>
      <c r="L83" s="41"/>
      <c r="M83" s="189" t="s">
        <v>21</v>
      </c>
      <c r="N83" s="190" t="s">
        <v>43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161</v>
      </c>
      <c r="AT83" s="193" t="s">
        <v>156</v>
      </c>
      <c r="AU83" s="193" t="s">
        <v>72</v>
      </c>
      <c r="AY83" s="14" t="s">
        <v>162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161</v>
      </c>
      <c r="BM83" s="193" t="s">
        <v>858</v>
      </c>
    </row>
    <row r="84" s="2" customFormat="1">
      <c r="A84" s="35"/>
      <c r="B84" s="36"/>
      <c r="C84" s="37"/>
      <c r="D84" s="195" t="s">
        <v>164</v>
      </c>
      <c r="E84" s="37"/>
      <c r="F84" s="196" t="s">
        <v>171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164</v>
      </c>
      <c r="AU84" s="14" t="s">
        <v>72</v>
      </c>
    </row>
    <row r="85" s="2" customFormat="1">
      <c r="A85" s="35"/>
      <c r="B85" s="36"/>
      <c r="C85" s="37"/>
      <c r="D85" s="200" t="s">
        <v>166</v>
      </c>
      <c r="E85" s="37"/>
      <c r="F85" s="201" t="s">
        <v>172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166</v>
      </c>
      <c r="AU85" s="14" t="s">
        <v>72</v>
      </c>
    </row>
    <row r="86" s="2" customFormat="1" ht="21.75" customHeight="1">
      <c r="A86" s="35"/>
      <c r="B86" s="36"/>
      <c r="C86" s="182" t="s">
        <v>173</v>
      </c>
      <c r="D86" s="182" t="s">
        <v>156</v>
      </c>
      <c r="E86" s="183" t="s">
        <v>174</v>
      </c>
      <c r="F86" s="184" t="s">
        <v>175</v>
      </c>
      <c r="G86" s="185" t="s">
        <v>159</v>
      </c>
      <c r="H86" s="186">
        <v>9312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859</v>
      </c>
    </row>
    <row r="87" s="2" customFormat="1">
      <c r="A87" s="35"/>
      <c r="B87" s="36"/>
      <c r="C87" s="37"/>
      <c r="D87" s="195" t="s">
        <v>164</v>
      </c>
      <c r="E87" s="37"/>
      <c r="F87" s="196" t="s">
        <v>177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178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2" customFormat="1" ht="21.75" customHeight="1">
      <c r="A89" s="35"/>
      <c r="B89" s="36"/>
      <c r="C89" s="182" t="s">
        <v>161</v>
      </c>
      <c r="D89" s="182" t="s">
        <v>156</v>
      </c>
      <c r="E89" s="183" t="s">
        <v>179</v>
      </c>
      <c r="F89" s="184" t="s">
        <v>180</v>
      </c>
      <c r="G89" s="185" t="s">
        <v>159</v>
      </c>
      <c r="H89" s="186">
        <v>9312</v>
      </c>
      <c r="I89" s="187"/>
      <c r="J89" s="188">
        <f>ROUND(I89*H89,2)</f>
        <v>0</v>
      </c>
      <c r="K89" s="184" t="s">
        <v>160</v>
      </c>
      <c r="L89" s="41"/>
      <c r="M89" s="189" t="s">
        <v>21</v>
      </c>
      <c r="N89" s="190" t="s">
        <v>43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161</v>
      </c>
      <c r="AT89" s="193" t="s">
        <v>156</v>
      </c>
      <c r="AU89" s="193" t="s">
        <v>72</v>
      </c>
      <c r="AY89" s="14" t="s">
        <v>162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161</v>
      </c>
      <c r="BM89" s="193" t="s">
        <v>860</v>
      </c>
    </row>
    <row r="90" s="2" customFormat="1">
      <c r="A90" s="35"/>
      <c r="B90" s="36"/>
      <c r="C90" s="37"/>
      <c r="D90" s="195" t="s">
        <v>164</v>
      </c>
      <c r="E90" s="37"/>
      <c r="F90" s="196" t="s">
        <v>182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164</v>
      </c>
      <c r="AU90" s="14" t="s">
        <v>72</v>
      </c>
    </row>
    <row r="91" s="2" customFormat="1">
      <c r="A91" s="35"/>
      <c r="B91" s="36"/>
      <c r="C91" s="37"/>
      <c r="D91" s="200" t="s">
        <v>166</v>
      </c>
      <c r="E91" s="37"/>
      <c r="F91" s="201" t="s">
        <v>183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166</v>
      </c>
      <c r="AU91" s="14" t="s">
        <v>72</v>
      </c>
    </row>
    <row r="92" s="2" customFormat="1" ht="24.15" customHeight="1">
      <c r="A92" s="35"/>
      <c r="B92" s="36"/>
      <c r="C92" s="182" t="s">
        <v>184</v>
      </c>
      <c r="D92" s="182" t="s">
        <v>156</v>
      </c>
      <c r="E92" s="183" t="s">
        <v>185</v>
      </c>
      <c r="F92" s="184" t="s">
        <v>186</v>
      </c>
      <c r="G92" s="185" t="s">
        <v>159</v>
      </c>
      <c r="H92" s="186">
        <v>9312</v>
      </c>
      <c r="I92" s="187"/>
      <c r="J92" s="188">
        <f>ROUND(I92*H92,2)</f>
        <v>0</v>
      </c>
      <c r="K92" s="184" t="s">
        <v>160</v>
      </c>
      <c r="L92" s="41"/>
      <c r="M92" s="189" t="s">
        <v>21</v>
      </c>
      <c r="N92" s="190" t="s">
        <v>43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161</v>
      </c>
      <c r="AT92" s="193" t="s">
        <v>156</v>
      </c>
      <c r="AU92" s="193" t="s">
        <v>72</v>
      </c>
      <c r="AY92" s="14" t="s">
        <v>162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161</v>
      </c>
      <c r="BM92" s="193" t="s">
        <v>861</v>
      </c>
    </row>
    <row r="93" s="2" customFormat="1">
      <c r="A93" s="35"/>
      <c r="B93" s="36"/>
      <c r="C93" s="37"/>
      <c r="D93" s="195" t="s">
        <v>164</v>
      </c>
      <c r="E93" s="37"/>
      <c r="F93" s="196" t="s">
        <v>188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164</v>
      </c>
      <c r="AU93" s="14" t="s">
        <v>72</v>
      </c>
    </row>
    <row r="94" s="2" customFormat="1">
      <c r="A94" s="35"/>
      <c r="B94" s="36"/>
      <c r="C94" s="37"/>
      <c r="D94" s="200" t="s">
        <v>166</v>
      </c>
      <c r="E94" s="37"/>
      <c r="F94" s="201" t="s">
        <v>189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166</v>
      </c>
      <c r="AU94" s="14" t="s">
        <v>72</v>
      </c>
    </row>
    <row r="95" s="2" customFormat="1" ht="16.5" customHeight="1">
      <c r="A95" s="35"/>
      <c r="B95" s="36"/>
      <c r="C95" s="202" t="s">
        <v>190</v>
      </c>
      <c r="D95" s="202" t="s">
        <v>191</v>
      </c>
      <c r="E95" s="203" t="s">
        <v>192</v>
      </c>
      <c r="F95" s="204" t="s">
        <v>193</v>
      </c>
      <c r="G95" s="205" t="s">
        <v>194</v>
      </c>
      <c r="H95" s="206">
        <v>232.80000000000001</v>
      </c>
      <c r="I95" s="207"/>
      <c r="J95" s="208">
        <f>ROUND(I95*H95,2)</f>
        <v>0</v>
      </c>
      <c r="K95" s="204" t="s">
        <v>160</v>
      </c>
      <c r="L95" s="209"/>
      <c r="M95" s="210" t="s">
        <v>21</v>
      </c>
      <c r="N95" s="211" t="s">
        <v>43</v>
      </c>
      <c r="O95" s="81"/>
      <c r="P95" s="191">
        <f>O95*H95</f>
        <v>0</v>
      </c>
      <c r="Q95" s="191">
        <v>0.001</v>
      </c>
      <c r="R95" s="191">
        <f>Q95*H95</f>
        <v>0.23280000000000001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195</v>
      </c>
      <c r="AT95" s="193" t="s">
        <v>191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862</v>
      </c>
    </row>
    <row r="96" s="2" customFormat="1">
      <c r="A96" s="35"/>
      <c r="B96" s="36"/>
      <c r="C96" s="37"/>
      <c r="D96" s="195" t="s">
        <v>164</v>
      </c>
      <c r="E96" s="37"/>
      <c r="F96" s="196" t="s">
        <v>193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10" customFormat="1">
      <c r="A97" s="10"/>
      <c r="B97" s="212"/>
      <c r="C97" s="213"/>
      <c r="D97" s="195" t="s">
        <v>197</v>
      </c>
      <c r="E97" s="214" t="s">
        <v>21</v>
      </c>
      <c r="F97" s="215" t="s">
        <v>863</v>
      </c>
      <c r="G97" s="213"/>
      <c r="H97" s="216">
        <v>232.80000000000001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2" t="s">
        <v>197</v>
      </c>
      <c r="AU97" s="222" t="s">
        <v>72</v>
      </c>
      <c r="AV97" s="10" t="s">
        <v>81</v>
      </c>
      <c r="AW97" s="10" t="s">
        <v>34</v>
      </c>
      <c r="AX97" s="10" t="s">
        <v>79</v>
      </c>
      <c r="AY97" s="222" t="s">
        <v>162</v>
      </c>
    </row>
    <row r="98" s="2" customFormat="1" ht="24.15" customHeight="1">
      <c r="A98" s="35"/>
      <c r="B98" s="36"/>
      <c r="C98" s="182" t="s">
        <v>199</v>
      </c>
      <c r="D98" s="182" t="s">
        <v>156</v>
      </c>
      <c r="E98" s="183" t="s">
        <v>200</v>
      </c>
      <c r="F98" s="184" t="s">
        <v>201</v>
      </c>
      <c r="G98" s="185" t="s">
        <v>159</v>
      </c>
      <c r="H98" s="186">
        <v>9312</v>
      </c>
      <c r="I98" s="187"/>
      <c r="J98" s="188">
        <f>ROUND(I98*H98,2)</f>
        <v>0</v>
      </c>
      <c r="K98" s="184" t="s">
        <v>160</v>
      </c>
      <c r="L98" s="41"/>
      <c r="M98" s="189" t="s">
        <v>21</v>
      </c>
      <c r="N98" s="190" t="s">
        <v>43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161</v>
      </c>
      <c r="AT98" s="193" t="s">
        <v>156</v>
      </c>
      <c r="AU98" s="193" t="s">
        <v>72</v>
      </c>
      <c r="AY98" s="14" t="s">
        <v>162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161</v>
      </c>
      <c r="BM98" s="193" t="s">
        <v>864</v>
      </c>
    </row>
    <row r="99" s="2" customFormat="1">
      <c r="A99" s="35"/>
      <c r="B99" s="36"/>
      <c r="C99" s="37"/>
      <c r="D99" s="195" t="s">
        <v>164</v>
      </c>
      <c r="E99" s="37"/>
      <c r="F99" s="196" t="s">
        <v>203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164</v>
      </c>
      <c r="AU99" s="14" t="s">
        <v>72</v>
      </c>
    </row>
    <row r="100" s="2" customFormat="1">
      <c r="A100" s="35"/>
      <c r="B100" s="36"/>
      <c r="C100" s="37"/>
      <c r="D100" s="200" t="s">
        <v>166</v>
      </c>
      <c r="E100" s="37"/>
      <c r="F100" s="201" t="s">
        <v>204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166</v>
      </c>
      <c r="AU100" s="14" t="s">
        <v>72</v>
      </c>
    </row>
    <row r="101" s="10" customFormat="1">
      <c r="A101" s="10"/>
      <c r="B101" s="212"/>
      <c r="C101" s="213"/>
      <c r="D101" s="195" t="s">
        <v>197</v>
      </c>
      <c r="E101" s="214" t="s">
        <v>21</v>
      </c>
      <c r="F101" s="215" t="s">
        <v>865</v>
      </c>
      <c r="G101" s="213"/>
      <c r="H101" s="216">
        <v>9312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2" t="s">
        <v>197</v>
      </c>
      <c r="AU101" s="222" t="s">
        <v>72</v>
      </c>
      <c r="AV101" s="10" t="s">
        <v>81</v>
      </c>
      <c r="AW101" s="10" t="s">
        <v>34</v>
      </c>
      <c r="AX101" s="10" t="s">
        <v>72</v>
      </c>
      <c r="AY101" s="222" t="s">
        <v>162</v>
      </c>
    </row>
    <row r="102" s="11" customFormat="1">
      <c r="A102" s="11"/>
      <c r="B102" s="223"/>
      <c r="C102" s="224"/>
      <c r="D102" s="195" t="s">
        <v>197</v>
      </c>
      <c r="E102" s="225" t="s">
        <v>21</v>
      </c>
      <c r="F102" s="226" t="s">
        <v>206</v>
      </c>
      <c r="G102" s="224"/>
      <c r="H102" s="227">
        <v>9312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3" t="s">
        <v>197</v>
      </c>
      <c r="AU102" s="233" t="s">
        <v>72</v>
      </c>
      <c r="AV102" s="11" t="s">
        <v>161</v>
      </c>
      <c r="AW102" s="11" t="s">
        <v>34</v>
      </c>
      <c r="AX102" s="11" t="s">
        <v>79</v>
      </c>
      <c r="AY102" s="233" t="s">
        <v>162</v>
      </c>
    </row>
    <row r="103" s="2" customFormat="1" ht="16.5" customHeight="1">
      <c r="A103" s="35"/>
      <c r="B103" s="36"/>
      <c r="C103" s="182" t="s">
        <v>195</v>
      </c>
      <c r="D103" s="182" t="s">
        <v>156</v>
      </c>
      <c r="E103" s="183" t="s">
        <v>207</v>
      </c>
      <c r="F103" s="184" t="s">
        <v>208</v>
      </c>
      <c r="G103" s="185" t="s">
        <v>209</v>
      </c>
      <c r="H103" s="186">
        <v>13.968</v>
      </c>
      <c r="I103" s="187"/>
      <c r="J103" s="188">
        <f>ROUND(I103*H103,2)</f>
        <v>0</v>
      </c>
      <c r="K103" s="184" t="s">
        <v>21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866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208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10" customFormat="1">
      <c r="A105" s="10"/>
      <c r="B105" s="212"/>
      <c r="C105" s="213"/>
      <c r="D105" s="195" t="s">
        <v>197</v>
      </c>
      <c r="E105" s="214" t="s">
        <v>21</v>
      </c>
      <c r="F105" s="215" t="s">
        <v>867</v>
      </c>
      <c r="G105" s="213"/>
      <c r="H105" s="216">
        <v>13.968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2" t="s">
        <v>197</v>
      </c>
      <c r="AU105" s="222" t="s">
        <v>72</v>
      </c>
      <c r="AV105" s="10" t="s">
        <v>81</v>
      </c>
      <c r="AW105" s="10" t="s">
        <v>34</v>
      </c>
      <c r="AX105" s="10" t="s">
        <v>72</v>
      </c>
      <c r="AY105" s="222" t="s">
        <v>162</v>
      </c>
    </row>
    <row r="106" s="11" customFormat="1">
      <c r="A106" s="11"/>
      <c r="B106" s="223"/>
      <c r="C106" s="224"/>
      <c r="D106" s="195" t="s">
        <v>197</v>
      </c>
      <c r="E106" s="225" t="s">
        <v>21</v>
      </c>
      <c r="F106" s="226" t="s">
        <v>206</v>
      </c>
      <c r="G106" s="224"/>
      <c r="H106" s="227">
        <v>13.968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3" t="s">
        <v>197</v>
      </c>
      <c r="AU106" s="233" t="s">
        <v>72</v>
      </c>
      <c r="AV106" s="11" t="s">
        <v>161</v>
      </c>
      <c r="AW106" s="11" t="s">
        <v>34</v>
      </c>
      <c r="AX106" s="11" t="s">
        <v>79</v>
      </c>
      <c r="AY106" s="233" t="s">
        <v>162</v>
      </c>
    </row>
    <row r="107" s="2" customFormat="1" ht="24.15" customHeight="1">
      <c r="A107" s="35"/>
      <c r="B107" s="36"/>
      <c r="C107" s="182" t="s">
        <v>212</v>
      </c>
      <c r="D107" s="182" t="s">
        <v>156</v>
      </c>
      <c r="E107" s="183" t="s">
        <v>213</v>
      </c>
      <c r="F107" s="184" t="s">
        <v>214</v>
      </c>
      <c r="G107" s="185" t="s">
        <v>209</v>
      </c>
      <c r="H107" s="186">
        <v>0.24299999999999999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868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216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217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10" customFormat="1">
      <c r="A110" s="10"/>
      <c r="B110" s="212"/>
      <c r="C110" s="213"/>
      <c r="D110" s="195" t="s">
        <v>197</v>
      </c>
      <c r="E110" s="214" t="s">
        <v>21</v>
      </c>
      <c r="F110" s="215" t="s">
        <v>869</v>
      </c>
      <c r="G110" s="213"/>
      <c r="H110" s="216">
        <v>0.24299999999999999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2" t="s">
        <v>197</v>
      </c>
      <c r="AU110" s="222" t="s">
        <v>72</v>
      </c>
      <c r="AV110" s="10" t="s">
        <v>81</v>
      </c>
      <c r="AW110" s="10" t="s">
        <v>34</v>
      </c>
      <c r="AX110" s="10" t="s">
        <v>79</v>
      </c>
      <c r="AY110" s="222" t="s">
        <v>162</v>
      </c>
    </row>
    <row r="111" s="2" customFormat="1" ht="24.15" customHeight="1">
      <c r="A111" s="35"/>
      <c r="B111" s="36"/>
      <c r="C111" s="202" t="s">
        <v>219</v>
      </c>
      <c r="D111" s="202" t="s">
        <v>191</v>
      </c>
      <c r="E111" s="203" t="s">
        <v>220</v>
      </c>
      <c r="F111" s="204" t="s">
        <v>221</v>
      </c>
      <c r="G111" s="205" t="s">
        <v>194</v>
      </c>
      <c r="H111" s="206">
        <v>242.59999999999999</v>
      </c>
      <c r="I111" s="207"/>
      <c r="J111" s="208">
        <f>ROUND(I111*H111,2)</f>
        <v>0</v>
      </c>
      <c r="K111" s="204" t="s">
        <v>21</v>
      </c>
      <c r="L111" s="209"/>
      <c r="M111" s="210" t="s">
        <v>21</v>
      </c>
      <c r="N111" s="211" t="s">
        <v>43</v>
      </c>
      <c r="O111" s="81"/>
      <c r="P111" s="191">
        <f>O111*H111</f>
        <v>0</v>
      </c>
      <c r="Q111" s="191">
        <v>0.001</v>
      </c>
      <c r="R111" s="191">
        <f>Q111*H111</f>
        <v>0.24260000000000001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195</v>
      </c>
      <c r="AT111" s="193" t="s">
        <v>191</v>
      </c>
      <c r="AU111" s="193" t="s">
        <v>72</v>
      </c>
      <c r="AY111" s="14" t="s">
        <v>162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161</v>
      </c>
      <c r="BM111" s="193" t="s">
        <v>870</v>
      </c>
    </row>
    <row r="112" s="2" customFormat="1">
      <c r="A112" s="35"/>
      <c r="B112" s="36"/>
      <c r="C112" s="37"/>
      <c r="D112" s="195" t="s">
        <v>164</v>
      </c>
      <c r="E112" s="37"/>
      <c r="F112" s="196" t="s">
        <v>223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164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871</v>
      </c>
      <c r="G113" s="213"/>
      <c r="H113" s="216">
        <v>242.59999999999999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24.15" customHeight="1">
      <c r="A114" s="35"/>
      <c r="B114" s="36"/>
      <c r="C114" s="182" t="s">
        <v>225</v>
      </c>
      <c r="D114" s="182" t="s">
        <v>156</v>
      </c>
      <c r="E114" s="183" t="s">
        <v>226</v>
      </c>
      <c r="F114" s="184" t="s">
        <v>227</v>
      </c>
      <c r="G114" s="185" t="s">
        <v>209</v>
      </c>
      <c r="H114" s="186">
        <v>0.19400000000000001</v>
      </c>
      <c r="I114" s="187"/>
      <c r="J114" s="188">
        <f>ROUND(I114*H114,2)</f>
        <v>0</v>
      </c>
      <c r="K114" s="184" t="s">
        <v>160</v>
      </c>
      <c r="L114" s="41"/>
      <c r="M114" s="189" t="s">
        <v>21</v>
      </c>
      <c r="N114" s="190" t="s">
        <v>43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161</v>
      </c>
      <c r="AT114" s="193" t="s">
        <v>156</v>
      </c>
      <c r="AU114" s="193" t="s">
        <v>72</v>
      </c>
      <c r="AY114" s="14" t="s">
        <v>162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79</v>
      </c>
      <c r="BK114" s="194">
        <f>ROUND(I114*H114,2)</f>
        <v>0</v>
      </c>
      <c r="BL114" s="14" t="s">
        <v>161</v>
      </c>
      <c r="BM114" s="193" t="s">
        <v>872</v>
      </c>
    </row>
    <row r="115" s="2" customFormat="1">
      <c r="A115" s="35"/>
      <c r="B115" s="36"/>
      <c r="C115" s="37"/>
      <c r="D115" s="195" t="s">
        <v>164</v>
      </c>
      <c r="E115" s="37"/>
      <c r="F115" s="196" t="s">
        <v>229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164</v>
      </c>
      <c r="AU115" s="14" t="s">
        <v>72</v>
      </c>
    </row>
    <row r="116" s="2" customFormat="1">
      <c r="A116" s="35"/>
      <c r="B116" s="36"/>
      <c r="C116" s="37"/>
      <c r="D116" s="200" t="s">
        <v>166</v>
      </c>
      <c r="E116" s="37"/>
      <c r="F116" s="201" t="s">
        <v>230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166</v>
      </c>
      <c r="AU116" s="14" t="s">
        <v>72</v>
      </c>
    </row>
    <row r="117" s="10" customFormat="1">
      <c r="A117" s="10"/>
      <c r="B117" s="212"/>
      <c r="C117" s="213"/>
      <c r="D117" s="195" t="s">
        <v>197</v>
      </c>
      <c r="E117" s="214" t="s">
        <v>21</v>
      </c>
      <c r="F117" s="215" t="s">
        <v>873</v>
      </c>
      <c r="G117" s="213"/>
      <c r="H117" s="216">
        <v>0.19400000000000001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2" t="s">
        <v>197</v>
      </c>
      <c r="AU117" s="222" t="s">
        <v>72</v>
      </c>
      <c r="AV117" s="10" t="s">
        <v>81</v>
      </c>
      <c r="AW117" s="10" t="s">
        <v>34</v>
      </c>
      <c r="AX117" s="10" t="s">
        <v>79</v>
      </c>
      <c r="AY117" s="222" t="s">
        <v>162</v>
      </c>
    </row>
    <row r="118" s="2" customFormat="1" ht="16.5" customHeight="1">
      <c r="A118" s="35"/>
      <c r="B118" s="36"/>
      <c r="C118" s="202" t="s">
        <v>232</v>
      </c>
      <c r="D118" s="202" t="s">
        <v>191</v>
      </c>
      <c r="E118" s="203" t="s">
        <v>233</v>
      </c>
      <c r="F118" s="204" t="s">
        <v>234</v>
      </c>
      <c r="G118" s="205" t="s">
        <v>194</v>
      </c>
      <c r="H118" s="206">
        <v>194</v>
      </c>
      <c r="I118" s="207"/>
      <c r="J118" s="208">
        <f>ROUND(I118*H118,2)</f>
        <v>0</v>
      </c>
      <c r="K118" s="204" t="s">
        <v>160</v>
      </c>
      <c r="L118" s="209"/>
      <c r="M118" s="210" t="s">
        <v>21</v>
      </c>
      <c r="N118" s="211" t="s">
        <v>43</v>
      </c>
      <c r="O118" s="81"/>
      <c r="P118" s="191">
        <f>O118*H118</f>
        <v>0</v>
      </c>
      <c r="Q118" s="191">
        <v>0.001</v>
      </c>
      <c r="R118" s="191">
        <f>Q118*H118</f>
        <v>0.19400000000000001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195</v>
      </c>
      <c r="AT118" s="193" t="s">
        <v>191</v>
      </c>
      <c r="AU118" s="193" t="s">
        <v>72</v>
      </c>
      <c r="AY118" s="14" t="s">
        <v>162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4" t="s">
        <v>79</v>
      </c>
      <c r="BK118" s="194">
        <f>ROUND(I118*H118,2)</f>
        <v>0</v>
      </c>
      <c r="BL118" s="14" t="s">
        <v>161</v>
      </c>
      <c r="BM118" s="193" t="s">
        <v>874</v>
      </c>
    </row>
    <row r="119" s="2" customFormat="1">
      <c r="A119" s="35"/>
      <c r="B119" s="36"/>
      <c r="C119" s="37"/>
      <c r="D119" s="195" t="s">
        <v>164</v>
      </c>
      <c r="E119" s="37"/>
      <c r="F119" s="196" t="s">
        <v>234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164</v>
      </c>
      <c r="AU119" s="14" t="s">
        <v>72</v>
      </c>
    </row>
    <row r="120" s="10" customFormat="1">
      <c r="A120" s="10"/>
      <c r="B120" s="212"/>
      <c r="C120" s="213"/>
      <c r="D120" s="195" t="s">
        <v>197</v>
      </c>
      <c r="E120" s="214" t="s">
        <v>21</v>
      </c>
      <c r="F120" s="215" t="s">
        <v>875</v>
      </c>
      <c r="G120" s="213"/>
      <c r="H120" s="216">
        <v>194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2" t="s">
        <v>197</v>
      </c>
      <c r="AU120" s="222" t="s">
        <v>72</v>
      </c>
      <c r="AV120" s="10" t="s">
        <v>81</v>
      </c>
      <c r="AW120" s="10" t="s">
        <v>34</v>
      </c>
      <c r="AX120" s="10" t="s">
        <v>79</v>
      </c>
      <c r="AY120" s="222" t="s">
        <v>162</v>
      </c>
    </row>
    <row r="121" s="2" customFormat="1" ht="33" customHeight="1">
      <c r="A121" s="35"/>
      <c r="B121" s="36"/>
      <c r="C121" s="182" t="s">
        <v>237</v>
      </c>
      <c r="D121" s="182" t="s">
        <v>156</v>
      </c>
      <c r="E121" s="183" t="s">
        <v>238</v>
      </c>
      <c r="F121" s="184" t="s">
        <v>239</v>
      </c>
      <c r="G121" s="185" t="s">
        <v>240</v>
      </c>
      <c r="H121" s="186">
        <v>3880</v>
      </c>
      <c r="I121" s="187"/>
      <c r="J121" s="188">
        <f>ROUND(I121*H121,2)</f>
        <v>0</v>
      </c>
      <c r="K121" s="184" t="s">
        <v>160</v>
      </c>
      <c r="L121" s="41"/>
      <c r="M121" s="189" t="s">
        <v>21</v>
      </c>
      <c r="N121" s="190" t="s">
        <v>43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161</v>
      </c>
      <c r="AT121" s="193" t="s">
        <v>156</v>
      </c>
      <c r="AU121" s="193" t="s">
        <v>72</v>
      </c>
      <c r="AY121" s="14" t="s">
        <v>162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161</v>
      </c>
      <c r="BM121" s="193" t="s">
        <v>876</v>
      </c>
    </row>
    <row r="122" s="2" customFormat="1">
      <c r="A122" s="35"/>
      <c r="B122" s="36"/>
      <c r="C122" s="37"/>
      <c r="D122" s="195" t="s">
        <v>164</v>
      </c>
      <c r="E122" s="37"/>
      <c r="F122" s="196" t="s">
        <v>242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164</v>
      </c>
      <c r="AU122" s="14" t="s">
        <v>72</v>
      </c>
    </row>
    <row r="123" s="2" customFormat="1">
      <c r="A123" s="35"/>
      <c r="B123" s="36"/>
      <c r="C123" s="37"/>
      <c r="D123" s="200" t="s">
        <v>166</v>
      </c>
      <c r="E123" s="37"/>
      <c r="F123" s="201" t="s">
        <v>243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166</v>
      </c>
      <c r="AU123" s="14" t="s">
        <v>72</v>
      </c>
    </row>
    <row r="124" s="10" customFormat="1">
      <c r="A124" s="10"/>
      <c r="B124" s="212"/>
      <c r="C124" s="213"/>
      <c r="D124" s="195" t="s">
        <v>197</v>
      </c>
      <c r="E124" s="214" t="s">
        <v>21</v>
      </c>
      <c r="F124" s="215" t="s">
        <v>877</v>
      </c>
      <c r="G124" s="213"/>
      <c r="H124" s="216">
        <v>3880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2" t="s">
        <v>197</v>
      </c>
      <c r="AU124" s="222" t="s">
        <v>72</v>
      </c>
      <c r="AV124" s="10" t="s">
        <v>81</v>
      </c>
      <c r="AW124" s="10" t="s">
        <v>34</v>
      </c>
      <c r="AX124" s="10" t="s">
        <v>79</v>
      </c>
      <c r="AY124" s="222" t="s">
        <v>162</v>
      </c>
    </row>
    <row r="125" s="2" customFormat="1" ht="24.15" customHeight="1">
      <c r="A125" s="35"/>
      <c r="B125" s="36"/>
      <c r="C125" s="182" t="s">
        <v>245</v>
      </c>
      <c r="D125" s="182" t="s">
        <v>156</v>
      </c>
      <c r="E125" s="183" t="s">
        <v>246</v>
      </c>
      <c r="F125" s="184" t="s">
        <v>247</v>
      </c>
      <c r="G125" s="185" t="s">
        <v>240</v>
      </c>
      <c r="H125" s="186">
        <v>3290</v>
      </c>
      <c r="I125" s="187"/>
      <c r="J125" s="188">
        <f>ROUND(I125*H125,2)</f>
        <v>0</v>
      </c>
      <c r="K125" s="184" t="s">
        <v>160</v>
      </c>
      <c r="L125" s="41"/>
      <c r="M125" s="189" t="s">
        <v>21</v>
      </c>
      <c r="N125" s="190" t="s">
        <v>43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161</v>
      </c>
      <c r="AT125" s="193" t="s">
        <v>156</v>
      </c>
      <c r="AU125" s="193" t="s">
        <v>72</v>
      </c>
      <c r="AY125" s="14" t="s">
        <v>162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161</v>
      </c>
      <c r="BM125" s="193" t="s">
        <v>878</v>
      </c>
    </row>
    <row r="126" s="2" customFormat="1">
      <c r="A126" s="35"/>
      <c r="B126" s="36"/>
      <c r="C126" s="37"/>
      <c r="D126" s="195" t="s">
        <v>164</v>
      </c>
      <c r="E126" s="37"/>
      <c r="F126" s="196" t="s">
        <v>249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164</v>
      </c>
      <c r="AU126" s="14" t="s">
        <v>72</v>
      </c>
    </row>
    <row r="127" s="2" customFormat="1">
      <c r="A127" s="35"/>
      <c r="B127" s="36"/>
      <c r="C127" s="37"/>
      <c r="D127" s="200" t="s">
        <v>166</v>
      </c>
      <c r="E127" s="37"/>
      <c r="F127" s="201" t="s">
        <v>250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166</v>
      </c>
      <c r="AU127" s="14" t="s">
        <v>72</v>
      </c>
    </row>
    <row r="128" s="10" customFormat="1">
      <c r="A128" s="10"/>
      <c r="B128" s="212"/>
      <c r="C128" s="213"/>
      <c r="D128" s="195" t="s">
        <v>197</v>
      </c>
      <c r="E128" s="214" t="s">
        <v>21</v>
      </c>
      <c r="F128" s="215" t="s">
        <v>879</v>
      </c>
      <c r="G128" s="213"/>
      <c r="H128" s="216">
        <v>3290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2" t="s">
        <v>197</v>
      </c>
      <c r="AU128" s="222" t="s">
        <v>72</v>
      </c>
      <c r="AV128" s="10" t="s">
        <v>81</v>
      </c>
      <c r="AW128" s="10" t="s">
        <v>34</v>
      </c>
      <c r="AX128" s="10" t="s">
        <v>79</v>
      </c>
      <c r="AY128" s="222" t="s">
        <v>162</v>
      </c>
    </row>
    <row r="129" s="2" customFormat="1" ht="24.15" customHeight="1">
      <c r="A129" s="35"/>
      <c r="B129" s="36"/>
      <c r="C129" s="182" t="s">
        <v>8</v>
      </c>
      <c r="D129" s="182" t="s">
        <v>156</v>
      </c>
      <c r="E129" s="183" t="s">
        <v>252</v>
      </c>
      <c r="F129" s="184" t="s">
        <v>253</v>
      </c>
      <c r="G129" s="185" t="s">
        <v>240</v>
      </c>
      <c r="H129" s="186">
        <v>590</v>
      </c>
      <c r="I129" s="187"/>
      <c r="J129" s="188">
        <f>ROUND(I129*H129,2)</f>
        <v>0</v>
      </c>
      <c r="K129" s="184" t="s">
        <v>160</v>
      </c>
      <c r="L129" s="41"/>
      <c r="M129" s="189" t="s">
        <v>21</v>
      </c>
      <c r="N129" s="190" t="s">
        <v>43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161</v>
      </c>
      <c r="AT129" s="193" t="s">
        <v>156</v>
      </c>
      <c r="AU129" s="193" t="s">
        <v>72</v>
      </c>
      <c r="AY129" s="14" t="s">
        <v>162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161</v>
      </c>
      <c r="BM129" s="193" t="s">
        <v>880</v>
      </c>
    </row>
    <row r="130" s="2" customFormat="1">
      <c r="A130" s="35"/>
      <c r="B130" s="36"/>
      <c r="C130" s="37"/>
      <c r="D130" s="195" t="s">
        <v>164</v>
      </c>
      <c r="E130" s="37"/>
      <c r="F130" s="196" t="s">
        <v>255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164</v>
      </c>
      <c r="AU130" s="14" t="s">
        <v>72</v>
      </c>
    </row>
    <row r="131" s="2" customFormat="1">
      <c r="A131" s="35"/>
      <c r="B131" s="36"/>
      <c r="C131" s="37"/>
      <c r="D131" s="200" t="s">
        <v>166</v>
      </c>
      <c r="E131" s="37"/>
      <c r="F131" s="201" t="s">
        <v>256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72</v>
      </c>
    </row>
    <row r="132" s="10" customFormat="1">
      <c r="A132" s="10"/>
      <c r="B132" s="212"/>
      <c r="C132" s="213"/>
      <c r="D132" s="195" t="s">
        <v>197</v>
      </c>
      <c r="E132" s="214" t="s">
        <v>21</v>
      </c>
      <c r="F132" s="215" t="s">
        <v>881</v>
      </c>
      <c r="G132" s="213"/>
      <c r="H132" s="216">
        <v>590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2" t="s">
        <v>197</v>
      </c>
      <c r="AU132" s="222" t="s">
        <v>72</v>
      </c>
      <c r="AV132" s="10" t="s">
        <v>81</v>
      </c>
      <c r="AW132" s="10" t="s">
        <v>34</v>
      </c>
      <c r="AX132" s="10" t="s">
        <v>79</v>
      </c>
      <c r="AY132" s="222" t="s">
        <v>162</v>
      </c>
    </row>
    <row r="133" s="2" customFormat="1" ht="16.5" customHeight="1">
      <c r="A133" s="35"/>
      <c r="B133" s="36"/>
      <c r="C133" s="202" t="s">
        <v>258</v>
      </c>
      <c r="D133" s="202" t="s">
        <v>191</v>
      </c>
      <c r="E133" s="203" t="s">
        <v>259</v>
      </c>
      <c r="F133" s="204" t="s">
        <v>260</v>
      </c>
      <c r="G133" s="205" t="s">
        <v>240</v>
      </c>
      <c r="H133" s="206">
        <v>60</v>
      </c>
      <c r="I133" s="207"/>
      <c r="J133" s="208">
        <f>ROUND(I133*H133,2)</f>
        <v>0</v>
      </c>
      <c r="K133" s="204" t="s">
        <v>21</v>
      </c>
      <c r="L133" s="209"/>
      <c r="M133" s="210" t="s">
        <v>21</v>
      </c>
      <c r="N133" s="211" t="s">
        <v>43</v>
      </c>
      <c r="O133" s="81"/>
      <c r="P133" s="191">
        <f>O133*H133</f>
        <v>0</v>
      </c>
      <c r="Q133" s="191">
        <v>0.0015</v>
      </c>
      <c r="R133" s="191">
        <f>Q133*H133</f>
        <v>0.089999999999999997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195</v>
      </c>
      <c r="AT133" s="193" t="s">
        <v>191</v>
      </c>
      <c r="AU133" s="193" t="s">
        <v>72</v>
      </c>
      <c r="AY133" s="14" t="s">
        <v>162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161</v>
      </c>
      <c r="BM133" s="193" t="s">
        <v>882</v>
      </c>
    </row>
    <row r="134" s="2" customFormat="1">
      <c r="A134" s="35"/>
      <c r="B134" s="36"/>
      <c r="C134" s="37"/>
      <c r="D134" s="195" t="s">
        <v>164</v>
      </c>
      <c r="E134" s="37"/>
      <c r="F134" s="196" t="s">
        <v>260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72</v>
      </c>
    </row>
    <row r="135" s="2" customFormat="1" ht="21.75" customHeight="1">
      <c r="A135" s="35"/>
      <c r="B135" s="36"/>
      <c r="C135" s="202" t="s">
        <v>262</v>
      </c>
      <c r="D135" s="202" t="s">
        <v>191</v>
      </c>
      <c r="E135" s="203" t="s">
        <v>263</v>
      </c>
      <c r="F135" s="204" t="s">
        <v>264</v>
      </c>
      <c r="G135" s="205" t="s">
        <v>240</v>
      </c>
      <c r="H135" s="206">
        <v>50</v>
      </c>
      <c r="I135" s="207"/>
      <c r="J135" s="208">
        <f>ROUND(I135*H135,2)</f>
        <v>0</v>
      </c>
      <c r="K135" s="204" t="s">
        <v>21</v>
      </c>
      <c r="L135" s="209"/>
      <c r="M135" s="210" t="s">
        <v>21</v>
      </c>
      <c r="N135" s="211" t="s">
        <v>43</v>
      </c>
      <c r="O135" s="81"/>
      <c r="P135" s="191">
        <f>O135*H135</f>
        <v>0</v>
      </c>
      <c r="Q135" s="191">
        <v>0.0015</v>
      </c>
      <c r="R135" s="191">
        <f>Q135*H135</f>
        <v>0.074999999999999997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195</v>
      </c>
      <c r="AT135" s="193" t="s">
        <v>191</v>
      </c>
      <c r="AU135" s="193" t="s">
        <v>72</v>
      </c>
      <c r="AY135" s="14" t="s">
        <v>162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161</v>
      </c>
      <c r="BM135" s="193" t="s">
        <v>883</v>
      </c>
    </row>
    <row r="136" s="2" customFormat="1">
      <c r="A136" s="35"/>
      <c r="B136" s="36"/>
      <c r="C136" s="37"/>
      <c r="D136" s="195" t="s">
        <v>164</v>
      </c>
      <c r="E136" s="37"/>
      <c r="F136" s="196" t="s">
        <v>264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72</v>
      </c>
    </row>
    <row r="137" s="2" customFormat="1" ht="21.75" customHeight="1">
      <c r="A137" s="35"/>
      <c r="B137" s="36"/>
      <c r="C137" s="202" t="s">
        <v>266</v>
      </c>
      <c r="D137" s="202" t="s">
        <v>191</v>
      </c>
      <c r="E137" s="203" t="s">
        <v>267</v>
      </c>
      <c r="F137" s="204" t="s">
        <v>268</v>
      </c>
      <c r="G137" s="205" t="s">
        <v>240</v>
      </c>
      <c r="H137" s="206">
        <v>60</v>
      </c>
      <c r="I137" s="207"/>
      <c r="J137" s="208">
        <f>ROUND(I137*H137,2)</f>
        <v>0</v>
      </c>
      <c r="K137" s="204" t="s">
        <v>21</v>
      </c>
      <c r="L137" s="209"/>
      <c r="M137" s="210" t="s">
        <v>21</v>
      </c>
      <c r="N137" s="211" t="s">
        <v>43</v>
      </c>
      <c r="O137" s="81"/>
      <c r="P137" s="191">
        <f>O137*H137</f>
        <v>0</v>
      </c>
      <c r="Q137" s="191">
        <v>0.0015</v>
      </c>
      <c r="R137" s="191">
        <f>Q137*H137</f>
        <v>0.089999999999999997</v>
      </c>
      <c r="S137" s="191">
        <v>0</v>
      </c>
      <c r="T137" s="19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3" t="s">
        <v>195</v>
      </c>
      <c r="AT137" s="193" t="s">
        <v>191</v>
      </c>
      <c r="AU137" s="193" t="s">
        <v>72</v>
      </c>
      <c r="AY137" s="14" t="s">
        <v>162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4" t="s">
        <v>79</v>
      </c>
      <c r="BK137" s="194">
        <f>ROUND(I137*H137,2)</f>
        <v>0</v>
      </c>
      <c r="BL137" s="14" t="s">
        <v>161</v>
      </c>
      <c r="BM137" s="193" t="s">
        <v>884</v>
      </c>
    </row>
    <row r="138" s="2" customFormat="1">
      <c r="A138" s="35"/>
      <c r="B138" s="36"/>
      <c r="C138" s="37"/>
      <c r="D138" s="195" t="s">
        <v>164</v>
      </c>
      <c r="E138" s="37"/>
      <c r="F138" s="196" t="s">
        <v>268</v>
      </c>
      <c r="G138" s="37"/>
      <c r="H138" s="37"/>
      <c r="I138" s="197"/>
      <c r="J138" s="37"/>
      <c r="K138" s="37"/>
      <c r="L138" s="41"/>
      <c r="M138" s="198"/>
      <c r="N138" s="19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164</v>
      </c>
      <c r="AU138" s="14" t="s">
        <v>72</v>
      </c>
    </row>
    <row r="139" s="2" customFormat="1" ht="16.5" customHeight="1">
      <c r="A139" s="35"/>
      <c r="B139" s="36"/>
      <c r="C139" s="202" t="s">
        <v>270</v>
      </c>
      <c r="D139" s="202" t="s">
        <v>191</v>
      </c>
      <c r="E139" s="203" t="s">
        <v>271</v>
      </c>
      <c r="F139" s="204" t="s">
        <v>272</v>
      </c>
      <c r="G139" s="205" t="s">
        <v>240</v>
      </c>
      <c r="H139" s="206">
        <v>50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43</v>
      </c>
      <c r="O139" s="81"/>
      <c r="P139" s="191">
        <f>O139*H139</f>
        <v>0</v>
      </c>
      <c r="Q139" s="191">
        <v>0.0015</v>
      </c>
      <c r="R139" s="191">
        <f>Q139*H139</f>
        <v>0.074999999999999997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195</v>
      </c>
      <c r="AT139" s="193" t="s">
        <v>191</v>
      </c>
      <c r="AU139" s="193" t="s">
        <v>72</v>
      </c>
      <c r="AY139" s="14" t="s">
        <v>162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161</v>
      </c>
      <c r="BM139" s="193" t="s">
        <v>885</v>
      </c>
    </row>
    <row r="140" s="2" customFormat="1">
      <c r="A140" s="35"/>
      <c r="B140" s="36"/>
      <c r="C140" s="37"/>
      <c r="D140" s="195" t="s">
        <v>164</v>
      </c>
      <c r="E140" s="37"/>
      <c r="F140" s="196" t="s">
        <v>272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72</v>
      </c>
    </row>
    <row r="141" s="2" customFormat="1" ht="16.5" customHeight="1">
      <c r="A141" s="35"/>
      <c r="B141" s="36"/>
      <c r="C141" s="202" t="s">
        <v>274</v>
      </c>
      <c r="D141" s="202" t="s">
        <v>191</v>
      </c>
      <c r="E141" s="203" t="s">
        <v>275</v>
      </c>
      <c r="F141" s="204" t="s">
        <v>276</v>
      </c>
      <c r="G141" s="205" t="s">
        <v>240</v>
      </c>
      <c r="H141" s="206">
        <v>90</v>
      </c>
      <c r="I141" s="207"/>
      <c r="J141" s="208">
        <f>ROUND(I141*H141,2)</f>
        <v>0</v>
      </c>
      <c r="K141" s="204" t="s">
        <v>21</v>
      </c>
      <c r="L141" s="209"/>
      <c r="M141" s="210" t="s">
        <v>21</v>
      </c>
      <c r="N141" s="211" t="s">
        <v>43</v>
      </c>
      <c r="O141" s="81"/>
      <c r="P141" s="191">
        <f>O141*H141</f>
        <v>0</v>
      </c>
      <c r="Q141" s="191">
        <v>0.0015</v>
      </c>
      <c r="R141" s="191">
        <f>Q141*H141</f>
        <v>0.13500000000000001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195</v>
      </c>
      <c r="AT141" s="193" t="s">
        <v>191</v>
      </c>
      <c r="AU141" s="193" t="s">
        <v>72</v>
      </c>
      <c r="AY141" s="14" t="s">
        <v>162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79</v>
      </c>
      <c r="BK141" s="194">
        <f>ROUND(I141*H141,2)</f>
        <v>0</v>
      </c>
      <c r="BL141" s="14" t="s">
        <v>161</v>
      </c>
      <c r="BM141" s="193" t="s">
        <v>886</v>
      </c>
    </row>
    <row r="142" s="2" customFormat="1">
      <c r="A142" s="35"/>
      <c r="B142" s="36"/>
      <c r="C142" s="37"/>
      <c r="D142" s="195" t="s">
        <v>164</v>
      </c>
      <c r="E142" s="37"/>
      <c r="F142" s="196" t="s">
        <v>276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164</v>
      </c>
      <c r="AU142" s="14" t="s">
        <v>72</v>
      </c>
    </row>
    <row r="143" s="2" customFormat="1" ht="21.75" customHeight="1">
      <c r="A143" s="35"/>
      <c r="B143" s="36"/>
      <c r="C143" s="202" t="s">
        <v>7</v>
      </c>
      <c r="D143" s="202" t="s">
        <v>191</v>
      </c>
      <c r="E143" s="203" t="s">
        <v>278</v>
      </c>
      <c r="F143" s="204" t="s">
        <v>279</v>
      </c>
      <c r="G143" s="205" t="s">
        <v>240</v>
      </c>
      <c r="H143" s="206">
        <v>40</v>
      </c>
      <c r="I143" s="207"/>
      <c r="J143" s="208">
        <f>ROUND(I143*H143,2)</f>
        <v>0</v>
      </c>
      <c r="K143" s="204" t="s">
        <v>21</v>
      </c>
      <c r="L143" s="209"/>
      <c r="M143" s="210" t="s">
        <v>21</v>
      </c>
      <c r="N143" s="211" t="s">
        <v>43</v>
      </c>
      <c r="O143" s="81"/>
      <c r="P143" s="191">
        <f>O143*H143</f>
        <v>0</v>
      </c>
      <c r="Q143" s="191">
        <v>0.0015</v>
      </c>
      <c r="R143" s="191">
        <f>Q143*H143</f>
        <v>0.059999999999999998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195</v>
      </c>
      <c r="AT143" s="193" t="s">
        <v>191</v>
      </c>
      <c r="AU143" s="193" t="s">
        <v>72</v>
      </c>
      <c r="AY143" s="14" t="s">
        <v>162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79</v>
      </c>
      <c r="BK143" s="194">
        <f>ROUND(I143*H143,2)</f>
        <v>0</v>
      </c>
      <c r="BL143" s="14" t="s">
        <v>161</v>
      </c>
      <c r="BM143" s="193" t="s">
        <v>887</v>
      </c>
    </row>
    <row r="144" s="2" customFormat="1">
      <c r="A144" s="35"/>
      <c r="B144" s="36"/>
      <c r="C144" s="37"/>
      <c r="D144" s="195" t="s">
        <v>164</v>
      </c>
      <c r="E144" s="37"/>
      <c r="F144" s="196" t="s">
        <v>279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164</v>
      </c>
      <c r="AU144" s="14" t="s">
        <v>72</v>
      </c>
    </row>
    <row r="145" s="2" customFormat="1" ht="16.5" customHeight="1">
      <c r="A145" s="35"/>
      <c r="B145" s="36"/>
      <c r="C145" s="202" t="s">
        <v>281</v>
      </c>
      <c r="D145" s="202" t="s">
        <v>191</v>
      </c>
      <c r="E145" s="203" t="s">
        <v>282</v>
      </c>
      <c r="F145" s="204" t="s">
        <v>283</v>
      </c>
      <c r="G145" s="205" t="s">
        <v>240</v>
      </c>
      <c r="H145" s="206">
        <v>100</v>
      </c>
      <c r="I145" s="207"/>
      <c r="J145" s="208">
        <f>ROUND(I145*H145,2)</f>
        <v>0</v>
      </c>
      <c r="K145" s="204" t="s">
        <v>21</v>
      </c>
      <c r="L145" s="209"/>
      <c r="M145" s="210" t="s">
        <v>21</v>
      </c>
      <c r="N145" s="211" t="s">
        <v>43</v>
      </c>
      <c r="O145" s="81"/>
      <c r="P145" s="191">
        <f>O145*H145</f>
        <v>0</v>
      </c>
      <c r="Q145" s="191">
        <v>0.0015</v>
      </c>
      <c r="R145" s="191">
        <f>Q145*H145</f>
        <v>0.14999999999999999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195</v>
      </c>
      <c r="AT145" s="193" t="s">
        <v>191</v>
      </c>
      <c r="AU145" s="193" t="s">
        <v>72</v>
      </c>
      <c r="AY145" s="14" t="s">
        <v>162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79</v>
      </c>
      <c r="BK145" s="194">
        <f>ROUND(I145*H145,2)</f>
        <v>0</v>
      </c>
      <c r="BL145" s="14" t="s">
        <v>161</v>
      </c>
      <c r="BM145" s="193" t="s">
        <v>888</v>
      </c>
    </row>
    <row r="146" s="2" customFormat="1">
      <c r="A146" s="35"/>
      <c r="B146" s="36"/>
      <c r="C146" s="37"/>
      <c r="D146" s="195" t="s">
        <v>164</v>
      </c>
      <c r="E146" s="37"/>
      <c r="F146" s="196" t="s">
        <v>283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164</v>
      </c>
      <c r="AU146" s="14" t="s">
        <v>72</v>
      </c>
    </row>
    <row r="147" s="2" customFormat="1" ht="16.5" customHeight="1">
      <c r="A147" s="35"/>
      <c r="B147" s="36"/>
      <c r="C147" s="202" t="s">
        <v>285</v>
      </c>
      <c r="D147" s="202" t="s">
        <v>191</v>
      </c>
      <c r="E147" s="203" t="s">
        <v>286</v>
      </c>
      <c r="F147" s="204" t="s">
        <v>287</v>
      </c>
      <c r="G147" s="205" t="s">
        <v>240</v>
      </c>
      <c r="H147" s="206">
        <v>60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43</v>
      </c>
      <c r="O147" s="81"/>
      <c r="P147" s="191">
        <f>O147*H147</f>
        <v>0</v>
      </c>
      <c r="Q147" s="191">
        <v>0.0015</v>
      </c>
      <c r="R147" s="191">
        <f>Q147*H147</f>
        <v>0.089999999999999997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195</v>
      </c>
      <c r="AT147" s="193" t="s">
        <v>191</v>
      </c>
      <c r="AU147" s="193" t="s">
        <v>72</v>
      </c>
      <c r="AY147" s="14" t="s">
        <v>162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79</v>
      </c>
      <c r="BK147" s="194">
        <f>ROUND(I147*H147,2)</f>
        <v>0</v>
      </c>
      <c r="BL147" s="14" t="s">
        <v>161</v>
      </c>
      <c r="BM147" s="193" t="s">
        <v>889</v>
      </c>
    </row>
    <row r="148" s="2" customFormat="1">
      <c r="A148" s="35"/>
      <c r="B148" s="36"/>
      <c r="C148" s="37"/>
      <c r="D148" s="195" t="s">
        <v>164</v>
      </c>
      <c r="E148" s="37"/>
      <c r="F148" s="196" t="s">
        <v>289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164</v>
      </c>
      <c r="AU148" s="14" t="s">
        <v>72</v>
      </c>
    </row>
    <row r="149" s="2" customFormat="1" ht="24.15" customHeight="1">
      <c r="A149" s="35"/>
      <c r="B149" s="36"/>
      <c r="C149" s="202" t="s">
        <v>290</v>
      </c>
      <c r="D149" s="202" t="s">
        <v>191</v>
      </c>
      <c r="E149" s="203" t="s">
        <v>291</v>
      </c>
      <c r="F149" s="204" t="s">
        <v>292</v>
      </c>
      <c r="G149" s="205" t="s">
        <v>240</v>
      </c>
      <c r="H149" s="206">
        <v>50</v>
      </c>
      <c r="I149" s="207"/>
      <c r="J149" s="208">
        <f>ROUND(I149*H149,2)</f>
        <v>0</v>
      </c>
      <c r="K149" s="204" t="s">
        <v>21</v>
      </c>
      <c r="L149" s="209"/>
      <c r="M149" s="210" t="s">
        <v>21</v>
      </c>
      <c r="N149" s="211" t="s">
        <v>43</v>
      </c>
      <c r="O149" s="81"/>
      <c r="P149" s="191">
        <f>O149*H149</f>
        <v>0</v>
      </c>
      <c r="Q149" s="191">
        <v>0.0015</v>
      </c>
      <c r="R149" s="191">
        <f>Q149*H149</f>
        <v>0.074999999999999997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195</v>
      </c>
      <c r="AT149" s="193" t="s">
        <v>191</v>
      </c>
      <c r="AU149" s="193" t="s">
        <v>72</v>
      </c>
      <c r="AY149" s="14" t="s">
        <v>162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79</v>
      </c>
      <c r="BK149" s="194">
        <f>ROUND(I149*H149,2)</f>
        <v>0</v>
      </c>
      <c r="BL149" s="14" t="s">
        <v>161</v>
      </c>
      <c r="BM149" s="193" t="s">
        <v>890</v>
      </c>
    </row>
    <row r="150" s="2" customFormat="1">
      <c r="A150" s="35"/>
      <c r="B150" s="36"/>
      <c r="C150" s="37"/>
      <c r="D150" s="195" t="s">
        <v>164</v>
      </c>
      <c r="E150" s="37"/>
      <c r="F150" s="196" t="s">
        <v>292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164</v>
      </c>
      <c r="AU150" s="14" t="s">
        <v>72</v>
      </c>
    </row>
    <row r="151" s="2" customFormat="1" ht="24.15" customHeight="1">
      <c r="A151" s="35"/>
      <c r="B151" s="36"/>
      <c r="C151" s="202" t="s">
        <v>294</v>
      </c>
      <c r="D151" s="202" t="s">
        <v>191</v>
      </c>
      <c r="E151" s="203" t="s">
        <v>295</v>
      </c>
      <c r="F151" s="204" t="s">
        <v>296</v>
      </c>
      <c r="G151" s="205" t="s">
        <v>240</v>
      </c>
      <c r="H151" s="206">
        <v>30</v>
      </c>
      <c r="I151" s="207"/>
      <c r="J151" s="208">
        <f>ROUND(I151*H151,2)</f>
        <v>0</v>
      </c>
      <c r="K151" s="204" t="s">
        <v>21</v>
      </c>
      <c r="L151" s="209"/>
      <c r="M151" s="210" t="s">
        <v>21</v>
      </c>
      <c r="N151" s="211" t="s">
        <v>43</v>
      </c>
      <c r="O151" s="81"/>
      <c r="P151" s="191">
        <f>O151*H151</f>
        <v>0</v>
      </c>
      <c r="Q151" s="191">
        <v>0.0015</v>
      </c>
      <c r="R151" s="191">
        <f>Q151*H151</f>
        <v>0.044999999999999998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195</v>
      </c>
      <c r="AT151" s="193" t="s">
        <v>191</v>
      </c>
      <c r="AU151" s="193" t="s">
        <v>72</v>
      </c>
      <c r="AY151" s="14" t="s">
        <v>162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79</v>
      </c>
      <c r="BK151" s="194">
        <f>ROUND(I151*H151,2)</f>
        <v>0</v>
      </c>
      <c r="BL151" s="14" t="s">
        <v>161</v>
      </c>
      <c r="BM151" s="193" t="s">
        <v>891</v>
      </c>
    </row>
    <row r="152" s="2" customFormat="1">
      <c r="A152" s="35"/>
      <c r="B152" s="36"/>
      <c r="C152" s="37"/>
      <c r="D152" s="195" t="s">
        <v>164</v>
      </c>
      <c r="E152" s="37"/>
      <c r="F152" s="196" t="s">
        <v>296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164</v>
      </c>
      <c r="AU152" s="14" t="s">
        <v>72</v>
      </c>
    </row>
    <row r="153" s="2" customFormat="1" ht="21.75" customHeight="1">
      <c r="A153" s="35"/>
      <c r="B153" s="36"/>
      <c r="C153" s="202" t="s">
        <v>298</v>
      </c>
      <c r="D153" s="202" t="s">
        <v>191</v>
      </c>
      <c r="E153" s="203" t="s">
        <v>299</v>
      </c>
      <c r="F153" s="204" t="s">
        <v>300</v>
      </c>
      <c r="G153" s="205" t="s">
        <v>240</v>
      </c>
      <c r="H153" s="206">
        <v>440</v>
      </c>
      <c r="I153" s="207"/>
      <c r="J153" s="208">
        <f>ROUND(I153*H153,2)</f>
        <v>0</v>
      </c>
      <c r="K153" s="204" t="s">
        <v>21</v>
      </c>
      <c r="L153" s="209"/>
      <c r="M153" s="210" t="s">
        <v>21</v>
      </c>
      <c r="N153" s="211" t="s">
        <v>43</v>
      </c>
      <c r="O153" s="81"/>
      <c r="P153" s="191">
        <f>O153*H153</f>
        <v>0</v>
      </c>
      <c r="Q153" s="191">
        <v>0.0011999999999999999</v>
      </c>
      <c r="R153" s="191">
        <f>Q153*H153</f>
        <v>0.52799999999999991</v>
      </c>
      <c r="S153" s="191">
        <v>0</v>
      </c>
      <c r="T153" s="19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3" t="s">
        <v>195</v>
      </c>
      <c r="AT153" s="193" t="s">
        <v>191</v>
      </c>
      <c r="AU153" s="193" t="s">
        <v>72</v>
      </c>
      <c r="AY153" s="14" t="s">
        <v>162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4" t="s">
        <v>79</v>
      </c>
      <c r="BK153" s="194">
        <f>ROUND(I153*H153,2)</f>
        <v>0</v>
      </c>
      <c r="BL153" s="14" t="s">
        <v>161</v>
      </c>
      <c r="BM153" s="193" t="s">
        <v>892</v>
      </c>
    </row>
    <row r="154" s="2" customFormat="1">
      <c r="A154" s="35"/>
      <c r="B154" s="36"/>
      <c r="C154" s="37"/>
      <c r="D154" s="195" t="s">
        <v>164</v>
      </c>
      <c r="E154" s="37"/>
      <c r="F154" s="196" t="s">
        <v>300</v>
      </c>
      <c r="G154" s="37"/>
      <c r="H154" s="37"/>
      <c r="I154" s="197"/>
      <c r="J154" s="37"/>
      <c r="K154" s="37"/>
      <c r="L154" s="41"/>
      <c r="M154" s="198"/>
      <c r="N154" s="199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164</v>
      </c>
      <c r="AU154" s="14" t="s">
        <v>72</v>
      </c>
    </row>
    <row r="155" s="2" customFormat="1" ht="21.75" customHeight="1">
      <c r="A155" s="35"/>
      <c r="B155" s="36"/>
      <c r="C155" s="202" t="s">
        <v>302</v>
      </c>
      <c r="D155" s="202" t="s">
        <v>191</v>
      </c>
      <c r="E155" s="203" t="s">
        <v>303</v>
      </c>
      <c r="F155" s="204" t="s">
        <v>304</v>
      </c>
      <c r="G155" s="205" t="s">
        <v>240</v>
      </c>
      <c r="H155" s="206">
        <v>360</v>
      </c>
      <c r="I155" s="207"/>
      <c r="J155" s="208">
        <f>ROUND(I155*H155,2)</f>
        <v>0</v>
      </c>
      <c r="K155" s="204" t="s">
        <v>21</v>
      </c>
      <c r="L155" s="209"/>
      <c r="M155" s="210" t="s">
        <v>21</v>
      </c>
      <c r="N155" s="211" t="s">
        <v>43</v>
      </c>
      <c r="O155" s="81"/>
      <c r="P155" s="191">
        <f>O155*H155</f>
        <v>0</v>
      </c>
      <c r="Q155" s="191">
        <v>0.0011999999999999999</v>
      </c>
      <c r="R155" s="191">
        <f>Q155*H155</f>
        <v>0.43199999999999994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195</v>
      </c>
      <c r="AT155" s="193" t="s">
        <v>191</v>
      </c>
      <c r="AU155" s="193" t="s">
        <v>72</v>
      </c>
      <c r="AY155" s="14" t="s">
        <v>162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79</v>
      </c>
      <c r="BK155" s="194">
        <f>ROUND(I155*H155,2)</f>
        <v>0</v>
      </c>
      <c r="BL155" s="14" t="s">
        <v>161</v>
      </c>
      <c r="BM155" s="193" t="s">
        <v>893</v>
      </c>
    </row>
    <row r="156" s="2" customFormat="1">
      <c r="A156" s="35"/>
      <c r="B156" s="36"/>
      <c r="C156" s="37"/>
      <c r="D156" s="195" t="s">
        <v>164</v>
      </c>
      <c r="E156" s="37"/>
      <c r="F156" s="196" t="s">
        <v>304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164</v>
      </c>
      <c r="AU156" s="14" t="s">
        <v>72</v>
      </c>
    </row>
    <row r="157" s="2" customFormat="1" ht="16.5" customHeight="1">
      <c r="A157" s="35"/>
      <c r="B157" s="36"/>
      <c r="C157" s="202" t="s">
        <v>306</v>
      </c>
      <c r="D157" s="202" t="s">
        <v>191</v>
      </c>
      <c r="E157" s="203" t="s">
        <v>307</v>
      </c>
      <c r="F157" s="204" t="s">
        <v>308</v>
      </c>
      <c r="G157" s="205" t="s">
        <v>240</v>
      </c>
      <c r="H157" s="206">
        <v>440</v>
      </c>
      <c r="I157" s="207"/>
      <c r="J157" s="208">
        <f>ROUND(I157*H157,2)</f>
        <v>0</v>
      </c>
      <c r="K157" s="204" t="s">
        <v>21</v>
      </c>
      <c r="L157" s="209"/>
      <c r="M157" s="210" t="s">
        <v>21</v>
      </c>
      <c r="N157" s="211" t="s">
        <v>43</v>
      </c>
      <c r="O157" s="81"/>
      <c r="P157" s="191">
        <f>O157*H157</f>
        <v>0</v>
      </c>
      <c r="Q157" s="191">
        <v>0.0011999999999999999</v>
      </c>
      <c r="R157" s="191">
        <f>Q157*H157</f>
        <v>0.52799999999999991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195</v>
      </c>
      <c r="AT157" s="193" t="s">
        <v>191</v>
      </c>
      <c r="AU157" s="193" t="s">
        <v>72</v>
      </c>
      <c r="AY157" s="14" t="s">
        <v>162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79</v>
      </c>
      <c r="BK157" s="194">
        <f>ROUND(I157*H157,2)</f>
        <v>0</v>
      </c>
      <c r="BL157" s="14" t="s">
        <v>161</v>
      </c>
      <c r="BM157" s="193" t="s">
        <v>894</v>
      </c>
    </row>
    <row r="158" s="2" customFormat="1">
      <c r="A158" s="35"/>
      <c r="B158" s="36"/>
      <c r="C158" s="37"/>
      <c r="D158" s="195" t="s">
        <v>164</v>
      </c>
      <c r="E158" s="37"/>
      <c r="F158" s="196" t="s">
        <v>308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164</v>
      </c>
      <c r="AU158" s="14" t="s">
        <v>72</v>
      </c>
    </row>
    <row r="159" s="2" customFormat="1" ht="16.5" customHeight="1">
      <c r="A159" s="35"/>
      <c r="B159" s="36"/>
      <c r="C159" s="202" t="s">
        <v>310</v>
      </c>
      <c r="D159" s="202" t="s">
        <v>191</v>
      </c>
      <c r="E159" s="203" t="s">
        <v>311</v>
      </c>
      <c r="F159" s="204" t="s">
        <v>312</v>
      </c>
      <c r="G159" s="205" t="s">
        <v>240</v>
      </c>
      <c r="H159" s="206">
        <v>400</v>
      </c>
      <c r="I159" s="207"/>
      <c r="J159" s="208">
        <f>ROUND(I159*H159,2)</f>
        <v>0</v>
      </c>
      <c r="K159" s="204" t="s">
        <v>21</v>
      </c>
      <c r="L159" s="209"/>
      <c r="M159" s="210" t="s">
        <v>21</v>
      </c>
      <c r="N159" s="211" t="s">
        <v>43</v>
      </c>
      <c r="O159" s="81"/>
      <c r="P159" s="191">
        <f>O159*H159</f>
        <v>0</v>
      </c>
      <c r="Q159" s="191">
        <v>0.0011999999999999999</v>
      </c>
      <c r="R159" s="191">
        <f>Q159*H159</f>
        <v>0.47999999999999998</v>
      </c>
      <c r="S159" s="191">
        <v>0</v>
      </c>
      <c r="T159" s="19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3" t="s">
        <v>195</v>
      </c>
      <c r="AT159" s="193" t="s">
        <v>191</v>
      </c>
      <c r="AU159" s="193" t="s">
        <v>72</v>
      </c>
      <c r="AY159" s="14" t="s">
        <v>162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4" t="s">
        <v>79</v>
      </c>
      <c r="BK159" s="194">
        <f>ROUND(I159*H159,2)</f>
        <v>0</v>
      </c>
      <c r="BL159" s="14" t="s">
        <v>161</v>
      </c>
      <c r="BM159" s="193" t="s">
        <v>895</v>
      </c>
    </row>
    <row r="160" s="2" customFormat="1">
      <c r="A160" s="35"/>
      <c r="B160" s="36"/>
      <c r="C160" s="37"/>
      <c r="D160" s="195" t="s">
        <v>164</v>
      </c>
      <c r="E160" s="37"/>
      <c r="F160" s="196" t="s">
        <v>312</v>
      </c>
      <c r="G160" s="37"/>
      <c r="H160" s="37"/>
      <c r="I160" s="197"/>
      <c r="J160" s="37"/>
      <c r="K160" s="37"/>
      <c r="L160" s="41"/>
      <c r="M160" s="198"/>
      <c r="N160" s="199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164</v>
      </c>
      <c r="AU160" s="14" t="s">
        <v>72</v>
      </c>
    </row>
    <row r="161" s="2" customFormat="1" ht="16.5" customHeight="1">
      <c r="A161" s="35"/>
      <c r="B161" s="36"/>
      <c r="C161" s="202" t="s">
        <v>314</v>
      </c>
      <c r="D161" s="202" t="s">
        <v>191</v>
      </c>
      <c r="E161" s="203" t="s">
        <v>315</v>
      </c>
      <c r="F161" s="204" t="s">
        <v>316</v>
      </c>
      <c r="G161" s="205" t="s">
        <v>240</v>
      </c>
      <c r="H161" s="206">
        <v>360</v>
      </c>
      <c r="I161" s="207"/>
      <c r="J161" s="208">
        <f>ROUND(I161*H161,2)</f>
        <v>0</v>
      </c>
      <c r="K161" s="204" t="s">
        <v>21</v>
      </c>
      <c r="L161" s="209"/>
      <c r="M161" s="210" t="s">
        <v>21</v>
      </c>
      <c r="N161" s="211" t="s">
        <v>43</v>
      </c>
      <c r="O161" s="81"/>
      <c r="P161" s="191">
        <f>O161*H161</f>
        <v>0</v>
      </c>
      <c r="Q161" s="191">
        <v>0.0011999999999999999</v>
      </c>
      <c r="R161" s="191">
        <f>Q161*H161</f>
        <v>0.43199999999999994</v>
      </c>
      <c r="S161" s="191">
        <v>0</v>
      </c>
      <c r="T161" s="19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3" t="s">
        <v>195</v>
      </c>
      <c r="AT161" s="193" t="s">
        <v>191</v>
      </c>
      <c r="AU161" s="193" t="s">
        <v>72</v>
      </c>
      <c r="AY161" s="14" t="s">
        <v>162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4" t="s">
        <v>79</v>
      </c>
      <c r="BK161" s="194">
        <f>ROUND(I161*H161,2)</f>
        <v>0</v>
      </c>
      <c r="BL161" s="14" t="s">
        <v>161</v>
      </c>
      <c r="BM161" s="193" t="s">
        <v>896</v>
      </c>
    </row>
    <row r="162" s="2" customFormat="1">
      <c r="A162" s="35"/>
      <c r="B162" s="36"/>
      <c r="C162" s="37"/>
      <c r="D162" s="195" t="s">
        <v>164</v>
      </c>
      <c r="E162" s="37"/>
      <c r="F162" s="196" t="s">
        <v>316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164</v>
      </c>
      <c r="AU162" s="14" t="s">
        <v>72</v>
      </c>
    </row>
    <row r="163" s="2" customFormat="1" ht="16.5" customHeight="1">
      <c r="A163" s="35"/>
      <c r="B163" s="36"/>
      <c r="C163" s="202" t="s">
        <v>318</v>
      </c>
      <c r="D163" s="202" t="s">
        <v>191</v>
      </c>
      <c r="E163" s="203" t="s">
        <v>319</v>
      </c>
      <c r="F163" s="204" t="s">
        <v>320</v>
      </c>
      <c r="G163" s="205" t="s">
        <v>240</v>
      </c>
      <c r="H163" s="206">
        <v>360</v>
      </c>
      <c r="I163" s="207"/>
      <c r="J163" s="208">
        <f>ROUND(I163*H163,2)</f>
        <v>0</v>
      </c>
      <c r="K163" s="204" t="s">
        <v>21</v>
      </c>
      <c r="L163" s="209"/>
      <c r="M163" s="210" t="s">
        <v>21</v>
      </c>
      <c r="N163" s="211" t="s">
        <v>43</v>
      </c>
      <c r="O163" s="81"/>
      <c r="P163" s="191">
        <f>O163*H163</f>
        <v>0</v>
      </c>
      <c r="Q163" s="191">
        <v>0.0011999999999999999</v>
      </c>
      <c r="R163" s="191">
        <f>Q163*H163</f>
        <v>0.43199999999999994</v>
      </c>
      <c r="S163" s="191">
        <v>0</v>
      </c>
      <c r="T163" s="19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3" t="s">
        <v>195</v>
      </c>
      <c r="AT163" s="193" t="s">
        <v>191</v>
      </c>
      <c r="AU163" s="193" t="s">
        <v>72</v>
      </c>
      <c r="AY163" s="14" t="s">
        <v>162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4" t="s">
        <v>79</v>
      </c>
      <c r="BK163" s="194">
        <f>ROUND(I163*H163,2)</f>
        <v>0</v>
      </c>
      <c r="BL163" s="14" t="s">
        <v>161</v>
      </c>
      <c r="BM163" s="193" t="s">
        <v>897</v>
      </c>
    </row>
    <row r="164" s="2" customFormat="1">
      <c r="A164" s="35"/>
      <c r="B164" s="36"/>
      <c r="C164" s="37"/>
      <c r="D164" s="195" t="s">
        <v>164</v>
      </c>
      <c r="E164" s="37"/>
      <c r="F164" s="196" t="s">
        <v>320</v>
      </c>
      <c r="G164" s="37"/>
      <c r="H164" s="37"/>
      <c r="I164" s="197"/>
      <c r="J164" s="37"/>
      <c r="K164" s="37"/>
      <c r="L164" s="41"/>
      <c r="M164" s="198"/>
      <c r="N164" s="199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164</v>
      </c>
      <c r="AU164" s="14" t="s">
        <v>72</v>
      </c>
    </row>
    <row r="165" s="2" customFormat="1" ht="16.5" customHeight="1">
      <c r="A165" s="35"/>
      <c r="B165" s="36"/>
      <c r="C165" s="202" t="s">
        <v>322</v>
      </c>
      <c r="D165" s="202" t="s">
        <v>191</v>
      </c>
      <c r="E165" s="203" t="s">
        <v>323</v>
      </c>
      <c r="F165" s="204" t="s">
        <v>324</v>
      </c>
      <c r="G165" s="205" t="s">
        <v>240</v>
      </c>
      <c r="H165" s="206">
        <v>300</v>
      </c>
      <c r="I165" s="207"/>
      <c r="J165" s="208">
        <f>ROUND(I165*H165,2)</f>
        <v>0</v>
      </c>
      <c r="K165" s="204" t="s">
        <v>21</v>
      </c>
      <c r="L165" s="209"/>
      <c r="M165" s="210" t="s">
        <v>21</v>
      </c>
      <c r="N165" s="211" t="s">
        <v>43</v>
      </c>
      <c r="O165" s="81"/>
      <c r="P165" s="191">
        <f>O165*H165</f>
        <v>0</v>
      </c>
      <c r="Q165" s="191">
        <v>0.0011999999999999999</v>
      </c>
      <c r="R165" s="191">
        <f>Q165*H165</f>
        <v>0.35999999999999999</v>
      </c>
      <c r="S165" s="191">
        <v>0</v>
      </c>
      <c r="T165" s="19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3" t="s">
        <v>195</v>
      </c>
      <c r="AT165" s="193" t="s">
        <v>191</v>
      </c>
      <c r="AU165" s="193" t="s">
        <v>72</v>
      </c>
      <c r="AY165" s="14" t="s">
        <v>162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4" t="s">
        <v>79</v>
      </c>
      <c r="BK165" s="194">
        <f>ROUND(I165*H165,2)</f>
        <v>0</v>
      </c>
      <c r="BL165" s="14" t="s">
        <v>161</v>
      </c>
      <c r="BM165" s="193" t="s">
        <v>898</v>
      </c>
    </row>
    <row r="166" s="2" customFormat="1">
      <c r="A166" s="35"/>
      <c r="B166" s="36"/>
      <c r="C166" s="37"/>
      <c r="D166" s="195" t="s">
        <v>164</v>
      </c>
      <c r="E166" s="37"/>
      <c r="F166" s="196" t="s">
        <v>324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164</v>
      </c>
      <c r="AU166" s="14" t="s">
        <v>72</v>
      </c>
    </row>
    <row r="167" s="2" customFormat="1" ht="21.75" customHeight="1">
      <c r="A167" s="35"/>
      <c r="B167" s="36"/>
      <c r="C167" s="202" t="s">
        <v>326</v>
      </c>
      <c r="D167" s="202" t="s">
        <v>191</v>
      </c>
      <c r="E167" s="203" t="s">
        <v>327</v>
      </c>
      <c r="F167" s="204" t="s">
        <v>328</v>
      </c>
      <c r="G167" s="205" t="s">
        <v>240</v>
      </c>
      <c r="H167" s="206">
        <v>300</v>
      </c>
      <c r="I167" s="207"/>
      <c r="J167" s="208">
        <f>ROUND(I167*H167,2)</f>
        <v>0</v>
      </c>
      <c r="K167" s="204" t="s">
        <v>21</v>
      </c>
      <c r="L167" s="209"/>
      <c r="M167" s="210" t="s">
        <v>21</v>
      </c>
      <c r="N167" s="211" t="s">
        <v>43</v>
      </c>
      <c r="O167" s="81"/>
      <c r="P167" s="191">
        <f>O167*H167</f>
        <v>0</v>
      </c>
      <c r="Q167" s="191">
        <v>0.0011999999999999999</v>
      </c>
      <c r="R167" s="191">
        <f>Q167*H167</f>
        <v>0.35999999999999999</v>
      </c>
      <c r="S167" s="191">
        <v>0</v>
      </c>
      <c r="T167" s="19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3" t="s">
        <v>195</v>
      </c>
      <c r="AT167" s="193" t="s">
        <v>191</v>
      </c>
      <c r="AU167" s="193" t="s">
        <v>72</v>
      </c>
      <c r="AY167" s="14" t="s">
        <v>162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4" t="s">
        <v>79</v>
      </c>
      <c r="BK167" s="194">
        <f>ROUND(I167*H167,2)</f>
        <v>0</v>
      </c>
      <c r="BL167" s="14" t="s">
        <v>161</v>
      </c>
      <c r="BM167" s="193" t="s">
        <v>899</v>
      </c>
    </row>
    <row r="168" s="2" customFormat="1">
      <c r="A168" s="35"/>
      <c r="B168" s="36"/>
      <c r="C168" s="37"/>
      <c r="D168" s="195" t="s">
        <v>164</v>
      </c>
      <c r="E168" s="37"/>
      <c r="F168" s="196" t="s">
        <v>328</v>
      </c>
      <c r="G168" s="37"/>
      <c r="H168" s="37"/>
      <c r="I168" s="197"/>
      <c r="J168" s="37"/>
      <c r="K168" s="37"/>
      <c r="L168" s="41"/>
      <c r="M168" s="198"/>
      <c r="N168" s="199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164</v>
      </c>
      <c r="AU168" s="14" t="s">
        <v>72</v>
      </c>
    </row>
    <row r="169" s="2" customFormat="1" ht="16.5" customHeight="1">
      <c r="A169" s="35"/>
      <c r="B169" s="36"/>
      <c r="C169" s="202" t="s">
        <v>330</v>
      </c>
      <c r="D169" s="202" t="s">
        <v>191</v>
      </c>
      <c r="E169" s="203" t="s">
        <v>331</v>
      </c>
      <c r="F169" s="204" t="s">
        <v>332</v>
      </c>
      <c r="G169" s="205" t="s">
        <v>240</v>
      </c>
      <c r="H169" s="206">
        <v>330</v>
      </c>
      <c r="I169" s="207"/>
      <c r="J169" s="208">
        <f>ROUND(I169*H169,2)</f>
        <v>0</v>
      </c>
      <c r="K169" s="204" t="s">
        <v>21</v>
      </c>
      <c r="L169" s="209"/>
      <c r="M169" s="210" t="s">
        <v>21</v>
      </c>
      <c r="N169" s="211" t="s">
        <v>43</v>
      </c>
      <c r="O169" s="81"/>
      <c r="P169" s="191">
        <f>O169*H169</f>
        <v>0</v>
      </c>
      <c r="Q169" s="191">
        <v>0.0011999999999999999</v>
      </c>
      <c r="R169" s="191">
        <f>Q169*H169</f>
        <v>0.39599999999999996</v>
      </c>
      <c r="S169" s="191">
        <v>0</v>
      </c>
      <c r="T169" s="19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3" t="s">
        <v>195</v>
      </c>
      <c r="AT169" s="193" t="s">
        <v>191</v>
      </c>
      <c r="AU169" s="193" t="s">
        <v>72</v>
      </c>
      <c r="AY169" s="14" t="s">
        <v>162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4" t="s">
        <v>79</v>
      </c>
      <c r="BK169" s="194">
        <f>ROUND(I169*H169,2)</f>
        <v>0</v>
      </c>
      <c r="BL169" s="14" t="s">
        <v>161</v>
      </c>
      <c r="BM169" s="193" t="s">
        <v>900</v>
      </c>
    </row>
    <row r="170" s="2" customFormat="1">
      <c r="A170" s="35"/>
      <c r="B170" s="36"/>
      <c r="C170" s="37"/>
      <c r="D170" s="195" t="s">
        <v>164</v>
      </c>
      <c r="E170" s="37"/>
      <c r="F170" s="196" t="s">
        <v>332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164</v>
      </c>
      <c r="AU170" s="14" t="s">
        <v>72</v>
      </c>
    </row>
    <row r="171" s="2" customFormat="1" ht="24.15" customHeight="1">
      <c r="A171" s="35"/>
      <c r="B171" s="36"/>
      <c r="C171" s="182" t="s">
        <v>334</v>
      </c>
      <c r="D171" s="182" t="s">
        <v>156</v>
      </c>
      <c r="E171" s="183" t="s">
        <v>335</v>
      </c>
      <c r="F171" s="184" t="s">
        <v>336</v>
      </c>
      <c r="G171" s="185" t="s">
        <v>240</v>
      </c>
      <c r="H171" s="186">
        <v>590</v>
      </c>
      <c r="I171" s="187"/>
      <c r="J171" s="188">
        <f>ROUND(I171*H171,2)</f>
        <v>0</v>
      </c>
      <c r="K171" s="184" t="s">
        <v>160</v>
      </c>
      <c r="L171" s="41"/>
      <c r="M171" s="189" t="s">
        <v>21</v>
      </c>
      <c r="N171" s="190" t="s">
        <v>43</v>
      </c>
      <c r="O171" s="81"/>
      <c r="P171" s="191">
        <f>O171*H171</f>
        <v>0</v>
      </c>
      <c r="Q171" s="191">
        <v>5.0000000000000002E-05</v>
      </c>
      <c r="R171" s="191">
        <f>Q171*H171</f>
        <v>0.029500000000000002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161</v>
      </c>
      <c r="AT171" s="193" t="s">
        <v>156</v>
      </c>
      <c r="AU171" s="193" t="s">
        <v>72</v>
      </c>
      <c r="AY171" s="14" t="s">
        <v>162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79</v>
      </c>
      <c r="BK171" s="194">
        <f>ROUND(I171*H171,2)</f>
        <v>0</v>
      </c>
      <c r="BL171" s="14" t="s">
        <v>161</v>
      </c>
      <c r="BM171" s="193" t="s">
        <v>901</v>
      </c>
    </row>
    <row r="172" s="2" customFormat="1">
      <c r="A172" s="35"/>
      <c r="B172" s="36"/>
      <c r="C172" s="37"/>
      <c r="D172" s="195" t="s">
        <v>164</v>
      </c>
      <c r="E172" s="37"/>
      <c r="F172" s="196" t="s">
        <v>338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164</v>
      </c>
      <c r="AU172" s="14" t="s">
        <v>72</v>
      </c>
    </row>
    <row r="173" s="2" customFormat="1">
      <c r="A173" s="35"/>
      <c r="B173" s="36"/>
      <c r="C173" s="37"/>
      <c r="D173" s="200" t="s">
        <v>166</v>
      </c>
      <c r="E173" s="37"/>
      <c r="F173" s="201" t="s">
        <v>339</v>
      </c>
      <c r="G173" s="37"/>
      <c r="H173" s="37"/>
      <c r="I173" s="197"/>
      <c r="J173" s="37"/>
      <c r="K173" s="37"/>
      <c r="L173" s="41"/>
      <c r="M173" s="198"/>
      <c r="N173" s="19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166</v>
      </c>
      <c r="AU173" s="14" t="s">
        <v>72</v>
      </c>
    </row>
    <row r="174" s="10" customFormat="1">
      <c r="A174" s="10"/>
      <c r="B174" s="212"/>
      <c r="C174" s="213"/>
      <c r="D174" s="195" t="s">
        <v>197</v>
      </c>
      <c r="E174" s="214" t="s">
        <v>21</v>
      </c>
      <c r="F174" s="215" t="s">
        <v>902</v>
      </c>
      <c r="G174" s="213"/>
      <c r="H174" s="216">
        <v>590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2" t="s">
        <v>197</v>
      </c>
      <c r="AU174" s="222" t="s">
        <v>72</v>
      </c>
      <c r="AV174" s="10" t="s">
        <v>81</v>
      </c>
      <c r="AW174" s="10" t="s">
        <v>34</v>
      </c>
      <c r="AX174" s="10" t="s">
        <v>79</v>
      </c>
      <c r="AY174" s="222" t="s">
        <v>162</v>
      </c>
    </row>
    <row r="175" s="2" customFormat="1" ht="21.75" customHeight="1">
      <c r="A175" s="35"/>
      <c r="B175" s="36"/>
      <c r="C175" s="202" t="s">
        <v>341</v>
      </c>
      <c r="D175" s="202" t="s">
        <v>191</v>
      </c>
      <c r="E175" s="203" t="s">
        <v>342</v>
      </c>
      <c r="F175" s="204" t="s">
        <v>343</v>
      </c>
      <c r="G175" s="205" t="s">
        <v>240</v>
      </c>
      <c r="H175" s="206">
        <v>590</v>
      </c>
      <c r="I175" s="207"/>
      <c r="J175" s="208">
        <f>ROUND(I175*H175,2)</f>
        <v>0</v>
      </c>
      <c r="K175" s="204" t="s">
        <v>160</v>
      </c>
      <c r="L175" s="209"/>
      <c r="M175" s="210" t="s">
        <v>21</v>
      </c>
      <c r="N175" s="211" t="s">
        <v>43</v>
      </c>
      <c r="O175" s="81"/>
      <c r="P175" s="191">
        <f>O175*H175</f>
        <v>0</v>
      </c>
      <c r="Q175" s="191">
        <v>0.0047200000000000002</v>
      </c>
      <c r="R175" s="191">
        <f>Q175*H175</f>
        <v>2.7848000000000002</v>
      </c>
      <c r="S175" s="191">
        <v>0</v>
      </c>
      <c r="T175" s="19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3" t="s">
        <v>195</v>
      </c>
      <c r="AT175" s="193" t="s">
        <v>191</v>
      </c>
      <c r="AU175" s="193" t="s">
        <v>72</v>
      </c>
      <c r="AY175" s="14" t="s">
        <v>162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4" t="s">
        <v>79</v>
      </c>
      <c r="BK175" s="194">
        <f>ROUND(I175*H175,2)</f>
        <v>0</v>
      </c>
      <c r="BL175" s="14" t="s">
        <v>161</v>
      </c>
      <c r="BM175" s="193" t="s">
        <v>903</v>
      </c>
    </row>
    <row r="176" s="2" customFormat="1">
      <c r="A176" s="35"/>
      <c r="B176" s="36"/>
      <c r="C176" s="37"/>
      <c r="D176" s="195" t="s">
        <v>164</v>
      </c>
      <c r="E176" s="37"/>
      <c r="F176" s="196" t="s">
        <v>343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164</v>
      </c>
      <c r="AU176" s="14" t="s">
        <v>72</v>
      </c>
    </row>
    <row r="177" s="2" customFormat="1" ht="24.15" customHeight="1">
      <c r="A177" s="35"/>
      <c r="B177" s="36"/>
      <c r="C177" s="182" t="s">
        <v>345</v>
      </c>
      <c r="D177" s="182" t="s">
        <v>156</v>
      </c>
      <c r="E177" s="183" t="s">
        <v>346</v>
      </c>
      <c r="F177" s="184" t="s">
        <v>347</v>
      </c>
      <c r="G177" s="185" t="s">
        <v>240</v>
      </c>
      <c r="H177" s="186">
        <v>590</v>
      </c>
      <c r="I177" s="187"/>
      <c r="J177" s="188">
        <f>ROUND(I177*H177,2)</f>
        <v>0</v>
      </c>
      <c r="K177" s="184" t="s">
        <v>348</v>
      </c>
      <c r="L177" s="41"/>
      <c r="M177" s="189" t="s">
        <v>21</v>
      </c>
      <c r="N177" s="190" t="s">
        <v>43</v>
      </c>
      <c r="O177" s="81"/>
      <c r="P177" s="191">
        <f>O177*H177</f>
        <v>0</v>
      </c>
      <c r="Q177" s="191">
        <v>0.0020823999999999999</v>
      </c>
      <c r="R177" s="191">
        <f>Q177*H177</f>
        <v>1.2286159999999999</v>
      </c>
      <c r="S177" s="191">
        <v>0</v>
      </c>
      <c r="T177" s="19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3" t="s">
        <v>161</v>
      </c>
      <c r="AT177" s="193" t="s">
        <v>156</v>
      </c>
      <c r="AU177" s="193" t="s">
        <v>72</v>
      </c>
      <c r="AY177" s="14" t="s">
        <v>162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4" t="s">
        <v>79</v>
      </c>
      <c r="BK177" s="194">
        <f>ROUND(I177*H177,2)</f>
        <v>0</v>
      </c>
      <c r="BL177" s="14" t="s">
        <v>161</v>
      </c>
      <c r="BM177" s="193" t="s">
        <v>904</v>
      </c>
    </row>
    <row r="178" s="2" customFormat="1">
      <c r="A178" s="35"/>
      <c r="B178" s="36"/>
      <c r="C178" s="37"/>
      <c r="D178" s="195" t="s">
        <v>164</v>
      </c>
      <c r="E178" s="37"/>
      <c r="F178" s="196" t="s">
        <v>350</v>
      </c>
      <c r="G178" s="37"/>
      <c r="H178" s="37"/>
      <c r="I178" s="197"/>
      <c r="J178" s="37"/>
      <c r="K178" s="37"/>
      <c r="L178" s="41"/>
      <c r="M178" s="198"/>
      <c r="N178" s="199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164</v>
      </c>
      <c r="AU178" s="14" t="s">
        <v>72</v>
      </c>
    </row>
    <row r="179" s="2" customFormat="1">
      <c r="A179" s="35"/>
      <c r="B179" s="36"/>
      <c r="C179" s="37"/>
      <c r="D179" s="200" t="s">
        <v>166</v>
      </c>
      <c r="E179" s="37"/>
      <c r="F179" s="201" t="s">
        <v>351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166</v>
      </c>
      <c r="AU179" s="14" t="s">
        <v>72</v>
      </c>
    </row>
    <row r="180" s="2" customFormat="1" ht="33" customHeight="1">
      <c r="A180" s="35"/>
      <c r="B180" s="36"/>
      <c r="C180" s="182" t="s">
        <v>352</v>
      </c>
      <c r="D180" s="182" t="s">
        <v>156</v>
      </c>
      <c r="E180" s="183" t="s">
        <v>353</v>
      </c>
      <c r="F180" s="184" t="s">
        <v>354</v>
      </c>
      <c r="G180" s="185" t="s">
        <v>355</v>
      </c>
      <c r="H180" s="186">
        <v>32.899999999999999</v>
      </c>
      <c r="I180" s="187"/>
      <c r="J180" s="188">
        <f>ROUND(I180*H180,2)</f>
        <v>0</v>
      </c>
      <c r="K180" s="184" t="s">
        <v>160</v>
      </c>
      <c r="L180" s="41"/>
      <c r="M180" s="189" t="s">
        <v>21</v>
      </c>
      <c r="N180" s="190" t="s">
        <v>43</v>
      </c>
      <c r="O180" s="8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3" t="s">
        <v>161</v>
      </c>
      <c r="AT180" s="193" t="s">
        <v>156</v>
      </c>
      <c r="AU180" s="193" t="s">
        <v>72</v>
      </c>
      <c r="AY180" s="14" t="s">
        <v>162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4" t="s">
        <v>79</v>
      </c>
      <c r="BK180" s="194">
        <f>ROUND(I180*H180,2)</f>
        <v>0</v>
      </c>
      <c r="BL180" s="14" t="s">
        <v>161</v>
      </c>
      <c r="BM180" s="193" t="s">
        <v>905</v>
      </c>
    </row>
    <row r="181" s="2" customFormat="1">
      <c r="A181" s="35"/>
      <c r="B181" s="36"/>
      <c r="C181" s="37"/>
      <c r="D181" s="195" t="s">
        <v>164</v>
      </c>
      <c r="E181" s="37"/>
      <c r="F181" s="196" t="s">
        <v>357</v>
      </c>
      <c r="G181" s="37"/>
      <c r="H181" s="37"/>
      <c r="I181" s="197"/>
      <c r="J181" s="37"/>
      <c r="K181" s="37"/>
      <c r="L181" s="41"/>
      <c r="M181" s="198"/>
      <c r="N181" s="199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164</v>
      </c>
      <c r="AU181" s="14" t="s">
        <v>72</v>
      </c>
    </row>
    <row r="182" s="2" customFormat="1">
      <c r="A182" s="35"/>
      <c r="B182" s="36"/>
      <c r="C182" s="37"/>
      <c r="D182" s="200" t="s">
        <v>166</v>
      </c>
      <c r="E182" s="37"/>
      <c r="F182" s="201" t="s">
        <v>358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72</v>
      </c>
    </row>
    <row r="183" s="10" customFormat="1">
      <c r="A183" s="10"/>
      <c r="B183" s="212"/>
      <c r="C183" s="213"/>
      <c r="D183" s="195" t="s">
        <v>197</v>
      </c>
      <c r="E183" s="214" t="s">
        <v>21</v>
      </c>
      <c r="F183" s="215" t="s">
        <v>906</v>
      </c>
      <c r="G183" s="213"/>
      <c r="H183" s="216">
        <v>32.899999999999999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22" t="s">
        <v>197</v>
      </c>
      <c r="AU183" s="222" t="s">
        <v>72</v>
      </c>
      <c r="AV183" s="10" t="s">
        <v>81</v>
      </c>
      <c r="AW183" s="10" t="s">
        <v>34</v>
      </c>
      <c r="AX183" s="10" t="s">
        <v>79</v>
      </c>
      <c r="AY183" s="222" t="s">
        <v>162</v>
      </c>
    </row>
    <row r="184" s="2" customFormat="1" ht="33" customHeight="1">
      <c r="A184" s="35"/>
      <c r="B184" s="36"/>
      <c r="C184" s="182" t="s">
        <v>360</v>
      </c>
      <c r="D184" s="182" t="s">
        <v>156</v>
      </c>
      <c r="E184" s="183" t="s">
        <v>361</v>
      </c>
      <c r="F184" s="184" t="s">
        <v>362</v>
      </c>
      <c r="G184" s="185" t="s">
        <v>355</v>
      </c>
      <c r="H184" s="186">
        <v>5.9000000000000004</v>
      </c>
      <c r="I184" s="187"/>
      <c r="J184" s="188">
        <f>ROUND(I184*H184,2)</f>
        <v>0</v>
      </c>
      <c r="K184" s="184" t="s">
        <v>160</v>
      </c>
      <c r="L184" s="41"/>
      <c r="M184" s="189" t="s">
        <v>21</v>
      </c>
      <c r="N184" s="190" t="s">
        <v>43</v>
      </c>
      <c r="O184" s="8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3" t="s">
        <v>161</v>
      </c>
      <c r="AT184" s="193" t="s">
        <v>156</v>
      </c>
      <c r="AU184" s="193" t="s">
        <v>72</v>
      </c>
      <c r="AY184" s="14" t="s">
        <v>162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4" t="s">
        <v>79</v>
      </c>
      <c r="BK184" s="194">
        <f>ROUND(I184*H184,2)</f>
        <v>0</v>
      </c>
      <c r="BL184" s="14" t="s">
        <v>161</v>
      </c>
      <c r="BM184" s="193" t="s">
        <v>907</v>
      </c>
    </row>
    <row r="185" s="2" customFormat="1">
      <c r="A185" s="35"/>
      <c r="B185" s="36"/>
      <c r="C185" s="37"/>
      <c r="D185" s="195" t="s">
        <v>164</v>
      </c>
      <c r="E185" s="37"/>
      <c r="F185" s="196" t="s">
        <v>364</v>
      </c>
      <c r="G185" s="37"/>
      <c r="H185" s="37"/>
      <c r="I185" s="197"/>
      <c r="J185" s="37"/>
      <c r="K185" s="37"/>
      <c r="L185" s="41"/>
      <c r="M185" s="198"/>
      <c r="N185" s="199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164</v>
      </c>
      <c r="AU185" s="14" t="s">
        <v>72</v>
      </c>
    </row>
    <row r="186" s="2" customFormat="1">
      <c r="A186" s="35"/>
      <c r="B186" s="36"/>
      <c r="C186" s="37"/>
      <c r="D186" s="200" t="s">
        <v>166</v>
      </c>
      <c r="E186" s="37"/>
      <c r="F186" s="201" t="s">
        <v>365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72</v>
      </c>
    </row>
    <row r="187" s="10" customFormat="1">
      <c r="A187" s="10"/>
      <c r="B187" s="212"/>
      <c r="C187" s="213"/>
      <c r="D187" s="195" t="s">
        <v>197</v>
      </c>
      <c r="E187" s="214" t="s">
        <v>21</v>
      </c>
      <c r="F187" s="215" t="s">
        <v>908</v>
      </c>
      <c r="G187" s="213"/>
      <c r="H187" s="216">
        <v>5.9000000000000004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2" t="s">
        <v>197</v>
      </c>
      <c r="AU187" s="222" t="s">
        <v>72</v>
      </c>
      <c r="AV187" s="10" t="s">
        <v>81</v>
      </c>
      <c r="AW187" s="10" t="s">
        <v>34</v>
      </c>
      <c r="AX187" s="10" t="s">
        <v>79</v>
      </c>
      <c r="AY187" s="222" t="s">
        <v>162</v>
      </c>
    </row>
    <row r="188" s="2" customFormat="1" ht="24.15" customHeight="1">
      <c r="A188" s="35"/>
      <c r="B188" s="36"/>
      <c r="C188" s="182" t="s">
        <v>367</v>
      </c>
      <c r="D188" s="182" t="s">
        <v>156</v>
      </c>
      <c r="E188" s="183" t="s">
        <v>368</v>
      </c>
      <c r="F188" s="184" t="s">
        <v>369</v>
      </c>
      <c r="G188" s="185" t="s">
        <v>159</v>
      </c>
      <c r="H188" s="186">
        <v>2426</v>
      </c>
      <c r="I188" s="187"/>
      <c r="J188" s="188">
        <f>ROUND(I188*H188,2)</f>
        <v>0</v>
      </c>
      <c r="K188" s="184" t="s">
        <v>160</v>
      </c>
      <c r="L188" s="41"/>
      <c r="M188" s="189" t="s">
        <v>21</v>
      </c>
      <c r="N188" s="190" t="s">
        <v>43</v>
      </c>
      <c r="O188" s="8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3" t="s">
        <v>161</v>
      </c>
      <c r="AT188" s="193" t="s">
        <v>156</v>
      </c>
      <c r="AU188" s="193" t="s">
        <v>72</v>
      </c>
      <c r="AY188" s="14" t="s">
        <v>162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4" t="s">
        <v>79</v>
      </c>
      <c r="BK188" s="194">
        <f>ROUND(I188*H188,2)</f>
        <v>0</v>
      </c>
      <c r="BL188" s="14" t="s">
        <v>161</v>
      </c>
      <c r="BM188" s="193" t="s">
        <v>909</v>
      </c>
    </row>
    <row r="189" s="2" customFormat="1">
      <c r="A189" s="35"/>
      <c r="B189" s="36"/>
      <c r="C189" s="37"/>
      <c r="D189" s="195" t="s">
        <v>164</v>
      </c>
      <c r="E189" s="37"/>
      <c r="F189" s="196" t="s">
        <v>371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164</v>
      </c>
      <c r="AU189" s="14" t="s">
        <v>72</v>
      </c>
    </row>
    <row r="190" s="2" customFormat="1">
      <c r="A190" s="35"/>
      <c r="B190" s="36"/>
      <c r="C190" s="37"/>
      <c r="D190" s="200" t="s">
        <v>166</v>
      </c>
      <c r="E190" s="37"/>
      <c r="F190" s="201" t="s">
        <v>372</v>
      </c>
      <c r="G190" s="37"/>
      <c r="H190" s="37"/>
      <c r="I190" s="197"/>
      <c r="J190" s="37"/>
      <c r="K190" s="37"/>
      <c r="L190" s="41"/>
      <c r="M190" s="198"/>
      <c r="N190" s="199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72</v>
      </c>
    </row>
    <row r="191" s="2" customFormat="1" ht="16.5" customHeight="1">
      <c r="A191" s="35"/>
      <c r="B191" s="36"/>
      <c r="C191" s="202" t="s">
        <v>373</v>
      </c>
      <c r="D191" s="202" t="s">
        <v>191</v>
      </c>
      <c r="E191" s="203" t="s">
        <v>374</v>
      </c>
      <c r="F191" s="204" t="s">
        <v>375</v>
      </c>
      <c r="G191" s="205" t="s">
        <v>376</v>
      </c>
      <c r="H191" s="206">
        <v>242.59999999999999</v>
      </c>
      <c r="I191" s="207"/>
      <c r="J191" s="208">
        <f>ROUND(I191*H191,2)</f>
        <v>0</v>
      </c>
      <c r="K191" s="204" t="s">
        <v>21</v>
      </c>
      <c r="L191" s="209"/>
      <c r="M191" s="210" t="s">
        <v>21</v>
      </c>
      <c r="N191" s="211" t="s">
        <v>43</v>
      </c>
      <c r="O191" s="81"/>
      <c r="P191" s="191">
        <f>O191*H191</f>
        <v>0</v>
      </c>
      <c r="Q191" s="191">
        <v>0.20000000000000001</v>
      </c>
      <c r="R191" s="191">
        <f>Q191*H191</f>
        <v>48.520000000000003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195</v>
      </c>
      <c r="AT191" s="193" t="s">
        <v>191</v>
      </c>
      <c r="AU191" s="193" t="s">
        <v>72</v>
      </c>
      <c r="AY191" s="14" t="s">
        <v>162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79</v>
      </c>
      <c r="BK191" s="194">
        <f>ROUND(I191*H191,2)</f>
        <v>0</v>
      </c>
      <c r="BL191" s="14" t="s">
        <v>161</v>
      </c>
      <c r="BM191" s="193" t="s">
        <v>910</v>
      </c>
    </row>
    <row r="192" s="2" customFormat="1">
      <c r="A192" s="35"/>
      <c r="B192" s="36"/>
      <c r="C192" s="37"/>
      <c r="D192" s="195" t="s">
        <v>164</v>
      </c>
      <c r="E192" s="37"/>
      <c r="F192" s="196" t="s">
        <v>378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164</v>
      </c>
      <c r="AU192" s="14" t="s">
        <v>72</v>
      </c>
    </row>
    <row r="193" s="10" customFormat="1">
      <c r="A193" s="10"/>
      <c r="B193" s="212"/>
      <c r="C193" s="213"/>
      <c r="D193" s="195" t="s">
        <v>197</v>
      </c>
      <c r="E193" s="214" t="s">
        <v>21</v>
      </c>
      <c r="F193" s="215" t="s">
        <v>911</v>
      </c>
      <c r="G193" s="213"/>
      <c r="H193" s="216">
        <v>242.59999999999999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2" t="s">
        <v>197</v>
      </c>
      <c r="AU193" s="222" t="s">
        <v>72</v>
      </c>
      <c r="AV193" s="10" t="s">
        <v>81</v>
      </c>
      <c r="AW193" s="10" t="s">
        <v>34</v>
      </c>
      <c r="AX193" s="10" t="s">
        <v>79</v>
      </c>
      <c r="AY193" s="222" t="s">
        <v>162</v>
      </c>
    </row>
    <row r="194" s="2" customFormat="1" ht="16.5" customHeight="1">
      <c r="A194" s="35"/>
      <c r="B194" s="36"/>
      <c r="C194" s="182" t="s">
        <v>380</v>
      </c>
      <c r="D194" s="182" t="s">
        <v>156</v>
      </c>
      <c r="E194" s="183" t="s">
        <v>381</v>
      </c>
      <c r="F194" s="184" t="s">
        <v>382</v>
      </c>
      <c r="G194" s="185" t="s">
        <v>376</v>
      </c>
      <c r="H194" s="186">
        <v>50.600000000000001</v>
      </c>
      <c r="I194" s="187"/>
      <c r="J194" s="188">
        <f>ROUND(I194*H194,2)</f>
        <v>0</v>
      </c>
      <c r="K194" s="184" t="s">
        <v>160</v>
      </c>
      <c r="L194" s="41"/>
      <c r="M194" s="189" t="s">
        <v>21</v>
      </c>
      <c r="N194" s="190" t="s">
        <v>43</v>
      </c>
      <c r="O194" s="81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3" t="s">
        <v>161</v>
      </c>
      <c r="AT194" s="193" t="s">
        <v>156</v>
      </c>
      <c r="AU194" s="193" t="s">
        <v>72</v>
      </c>
      <c r="AY194" s="14" t="s">
        <v>162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4" t="s">
        <v>79</v>
      </c>
      <c r="BK194" s="194">
        <f>ROUND(I194*H194,2)</f>
        <v>0</v>
      </c>
      <c r="BL194" s="14" t="s">
        <v>161</v>
      </c>
      <c r="BM194" s="193" t="s">
        <v>912</v>
      </c>
    </row>
    <row r="195" s="2" customFormat="1">
      <c r="A195" s="35"/>
      <c r="B195" s="36"/>
      <c r="C195" s="37"/>
      <c r="D195" s="195" t="s">
        <v>164</v>
      </c>
      <c r="E195" s="37"/>
      <c r="F195" s="196" t="s">
        <v>384</v>
      </c>
      <c r="G195" s="37"/>
      <c r="H195" s="37"/>
      <c r="I195" s="197"/>
      <c r="J195" s="37"/>
      <c r="K195" s="37"/>
      <c r="L195" s="41"/>
      <c r="M195" s="198"/>
      <c r="N195" s="199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164</v>
      </c>
      <c r="AU195" s="14" t="s">
        <v>72</v>
      </c>
    </row>
    <row r="196" s="2" customFormat="1">
      <c r="A196" s="35"/>
      <c r="B196" s="36"/>
      <c r="C196" s="37"/>
      <c r="D196" s="200" t="s">
        <v>166</v>
      </c>
      <c r="E196" s="37"/>
      <c r="F196" s="201" t="s">
        <v>385</v>
      </c>
      <c r="G196" s="37"/>
      <c r="H196" s="37"/>
      <c r="I196" s="197"/>
      <c r="J196" s="37"/>
      <c r="K196" s="37"/>
      <c r="L196" s="41"/>
      <c r="M196" s="198"/>
      <c r="N196" s="199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166</v>
      </c>
      <c r="AU196" s="14" t="s">
        <v>72</v>
      </c>
    </row>
    <row r="197" s="10" customFormat="1">
      <c r="A197" s="10"/>
      <c r="B197" s="212"/>
      <c r="C197" s="213"/>
      <c r="D197" s="195" t="s">
        <v>197</v>
      </c>
      <c r="E197" s="214" t="s">
        <v>21</v>
      </c>
      <c r="F197" s="215" t="s">
        <v>913</v>
      </c>
      <c r="G197" s="213"/>
      <c r="H197" s="216">
        <v>50.600000000000001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2" t="s">
        <v>197</v>
      </c>
      <c r="AU197" s="222" t="s">
        <v>72</v>
      </c>
      <c r="AV197" s="10" t="s">
        <v>81</v>
      </c>
      <c r="AW197" s="10" t="s">
        <v>34</v>
      </c>
      <c r="AX197" s="10" t="s">
        <v>79</v>
      </c>
      <c r="AY197" s="222" t="s">
        <v>162</v>
      </c>
    </row>
    <row r="198" s="2" customFormat="1" ht="21.75" customHeight="1">
      <c r="A198" s="35"/>
      <c r="B198" s="36"/>
      <c r="C198" s="182" t="s">
        <v>387</v>
      </c>
      <c r="D198" s="182" t="s">
        <v>156</v>
      </c>
      <c r="E198" s="183" t="s">
        <v>388</v>
      </c>
      <c r="F198" s="184" t="s">
        <v>389</v>
      </c>
      <c r="G198" s="185" t="s">
        <v>376</v>
      </c>
      <c r="H198" s="186">
        <v>50.600000000000001</v>
      </c>
      <c r="I198" s="187"/>
      <c r="J198" s="188">
        <f>ROUND(I198*H198,2)</f>
        <v>0</v>
      </c>
      <c r="K198" s="184" t="s">
        <v>160</v>
      </c>
      <c r="L198" s="41"/>
      <c r="M198" s="189" t="s">
        <v>21</v>
      </c>
      <c r="N198" s="190" t="s">
        <v>43</v>
      </c>
      <c r="O198" s="8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3" t="s">
        <v>161</v>
      </c>
      <c r="AT198" s="193" t="s">
        <v>156</v>
      </c>
      <c r="AU198" s="193" t="s">
        <v>72</v>
      </c>
      <c r="AY198" s="14" t="s">
        <v>162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4" t="s">
        <v>79</v>
      </c>
      <c r="BK198" s="194">
        <f>ROUND(I198*H198,2)</f>
        <v>0</v>
      </c>
      <c r="BL198" s="14" t="s">
        <v>161</v>
      </c>
      <c r="BM198" s="193" t="s">
        <v>914</v>
      </c>
    </row>
    <row r="199" s="2" customFormat="1">
      <c r="A199" s="35"/>
      <c r="B199" s="36"/>
      <c r="C199" s="37"/>
      <c r="D199" s="195" t="s">
        <v>164</v>
      </c>
      <c r="E199" s="37"/>
      <c r="F199" s="196" t="s">
        <v>391</v>
      </c>
      <c r="G199" s="37"/>
      <c r="H199" s="37"/>
      <c r="I199" s="197"/>
      <c r="J199" s="37"/>
      <c r="K199" s="37"/>
      <c r="L199" s="41"/>
      <c r="M199" s="198"/>
      <c r="N199" s="199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164</v>
      </c>
      <c r="AU199" s="14" t="s">
        <v>72</v>
      </c>
    </row>
    <row r="200" s="2" customFormat="1">
      <c r="A200" s="35"/>
      <c r="B200" s="36"/>
      <c r="C200" s="37"/>
      <c r="D200" s="200" t="s">
        <v>166</v>
      </c>
      <c r="E200" s="37"/>
      <c r="F200" s="201" t="s">
        <v>392</v>
      </c>
      <c r="G200" s="37"/>
      <c r="H200" s="37"/>
      <c r="I200" s="197"/>
      <c r="J200" s="37"/>
      <c r="K200" s="37"/>
      <c r="L200" s="41"/>
      <c r="M200" s="198"/>
      <c r="N200" s="199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166</v>
      </c>
      <c r="AU200" s="14" t="s">
        <v>72</v>
      </c>
    </row>
    <row r="201" s="2" customFormat="1" ht="24.15" customHeight="1">
      <c r="A201" s="35"/>
      <c r="B201" s="36"/>
      <c r="C201" s="182" t="s">
        <v>393</v>
      </c>
      <c r="D201" s="182" t="s">
        <v>156</v>
      </c>
      <c r="E201" s="183" t="s">
        <v>394</v>
      </c>
      <c r="F201" s="184" t="s">
        <v>395</v>
      </c>
      <c r="G201" s="185" t="s">
        <v>376</v>
      </c>
      <c r="H201" s="186">
        <v>202.40000000000001</v>
      </c>
      <c r="I201" s="187"/>
      <c r="J201" s="188">
        <f>ROUND(I201*H201,2)</f>
        <v>0</v>
      </c>
      <c r="K201" s="184" t="s">
        <v>160</v>
      </c>
      <c r="L201" s="41"/>
      <c r="M201" s="189" t="s">
        <v>21</v>
      </c>
      <c r="N201" s="190" t="s">
        <v>43</v>
      </c>
      <c r="O201" s="8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3" t="s">
        <v>161</v>
      </c>
      <c r="AT201" s="193" t="s">
        <v>156</v>
      </c>
      <c r="AU201" s="193" t="s">
        <v>72</v>
      </c>
      <c r="AY201" s="14" t="s">
        <v>162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4" t="s">
        <v>79</v>
      </c>
      <c r="BK201" s="194">
        <f>ROUND(I201*H201,2)</f>
        <v>0</v>
      </c>
      <c r="BL201" s="14" t="s">
        <v>161</v>
      </c>
      <c r="BM201" s="193" t="s">
        <v>915</v>
      </c>
    </row>
    <row r="202" s="2" customFormat="1">
      <c r="A202" s="35"/>
      <c r="B202" s="36"/>
      <c r="C202" s="37"/>
      <c r="D202" s="195" t="s">
        <v>164</v>
      </c>
      <c r="E202" s="37"/>
      <c r="F202" s="196" t="s">
        <v>397</v>
      </c>
      <c r="G202" s="37"/>
      <c r="H202" s="37"/>
      <c r="I202" s="197"/>
      <c r="J202" s="37"/>
      <c r="K202" s="37"/>
      <c r="L202" s="41"/>
      <c r="M202" s="198"/>
      <c r="N202" s="199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164</v>
      </c>
      <c r="AU202" s="14" t="s">
        <v>72</v>
      </c>
    </row>
    <row r="203" s="2" customFormat="1">
      <c r="A203" s="35"/>
      <c r="B203" s="36"/>
      <c r="C203" s="37"/>
      <c r="D203" s="200" t="s">
        <v>166</v>
      </c>
      <c r="E203" s="37"/>
      <c r="F203" s="201" t="s">
        <v>398</v>
      </c>
      <c r="G203" s="37"/>
      <c r="H203" s="37"/>
      <c r="I203" s="197"/>
      <c r="J203" s="37"/>
      <c r="K203" s="37"/>
      <c r="L203" s="41"/>
      <c r="M203" s="198"/>
      <c r="N203" s="199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72</v>
      </c>
    </row>
    <row r="204" s="10" customFormat="1">
      <c r="A204" s="10"/>
      <c r="B204" s="212"/>
      <c r="C204" s="213"/>
      <c r="D204" s="195" t="s">
        <v>197</v>
      </c>
      <c r="E204" s="214" t="s">
        <v>21</v>
      </c>
      <c r="F204" s="215" t="s">
        <v>916</v>
      </c>
      <c r="G204" s="213"/>
      <c r="H204" s="216">
        <v>202.40000000000001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2" t="s">
        <v>197</v>
      </c>
      <c r="AU204" s="222" t="s">
        <v>72</v>
      </c>
      <c r="AV204" s="10" t="s">
        <v>81</v>
      </c>
      <c r="AW204" s="10" t="s">
        <v>34</v>
      </c>
      <c r="AX204" s="10" t="s">
        <v>79</v>
      </c>
      <c r="AY204" s="222" t="s">
        <v>162</v>
      </c>
    </row>
    <row r="205" s="2" customFormat="1" ht="16.5" customHeight="1">
      <c r="A205" s="35"/>
      <c r="B205" s="36"/>
      <c r="C205" s="182" t="s">
        <v>400</v>
      </c>
      <c r="D205" s="182" t="s">
        <v>156</v>
      </c>
      <c r="E205" s="183" t="s">
        <v>401</v>
      </c>
      <c r="F205" s="184" t="s">
        <v>402</v>
      </c>
      <c r="G205" s="185" t="s">
        <v>403</v>
      </c>
      <c r="H205" s="186">
        <v>1291</v>
      </c>
      <c r="I205" s="187"/>
      <c r="J205" s="188">
        <f>ROUND(I205*H205,2)</f>
        <v>0</v>
      </c>
      <c r="K205" s="184" t="s">
        <v>21</v>
      </c>
      <c r="L205" s="41"/>
      <c r="M205" s="189" t="s">
        <v>21</v>
      </c>
      <c r="N205" s="190" t="s">
        <v>43</v>
      </c>
      <c r="O205" s="81"/>
      <c r="P205" s="191">
        <f>O205*H205</f>
        <v>0</v>
      </c>
      <c r="Q205" s="191">
        <v>0.0068199999999999997</v>
      </c>
      <c r="R205" s="191">
        <f>Q205*H205</f>
        <v>8.8046199999999999</v>
      </c>
      <c r="S205" s="191">
        <v>0</v>
      </c>
      <c r="T205" s="19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3" t="s">
        <v>161</v>
      </c>
      <c r="AT205" s="193" t="s">
        <v>156</v>
      </c>
      <c r="AU205" s="193" t="s">
        <v>72</v>
      </c>
      <c r="AY205" s="14" t="s">
        <v>162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4" t="s">
        <v>79</v>
      </c>
      <c r="BK205" s="194">
        <f>ROUND(I205*H205,2)</f>
        <v>0</v>
      </c>
      <c r="BL205" s="14" t="s">
        <v>161</v>
      </c>
      <c r="BM205" s="193" t="s">
        <v>917</v>
      </c>
    </row>
    <row r="206" s="2" customFormat="1">
      <c r="A206" s="35"/>
      <c r="B206" s="36"/>
      <c r="C206" s="37"/>
      <c r="D206" s="195" t="s">
        <v>164</v>
      </c>
      <c r="E206" s="37"/>
      <c r="F206" s="196" t="s">
        <v>405</v>
      </c>
      <c r="G206" s="37"/>
      <c r="H206" s="37"/>
      <c r="I206" s="197"/>
      <c r="J206" s="37"/>
      <c r="K206" s="37"/>
      <c r="L206" s="41"/>
      <c r="M206" s="198"/>
      <c r="N206" s="199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164</v>
      </c>
      <c r="AU206" s="14" t="s">
        <v>72</v>
      </c>
    </row>
    <row r="207" s="2" customFormat="1" ht="21.75" customHeight="1">
      <c r="A207" s="35"/>
      <c r="B207" s="36"/>
      <c r="C207" s="182" t="s">
        <v>406</v>
      </c>
      <c r="D207" s="182" t="s">
        <v>156</v>
      </c>
      <c r="E207" s="183" t="s">
        <v>407</v>
      </c>
      <c r="F207" s="184" t="s">
        <v>408</v>
      </c>
      <c r="G207" s="185" t="s">
        <v>403</v>
      </c>
      <c r="H207" s="186">
        <v>24</v>
      </c>
      <c r="I207" s="187"/>
      <c r="J207" s="188">
        <f>ROUND(I207*H207,2)</f>
        <v>0</v>
      </c>
      <c r="K207" s="184" t="s">
        <v>348</v>
      </c>
      <c r="L207" s="41"/>
      <c r="M207" s="189" t="s">
        <v>21</v>
      </c>
      <c r="N207" s="190" t="s">
        <v>43</v>
      </c>
      <c r="O207" s="81"/>
      <c r="P207" s="191">
        <f>O207*H207</f>
        <v>0</v>
      </c>
      <c r="Q207" s="191">
        <v>0.074168499999999998</v>
      </c>
      <c r="R207" s="191">
        <f>Q207*H207</f>
        <v>1.780044</v>
      </c>
      <c r="S207" s="191">
        <v>0</v>
      </c>
      <c r="T207" s="19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3" t="s">
        <v>161</v>
      </c>
      <c r="AT207" s="193" t="s">
        <v>156</v>
      </c>
      <c r="AU207" s="193" t="s">
        <v>72</v>
      </c>
      <c r="AY207" s="14" t="s">
        <v>162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4" t="s">
        <v>79</v>
      </c>
      <c r="BK207" s="194">
        <f>ROUND(I207*H207,2)</f>
        <v>0</v>
      </c>
      <c r="BL207" s="14" t="s">
        <v>161</v>
      </c>
      <c r="BM207" s="193" t="s">
        <v>918</v>
      </c>
    </row>
    <row r="208" s="2" customFormat="1">
      <c r="A208" s="35"/>
      <c r="B208" s="36"/>
      <c r="C208" s="37"/>
      <c r="D208" s="195" t="s">
        <v>164</v>
      </c>
      <c r="E208" s="37"/>
      <c r="F208" s="196" t="s">
        <v>410</v>
      </c>
      <c r="G208" s="37"/>
      <c r="H208" s="37"/>
      <c r="I208" s="197"/>
      <c r="J208" s="37"/>
      <c r="K208" s="37"/>
      <c r="L208" s="41"/>
      <c r="M208" s="198"/>
      <c r="N208" s="199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164</v>
      </c>
      <c r="AU208" s="14" t="s">
        <v>72</v>
      </c>
    </row>
    <row r="209" s="2" customFormat="1">
      <c r="A209" s="35"/>
      <c r="B209" s="36"/>
      <c r="C209" s="37"/>
      <c r="D209" s="200" t="s">
        <v>166</v>
      </c>
      <c r="E209" s="37"/>
      <c r="F209" s="201" t="s">
        <v>411</v>
      </c>
      <c r="G209" s="37"/>
      <c r="H209" s="37"/>
      <c r="I209" s="197"/>
      <c r="J209" s="37"/>
      <c r="K209" s="37"/>
      <c r="L209" s="41"/>
      <c r="M209" s="198"/>
      <c r="N209" s="199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72</v>
      </c>
    </row>
    <row r="210" s="10" customFormat="1">
      <c r="A210" s="10"/>
      <c r="B210" s="212"/>
      <c r="C210" s="213"/>
      <c r="D210" s="195" t="s">
        <v>197</v>
      </c>
      <c r="E210" s="214" t="s">
        <v>21</v>
      </c>
      <c r="F210" s="215" t="s">
        <v>812</v>
      </c>
      <c r="G210" s="213"/>
      <c r="H210" s="216">
        <v>24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2" t="s">
        <v>197</v>
      </c>
      <c r="AU210" s="222" t="s">
        <v>72</v>
      </c>
      <c r="AV210" s="10" t="s">
        <v>81</v>
      </c>
      <c r="AW210" s="10" t="s">
        <v>34</v>
      </c>
      <c r="AX210" s="10" t="s">
        <v>79</v>
      </c>
      <c r="AY210" s="222" t="s">
        <v>162</v>
      </c>
    </row>
    <row r="211" s="2" customFormat="1" ht="33" customHeight="1">
      <c r="A211" s="35"/>
      <c r="B211" s="36"/>
      <c r="C211" s="182" t="s">
        <v>413</v>
      </c>
      <c r="D211" s="182" t="s">
        <v>156</v>
      </c>
      <c r="E211" s="183" t="s">
        <v>414</v>
      </c>
      <c r="F211" s="184" t="s">
        <v>415</v>
      </c>
      <c r="G211" s="185" t="s">
        <v>416</v>
      </c>
      <c r="H211" s="186">
        <v>6</v>
      </c>
      <c r="I211" s="187"/>
      <c r="J211" s="188">
        <f>ROUND(I211*H211,2)</f>
        <v>0</v>
      </c>
      <c r="K211" s="184" t="s">
        <v>21</v>
      </c>
      <c r="L211" s="41"/>
      <c r="M211" s="189" t="s">
        <v>21</v>
      </c>
      <c r="N211" s="190" t="s">
        <v>43</v>
      </c>
      <c r="O211" s="81"/>
      <c r="P211" s="191">
        <f>O211*H211</f>
        <v>0</v>
      </c>
      <c r="Q211" s="191">
        <v>0.07417</v>
      </c>
      <c r="R211" s="191">
        <f>Q211*H211</f>
        <v>0.44501999999999997</v>
      </c>
      <c r="S211" s="191">
        <v>0</v>
      </c>
      <c r="T211" s="19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3" t="s">
        <v>161</v>
      </c>
      <c r="AT211" s="193" t="s">
        <v>156</v>
      </c>
      <c r="AU211" s="193" t="s">
        <v>72</v>
      </c>
      <c r="AY211" s="14" t="s">
        <v>162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4" t="s">
        <v>79</v>
      </c>
      <c r="BK211" s="194">
        <f>ROUND(I211*H211,2)</f>
        <v>0</v>
      </c>
      <c r="BL211" s="14" t="s">
        <v>161</v>
      </c>
      <c r="BM211" s="193" t="s">
        <v>919</v>
      </c>
    </row>
    <row r="212" s="2" customFormat="1">
      <c r="A212" s="35"/>
      <c r="B212" s="36"/>
      <c r="C212" s="37"/>
      <c r="D212" s="195" t="s">
        <v>164</v>
      </c>
      <c r="E212" s="37"/>
      <c r="F212" s="196" t="s">
        <v>415</v>
      </c>
      <c r="G212" s="37"/>
      <c r="H212" s="37"/>
      <c r="I212" s="197"/>
      <c r="J212" s="37"/>
      <c r="K212" s="37"/>
      <c r="L212" s="41"/>
      <c r="M212" s="198"/>
      <c r="N212" s="199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164</v>
      </c>
      <c r="AU212" s="14" t="s">
        <v>72</v>
      </c>
    </row>
    <row r="213" s="2" customFormat="1" ht="24.15" customHeight="1">
      <c r="A213" s="35"/>
      <c r="B213" s="36"/>
      <c r="C213" s="182" t="s">
        <v>418</v>
      </c>
      <c r="D213" s="182" t="s">
        <v>156</v>
      </c>
      <c r="E213" s="183" t="s">
        <v>419</v>
      </c>
      <c r="F213" s="184" t="s">
        <v>420</v>
      </c>
      <c r="G213" s="185" t="s">
        <v>209</v>
      </c>
      <c r="H213" s="186">
        <v>69.097999999999999</v>
      </c>
      <c r="I213" s="187"/>
      <c r="J213" s="188">
        <f>ROUND(I213*H213,2)</f>
        <v>0</v>
      </c>
      <c r="K213" s="184" t="s">
        <v>160</v>
      </c>
      <c r="L213" s="41"/>
      <c r="M213" s="189" t="s">
        <v>21</v>
      </c>
      <c r="N213" s="190" t="s">
        <v>43</v>
      </c>
      <c r="O213" s="81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3" t="s">
        <v>161</v>
      </c>
      <c r="AT213" s="193" t="s">
        <v>156</v>
      </c>
      <c r="AU213" s="193" t="s">
        <v>72</v>
      </c>
      <c r="AY213" s="14" t="s">
        <v>162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4" t="s">
        <v>79</v>
      </c>
      <c r="BK213" s="194">
        <f>ROUND(I213*H213,2)</f>
        <v>0</v>
      </c>
      <c r="BL213" s="14" t="s">
        <v>161</v>
      </c>
      <c r="BM213" s="193" t="s">
        <v>920</v>
      </c>
    </row>
    <row r="214" s="2" customFormat="1">
      <c r="A214" s="35"/>
      <c r="B214" s="36"/>
      <c r="C214" s="37"/>
      <c r="D214" s="195" t="s">
        <v>164</v>
      </c>
      <c r="E214" s="37"/>
      <c r="F214" s="196" t="s">
        <v>422</v>
      </c>
      <c r="G214" s="37"/>
      <c r="H214" s="37"/>
      <c r="I214" s="197"/>
      <c r="J214" s="37"/>
      <c r="K214" s="37"/>
      <c r="L214" s="41"/>
      <c r="M214" s="198"/>
      <c r="N214" s="199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164</v>
      </c>
      <c r="AU214" s="14" t="s">
        <v>72</v>
      </c>
    </row>
    <row r="215" s="2" customFormat="1">
      <c r="A215" s="35"/>
      <c r="B215" s="36"/>
      <c r="C215" s="37"/>
      <c r="D215" s="200" t="s">
        <v>166</v>
      </c>
      <c r="E215" s="37"/>
      <c r="F215" s="201" t="s">
        <v>423</v>
      </c>
      <c r="G215" s="37"/>
      <c r="H215" s="37"/>
      <c r="I215" s="197"/>
      <c r="J215" s="37"/>
      <c r="K215" s="37"/>
      <c r="L215" s="41"/>
      <c r="M215" s="234"/>
      <c r="N215" s="235"/>
      <c r="O215" s="236"/>
      <c r="P215" s="236"/>
      <c r="Q215" s="236"/>
      <c r="R215" s="236"/>
      <c r="S215" s="236"/>
      <c r="T215" s="23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72</v>
      </c>
    </row>
    <row r="216" s="2" customFormat="1" ht="6.96" customHeight="1">
      <c r="A216" s="35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41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sheet="1" autoFilter="0" formatColumns="0" formatRows="0" objects="1" scenarios="1" spinCount="100000" saltValue="LbG3tFIrN5wxlLNF5W6fGN6p5wIaorSgp4ikv+fM1KFhtTxrVHeKyN6tgqZuN6WFC4BIH9ONFggef15NKY5HZA==" hashValue="ub/gcsT8h9LXDUdPWT2Fgd7kFf0fmSao4OUW3/RmU80+FDGCvZKP6wI9yVYjoOnr2NgkFoymMlvTmuMdumwTUw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83403112"/>
    <hyperlink ref="F88" r:id="rId3" display="https://podminky.urs.cz/item/CS_URS_2022_01/183403151"/>
    <hyperlink ref="F91" r:id="rId4" display="https://podminky.urs.cz/item/CS_URS_2022_01/183403152"/>
    <hyperlink ref="F94" r:id="rId5" display="https://podminky.urs.cz/item/CS_URS_2022_01/181451121"/>
    <hyperlink ref="F100" r:id="rId6" display="https://podminky.urs.cz/item/CS_URS_2022_01/111151231"/>
    <hyperlink ref="F109" r:id="rId7" display="https://podminky.urs.cz/item/CS_URS_2022_01/185802113"/>
    <hyperlink ref="F116" r:id="rId8" display="https://podminky.urs.cz/item/CS_URS_2022_01/185802114"/>
    <hyperlink ref="F123" r:id="rId9" display="https://podminky.urs.cz/item/CS_URS_2022_01/183101113"/>
    <hyperlink ref="F127" r:id="rId10" display="https://podminky.urs.cz/item/CS_URS_2022_01/184102110"/>
    <hyperlink ref="F131" r:id="rId11" display="https://podminky.urs.cz/item/CS_URS_2022_01/184102111"/>
    <hyperlink ref="F173" r:id="rId12" display="https://podminky.urs.cz/item/CS_URS_2022_01/184215112"/>
    <hyperlink ref="F179" r:id="rId13" display="https://podminky.urs.cz/item/CS_URS_2021_01/184813121"/>
    <hyperlink ref="F182" r:id="rId14" display="https://podminky.urs.cz/item/CS_URS_2022_01/184813133"/>
    <hyperlink ref="F186" r:id="rId15" display="https://podminky.urs.cz/item/CS_URS_2022_01/184813134"/>
    <hyperlink ref="F190" r:id="rId16" display="https://podminky.urs.cz/item/CS_URS_2022_01/184911421"/>
    <hyperlink ref="F196" r:id="rId17" display="https://podminky.urs.cz/item/CS_URS_2022_01/185804312"/>
    <hyperlink ref="F200" r:id="rId18" display="https://podminky.urs.cz/item/CS_URS_2022_01/185851121"/>
    <hyperlink ref="F203" r:id="rId19" display="https://podminky.urs.cz/item/CS_URS_2022_01/185851129"/>
    <hyperlink ref="F209" r:id="rId20" display="https://podminky.urs.cz/item/CS_URS_2021_01/348952262"/>
    <hyperlink ref="F215" r:id="rId2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921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SO-051 - 1.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856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SO-051 - 1.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0.011347800000000002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3880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922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923</v>
      </c>
      <c r="G89" s="213"/>
      <c r="H89" s="216">
        <v>3880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20658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924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925</v>
      </c>
      <c r="G93" s="213"/>
      <c r="H93" s="216">
        <v>20658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20658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24.15" customHeight="1">
      <c r="A95" s="35"/>
      <c r="B95" s="36"/>
      <c r="C95" s="182" t="s">
        <v>173</v>
      </c>
      <c r="D95" s="182" t="s">
        <v>156</v>
      </c>
      <c r="E95" s="183" t="s">
        <v>434</v>
      </c>
      <c r="F95" s="184" t="s">
        <v>435</v>
      </c>
      <c r="G95" s="185" t="s">
        <v>159</v>
      </c>
      <c r="H95" s="186">
        <v>2426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2.9999999999999999E-07</v>
      </c>
      <c r="R95" s="191">
        <f>Q95*H95</f>
        <v>0.00072780000000000002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926</v>
      </c>
    </row>
    <row r="96" s="2" customFormat="1">
      <c r="A96" s="35"/>
      <c r="B96" s="36"/>
      <c r="C96" s="37"/>
      <c r="D96" s="195" t="s">
        <v>164</v>
      </c>
      <c r="E96" s="37"/>
      <c r="F96" s="196" t="s">
        <v>437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438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927</v>
      </c>
      <c r="G98" s="213"/>
      <c r="H98" s="216">
        <v>2426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440</v>
      </c>
      <c r="F99" s="184" t="s">
        <v>441</v>
      </c>
      <c r="G99" s="185" t="s">
        <v>240</v>
      </c>
      <c r="H99" s="186">
        <v>590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1.8E-05</v>
      </c>
      <c r="R99" s="191">
        <f>Q99*H99</f>
        <v>0.010620000000000001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928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443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444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929</v>
      </c>
      <c r="G102" s="213"/>
      <c r="H102" s="216">
        <v>590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253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930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931</v>
      </c>
      <c r="G106" s="213"/>
      <c r="H106" s="216">
        <v>253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253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932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1012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933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934</v>
      </c>
      <c r="G113" s="213"/>
      <c r="H113" s="216">
        <v>1012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UrWJxtlaWqtBCAk1IV/OcnfJOqMMK/FeRzwXItZw4hjmak+cH0HOswg4S1nhH7+xkNupbZnZO3QkxoHVnXjjnw==" hashValue="EIpKE9u1hm4EQ/8ZTramJicvKlJN2tIbBSeIRVGT9+s1kC0zNjV47yUv39zKUQ3oj5Fx5E/HBxZYZRsWV0GEXw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5804514"/>
    <hyperlink ref="F101" r:id="rId4" display="https://podminky.urs.cz/item/CS_URS_2022_01/184911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935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ROUND((SUM(BE85:BE109)),  2)</f>
        <v>0</v>
      </c>
      <c r="G35" s="35"/>
      <c r="H35" s="35"/>
      <c r="I35" s="154">
        <v>0.20999999999999999</v>
      </c>
      <c r="J35" s="153">
        <f>ROUND(((SUM(BE85:BE109))*I35),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ROUND((SUM(BF85:BF109)),  2)</f>
        <v>0</v>
      </c>
      <c r="G36" s="35"/>
      <c r="H36" s="35"/>
      <c r="I36" s="154">
        <v>0.14999999999999999</v>
      </c>
      <c r="J36" s="153">
        <f>ROUND(((SUM(BF85:BF109))*I36),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SO-052 - 2.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856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SO-052 - 2.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SUM(P86:P109)</f>
        <v>0</v>
      </c>
      <c r="Q85" s="93"/>
      <c r="R85" s="179">
        <f>SUM(R86:R109)</f>
        <v>0.010620000000000001</v>
      </c>
      <c r="S85" s="93"/>
      <c r="T85" s="18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SUM(BK86:BK109)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3880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936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923</v>
      </c>
      <c r="G89" s="213"/>
      <c r="H89" s="216">
        <v>3880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13772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937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938</v>
      </c>
      <c r="G93" s="213"/>
      <c r="H93" s="216">
        <v>13772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13772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590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0.010620000000000001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939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929</v>
      </c>
      <c r="G98" s="213"/>
      <c r="H98" s="216">
        <v>590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381</v>
      </c>
      <c r="F99" s="184" t="s">
        <v>382</v>
      </c>
      <c r="G99" s="185" t="s">
        <v>376</v>
      </c>
      <c r="H99" s="186">
        <v>151.80000000000001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940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384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385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941</v>
      </c>
      <c r="G102" s="213"/>
      <c r="H102" s="216">
        <v>151.80000000000001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1.75" customHeight="1">
      <c r="A103" s="35"/>
      <c r="B103" s="36"/>
      <c r="C103" s="182" t="s">
        <v>184</v>
      </c>
      <c r="D103" s="182" t="s">
        <v>156</v>
      </c>
      <c r="E103" s="183" t="s">
        <v>388</v>
      </c>
      <c r="F103" s="184" t="s">
        <v>389</v>
      </c>
      <c r="G103" s="185" t="s">
        <v>376</v>
      </c>
      <c r="H103" s="186">
        <v>151.80000000000001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942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391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24.15" customHeight="1">
      <c r="A106" s="35"/>
      <c r="B106" s="36"/>
      <c r="C106" s="182" t="s">
        <v>190</v>
      </c>
      <c r="D106" s="182" t="s">
        <v>156</v>
      </c>
      <c r="E106" s="183" t="s">
        <v>394</v>
      </c>
      <c r="F106" s="184" t="s">
        <v>395</v>
      </c>
      <c r="G106" s="185" t="s">
        <v>376</v>
      </c>
      <c r="H106" s="186">
        <v>607.20000000000005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943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397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398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944</v>
      </c>
      <c r="G109" s="213"/>
      <c r="H109" s="216">
        <v>607.20000000000005</v>
      </c>
      <c r="I109" s="217"/>
      <c r="J109" s="213"/>
      <c r="K109" s="213"/>
      <c r="L109" s="218"/>
      <c r="M109" s="238"/>
      <c r="N109" s="239"/>
      <c r="O109" s="239"/>
      <c r="P109" s="239"/>
      <c r="Q109" s="239"/>
      <c r="R109" s="239"/>
      <c r="S109" s="239"/>
      <c r="T109" s="24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nmnnwI47xjf/HcaYK1pgCk0C3whvnp39ylpA0elH+cIz/Y9uMXryKlDuNj7mnA7bCice5+rXcGcPdNtZop0KKA==" hashValue="7RSb73yuh7yawyGOWnhr5yw+2L7d2cCqc2dQUyMUoreiFy2CbvEs3QC4zFY+p33Tspuj2HSEquVvKcRqbrSmzQ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5804312"/>
    <hyperlink ref="F105" r:id="rId5" display="https://podminky.urs.cz/item/CS_URS_2022_01/185851121"/>
    <hyperlink ref="F108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945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SO-053 - 3.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856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SO-053 - 3.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0.010620000000000001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3880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946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923</v>
      </c>
      <c r="G89" s="213"/>
      <c r="H89" s="216">
        <v>3880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13772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947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938</v>
      </c>
      <c r="G93" s="213"/>
      <c r="H93" s="216">
        <v>13772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13772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590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0.010620000000000001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948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929</v>
      </c>
      <c r="G98" s="213"/>
      <c r="H98" s="216">
        <v>590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21.75" customHeight="1">
      <c r="A99" s="35"/>
      <c r="B99" s="36"/>
      <c r="C99" s="182" t="s">
        <v>161</v>
      </c>
      <c r="D99" s="182" t="s">
        <v>156</v>
      </c>
      <c r="E99" s="183" t="s">
        <v>465</v>
      </c>
      <c r="F99" s="184" t="s">
        <v>466</v>
      </c>
      <c r="G99" s="185" t="s">
        <v>240</v>
      </c>
      <c r="H99" s="186">
        <v>295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949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468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469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950</v>
      </c>
      <c r="G102" s="213"/>
      <c r="H102" s="216">
        <v>295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50.600000000000001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951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913</v>
      </c>
      <c r="G106" s="213"/>
      <c r="H106" s="216">
        <v>50.600000000000001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50.600000000000001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952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202.40000000000001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953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916</v>
      </c>
      <c r="G113" s="213"/>
      <c r="H113" s="216">
        <v>202.40000000000001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x7D19zD+8BmQoe5J5PgUGn6aa1RTY1NmyIBa4AesUvCz3I6m0S0u7rZdZiKB89gLISY9fWYEJKgGq9Y+T84xyQ==" hashValue="YFQIX9nRs00IoBNOo0N/8wxF2ItjCl94AA4lSGXUssfQdsIX9yFVl1I39tyTW1uHWDfkmmw81eAOpMTrxIGJE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4806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856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954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ROUND((SUM(BE85:BE98)),  2)</f>
        <v>0</v>
      </c>
      <c r="G35" s="35"/>
      <c r="H35" s="35"/>
      <c r="I35" s="154">
        <v>0.20999999999999999</v>
      </c>
      <c r="J35" s="153">
        <f>ROUND(((SUM(BE85:BE98))*I35),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ROUND((SUM(BF85:BF98)),  2)</f>
        <v>0</v>
      </c>
      <c r="G36" s="35"/>
      <c r="H36" s="35"/>
      <c r="I36" s="154">
        <v>0.14999999999999999</v>
      </c>
      <c r="J36" s="153">
        <f>ROUND(((SUM(BF85:BF98))*I36),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ROUND((SUM(BG85:BG98)),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ROUND((SUM(BH85:BH98)),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ROUND((SUM(BI85:BI98)),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856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SO-05 - VRN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856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SO-05 - VRN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SUM(P86:P98)</f>
        <v>0</v>
      </c>
      <c r="Q85" s="93"/>
      <c r="R85" s="179">
        <f>SUM(R86:R98)</f>
        <v>0</v>
      </c>
      <c r="S85" s="93"/>
      <c r="T85" s="180">
        <f>SUM(T86:T98)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SUM(BK86:BK98)</f>
        <v>0</v>
      </c>
    </row>
    <row r="86" s="2" customFormat="1" ht="16.5" customHeight="1">
      <c r="A86" s="35"/>
      <c r="B86" s="36"/>
      <c r="C86" s="182" t="s">
        <v>79</v>
      </c>
      <c r="D86" s="182" t="s">
        <v>156</v>
      </c>
      <c r="E86" s="183" t="s">
        <v>475</v>
      </c>
      <c r="F86" s="184" t="s">
        <v>476</v>
      </c>
      <c r="G86" s="185" t="s">
        <v>477</v>
      </c>
      <c r="H86" s="186">
        <v>1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478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478</v>
      </c>
      <c r="BM86" s="193" t="s">
        <v>955</v>
      </c>
    </row>
    <row r="87" s="2" customFormat="1">
      <c r="A87" s="35"/>
      <c r="B87" s="36"/>
      <c r="C87" s="37"/>
      <c r="D87" s="195" t="s">
        <v>164</v>
      </c>
      <c r="E87" s="37"/>
      <c r="F87" s="196" t="s">
        <v>476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480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481</v>
      </c>
      <c r="G89" s="213"/>
      <c r="H89" s="216">
        <v>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16.5" customHeight="1">
      <c r="A90" s="35"/>
      <c r="B90" s="36"/>
      <c r="C90" s="182" t="s">
        <v>81</v>
      </c>
      <c r="D90" s="182" t="s">
        <v>156</v>
      </c>
      <c r="E90" s="183" t="s">
        <v>482</v>
      </c>
      <c r="F90" s="184" t="s">
        <v>483</v>
      </c>
      <c r="G90" s="185" t="s">
        <v>477</v>
      </c>
      <c r="H90" s="186">
        <v>1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478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478</v>
      </c>
      <c r="BM90" s="193" t="s">
        <v>956</v>
      </c>
    </row>
    <row r="91" s="2" customFormat="1">
      <c r="A91" s="35"/>
      <c r="B91" s="36"/>
      <c r="C91" s="37"/>
      <c r="D91" s="195" t="s">
        <v>164</v>
      </c>
      <c r="E91" s="37"/>
      <c r="F91" s="196" t="s">
        <v>483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485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2" customFormat="1" ht="16.5" customHeight="1">
      <c r="A93" s="35"/>
      <c r="B93" s="36"/>
      <c r="C93" s="182" t="s">
        <v>173</v>
      </c>
      <c r="D93" s="182" t="s">
        <v>156</v>
      </c>
      <c r="E93" s="183" t="s">
        <v>486</v>
      </c>
      <c r="F93" s="184" t="s">
        <v>487</v>
      </c>
      <c r="G93" s="185" t="s">
        <v>477</v>
      </c>
      <c r="H93" s="186">
        <v>1</v>
      </c>
      <c r="I93" s="187"/>
      <c r="J93" s="188">
        <f>ROUND(I93*H93,2)</f>
        <v>0</v>
      </c>
      <c r="K93" s="184" t="s">
        <v>160</v>
      </c>
      <c r="L93" s="41"/>
      <c r="M93" s="189" t="s">
        <v>21</v>
      </c>
      <c r="N93" s="190" t="s">
        <v>43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478</v>
      </c>
      <c r="AT93" s="193" t="s">
        <v>156</v>
      </c>
      <c r="AU93" s="193" t="s">
        <v>72</v>
      </c>
      <c r="AY93" s="14" t="s">
        <v>162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478</v>
      </c>
      <c r="BM93" s="193" t="s">
        <v>957</v>
      </c>
    </row>
    <row r="94" s="2" customFormat="1">
      <c r="A94" s="35"/>
      <c r="B94" s="36"/>
      <c r="C94" s="37"/>
      <c r="D94" s="195" t="s">
        <v>164</v>
      </c>
      <c r="E94" s="37"/>
      <c r="F94" s="196" t="s">
        <v>487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164</v>
      </c>
      <c r="AU94" s="14" t="s">
        <v>72</v>
      </c>
    </row>
    <row r="95" s="2" customFormat="1">
      <c r="A95" s="35"/>
      <c r="B95" s="36"/>
      <c r="C95" s="37"/>
      <c r="D95" s="200" t="s">
        <v>166</v>
      </c>
      <c r="E95" s="37"/>
      <c r="F95" s="201" t="s">
        <v>489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166</v>
      </c>
      <c r="AU95" s="14" t="s">
        <v>72</v>
      </c>
    </row>
    <row r="96" s="2" customFormat="1" ht="16.5" customHeight="1">
      <c r="A96" s="35"/>
      <c r="B96" s="36"/>
      <c r="C96" s="182" t="s">
        <v>161</v>
      </c>
      <c r="D96" s="182" t="s">
        <v>156</v>
      </c>
      <c r="E96" s="183" t="s">
        <v>495</v>
      </c>
      <c r="F96" s="184" t="s">
        <v>496</v>
      </c>
      <c r="G96" s="185" t="s">
        <v>477</v>
      </c>
      <c r="H96" s="186">
        <v>1</v>
      </c>
      <c r="I96" s="187"/>
      <c r="J96" s="188">
        <f>ROUND(I96*H96,2)</f>
        <v>0</v>
      </c>
      <c r="K96" s="184" t="s">
        <v>160</v>
      </c>
      <c r="L96" s="41"/>
      <c r="M96" s="189" t="s">
        <v>21</v>
      </c>
      <c r="N96" s="190" t="s">
        <v>43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478</v>
      </c>
      <c r="AT96" s="193" t="s">
        <v>156</v>
      </c>
      <c r="AU96" s="193" t="s">
        <v>72</v>
      </c>
      <c r="AY96" s="14" t="s">
        <v>162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79</v>
      </c>
      <c r="BK96" s="194">
        <f>ROUND(I96*H96,2)</f>
        <v>0</v>
      </c>
      <c r="BL96" s="14" t="s">
        <v>478</v>
      </c>
      <c r="BM96" s="193" t="s">
        <v>958</v>
      </c>
    </row>
    <row r="97" s="2" customFormat="1">
      <c r="A97" s="35"/>
      <c r="B97" s="36"/>
      <c r="C97" s="37"/>
      <c r="D97" s="195" t="s">
        <v>164</v>
      </c>
      <c r="E97" s="37"/>
      <c r="F97" s="196" t="s">
        <v>496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164</v>
      </c>
      <c r="AU97" s="14" t="s">
        <v>72</v>
      </c>
    </row>
    <row r="98" s="2" customFormat="1">
      <c r="A98" s="35"/>
      <c r="B98" s="36"/>
      <c r="C98" s="37"/>
      <c r="D98" s="200" t="s">
        <v>166</v>
      </c>
      <c r="E98" s="37"/>
      <c r="F98" s="201" t="s">
        <v>498</v>
      </c>
      <c r="G98" s="37"/>
      <c r="H98" s="37"/>
      <c r="I98" s="197"/>
      <c r="J98" s="37"/>
      <c r="K98" s="37"/>
      <c r="L98" s="41"/>
      <c r="M98" s="234"/>
      <c r="N98" s="235"/>
      <c r="O98" s="236"/>
      <c r="P98" s="236"/>
      <c r="Q98" s="236"/>
      <c r="R98" s="236"/>
      <c r="S98" s="236"/>
      <c r="T98" s="23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166</v>
      </c>
      <c r="AU98" s="14" t="s">
        <v>72</v>
      </c>
    </row>
    <row r="99" s="2" customFormat="1" ht="6.96" customHeight="1">
      <c r="A99" s="35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41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sheet="1" autoFilter="0" formatColumns="0" formatRows="0" objects="1" scenarios="1" spinCount="100000" saltValue="4n902JujVVKFFUYWOiHHU2GUJoAd6hOq5ePF7w3qaa2ohQ8+jPZiG50lZsKS4r5Lo1Qu1u6QbD7mCV8g+sht+g==" hashValue="J+KsQLBBUULAqZsrMSpQ/3U/JIkPMByKgj1PFmZ2J6bywAiIBpitLZVOg2n3ejYPLCpJq6LiAla3wKsvGEvyYw==" algorithmName="SHA-512" password="CC35"/>
  <autoFilter ref="C84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32002000"/>
    <hyperlink ref="F95" r:id="rId3" display="https://podminky.urs.cz/item/CS_URS_2022_01/039002000"/>
    <hyperlink ref="F98" r:id="rId4" display="https://podminky.urs.cz/item/CS_URS_2022_01/0113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2" customFormat="1" ht="45" customHeight="1">
      <c r="B3" s="245"/>
      <c r="C3" s="246" t="s">
        <v>959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960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961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962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963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964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965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966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967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968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969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78</v>
      </c>
      <c r="F18" s="252" t="s">
        <v>970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971</v>
      </c>
      <c r="F19" s="252" t="s">
        <v>972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973</v>
      </c>
      <c r="F20" s="252" t="s">
        <v>974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975</v>
      </c>
      <c r="F21" s="252" t="s">
        <v>976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977</v>
      </c>
      <c r="F22" s="252" t="s">
        <v>978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83</v>
      </c>
      <c r="F23" s="252" t="s">
        <v>979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980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981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982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983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984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985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986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987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988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144</v>
      </c>
      <c r="F36" s="252"/>
      <c r="G36" s="252" t="s">
        <v>989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990</v>
      </c>
      <c r="F37" s="252"/>
      <c r="G37" s="252" t="s">
        <v>991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53</v>
      </c>
      <c r="F38" s="252"/>
      <c r="G38" s="252" t="s">
        <v>992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54</v>
      </c>
      <c r="F39" s="252"/>
      <c r="G39" s="252" t="s">
        <v>993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145</v>
      </c>
      <c r="F40" s="252"/>
      <c r="G40" s="252" t="s">
        <v>994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146</v>
      </c>
      <c r="F41" s="252"/>
      <c r="G41" s="252" t="s">
        <v>995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996</v>
      </c>
      <c r="F42" s="252"/>
      <c r="G42" s="252" t="s">
        <v>997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998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999</v>
      </c>
      <c r="F44" s="252"/>
      <c r="G44" s="252" t="s">
        <v>1000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148</v>
      </c>
      <c r="F45" s="252"/>
      <c r="G45" s="252" t="s">
        <v>1001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1002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1003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1004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1005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1006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1007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1008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1009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1010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1011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1012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1013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1014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1015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1016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1017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1018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1019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1020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1021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1022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1023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1024</v>
      </c>
      <c r="D76" s="270"/>
      <c r="E76" s="270"/>
      <c r="F76" s="270" t="s">
        <v>1025</v>
      </c>
      <c r="G76" s="271"/>
      <c r="H76" s="270" t="s">
        <v>54</v>
      </c>
      <c r="I76" s="270" t="s">
        <v>57</v>
      </c>
      <c r="J76" s="270" t="s">
        <v>1026</v>
      </c>
      <c r="K76" s="269"/>
    </row>
    <row r="77" s="1" customFormat="1" ht="17.25" customHeight="1">
      <c r="B77" s="267"/>
      <c r="C77" s="272" t="s">
        <v>1027</v>
      </c>
      <c r="D77" s="272"/>
      <c r="E77" s="272"/>
      <c r="F77" s="273" t="s">
        <v>1028</v>
      </c>
      <c r="G77" s="274"/>
      <c r="H77" s="272"/>
      <c r="I77" s="272"/>
      <c r="J77" s="272" t="s">
        <v>1029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53</v>
      </c>
      <c r="D79" s="277"/>
      <c r="E79" s="277"/>
      <c r="F79" s="278" t="s">
        <v>1030</v>
      </c>
      <c r="G79" s="279"/>
      <c r="H79" s="255" t="s">
        <v>1031</v>
      </c>
      <c r="I79" s="255" t="s">
        <v>1032</v>
      </c>
      <c r="J79" s="255">
        <v>20</v>
      </c>
      <c r="K79" s="269"/>
    </row>
    <row r="80" s="1" customFormat="1" ht="15" customHeight="1">
      <c r="B80" s="267"/>
      <c r="C80" s="255" t="s">
        <v>1033</v>
      </c>
      <c r="D80" s="255"/>
      <c r="E80" s="255"/>
      <c r="F80" s="278" t="s">
        <v>1030</v>
      </c>
      <c r="G80" s="279"/>
      <c r="H80" s="255" t="s">
        <v>1034</v>
      </c>
      <c r="I80" s="255" t="s">
        <v>1032</v>
      </c>
      <c r="J80" s="255">
        <v>120</v>
      </c>
      <c r="K80" s="269"/>
    </row>
    <row r="81" s="1" customFormat="1" ht="15" customHeight="1">
      <c r="B81" s="280"/>
      <c r="C81" s="255" t="s">
        <v>1035</v>
      </c>
      <c r="D81" s="255"/>
      <c r="E81" s="255"/>
      <c r="F81" s="278" t="s">
        <v>1036</v>
      </c>
      <c r="G81" s="279"/>
      <c r="H81" s="255" t="s">
        <v>1037</v>
      </c>
      <c r="I81" s="255" t="s">
        <v>1032</v>
      </c>
      <c r="J81" s="255">
        <v>50</v>
      </c>
      <c r="K81" s="269"/>
    </row>
    <row r="82" s="1" customFormat="1" ht="15" customHeight="1">
      <c r="B82" s="280"/>
      <c r="C82" s="255" t="s">
        <v>1038</v>
      </c>
      <c r="D82" s="255"/>
      <c r="E82" s="255"/>
      <c r="F82" s="278" t="s">
        <v>1030</v>
      </c>
      <c r="G82" s="279"/>
      <c r="H82" s="255" t="s">
        <v>1039</v>
      </c>
      <c r="I82" s="255" t="s">
        <v>1040</v>
      </c>
      <c r="J82" s="255"/>
      <c r="K82" s="269"/>
    </row>
    <row r="83" s="1" customFormat="1" ht="15" customHeight="1">
      <c r="B83" s="280"/>
      <c r="C83" s="281" t="s">
        <v>1041</v>
      </c>
      <c r="D83" s="281"/>
      <c r="E83" s="281"/>
      <c r="F83" s="282" t="s">
        <v>1036</v>
      </c>
      <c r="G83" s="281"/>
      <c r="H83" s="281" t="s">
        <v>1042</v>
      </c>
      <c r="I83" s="281" t="s">
        <v>1032</v>
      </c>
      <c r="J83" s="281">
        <v>15</v>
      </c>
      <c r="K83" s="269"/>
    </row>
    <row r="84" s="1" customFormat="1" ht="15" customHeight="1">
      <c r="B84" s="280"/>
      <c r="C84" s="281" t="s">
        <v>1043</v>
      </c>
      <c r="D84" s="281"/>
      <c r="E84" s="281"/>
      <c r="F84" s="282" t="s">
        <v>1036</v>
      </c>
      <c r="G84" s="281"/>
      <c r="H84" s="281" t="s">
        <v>1044</v>
      </c>
      <c r="I84" s="281" t="s">
        <v>1032</v>
      </c>
      <c r="J84" s="281">
        <v>15</v>
      </c>
      <c r="K84" s="269"/>
    </row>
    <row r="85" s="1" customFormat="1" ht="15" customHeight="1">
      <c r="B85" s="280"/>
      <c r="C85" s="281" t="s">
        <v>1045</v>
      </c>
      <c r="D85" s="281"/>
      <c r="E85" s="281"/>
      <c r="F85" s="282" t="s">
        <v>1036</v>
      </c>
      <c r="G85" s="281"/>
      <c r="H85" s="281" t="s">
        <v>1046</v>
      </c>
      <c r="I85" s="281" t="s">
        <v>1032</v>
      </c>
      <c r="J85" s="281">
        <v>20</v>
      </c>
      <c r="K85" s="269"/>
    </row>
    <row r="86" s="1" customFormat="1" ht="15" customHeight="1">
      <c r="B86" s="280"/>
      <c r="C86" s="281" t="s">
        <v>1047</v>
      </c>
      <c r="D86" s="281"/>
      <c r="E86" s="281"/>
      <c r="F86" s="282" t="s">
        <v>1036</v>
      </c>
      <c r="G86" s="281"/>
      <c r="H86" s="281" t="s">
        <v>1048</v>
      </c>
      <c r="I86" s="281" t="s">
        <v>1032</v>
      </c>
      <c r="J86" s="281">
        <v>20</v>
      </c>
      <c r="K86" s="269"/>
    </row>
    <row r="87" s="1" customFormat="1" ht="15" customHeight="1">
      <c r="B87" s="280"/>
      <c r="C87" s="255" t="s">
        <v>1049</v>
      </c>
      <c r="D87" s="255"/>
      <c r="E87" s="255"/>
      <c r="F87" s="278" t="s">
        <v>1036</v>
      </c>
      <c r="G87" s="279"/>
      <c r="H87" s="255" t="s">
        <v>1050</v>
      </c>
      <c r="I87" s="255" t="s">
        <v>1032</v>
      </c>
      <c r="J87" s="255">
        <v>50</v>
      </c>
      <c r="K87" s="269"/>
    </row>
    <row r="88" s="1" customFormat="1" ht="15" customHeight="1">
      <c r="B88" s="280"/>
      <c r="C88" s="255" t="s">
        <v>1051</v>
      </c>
      <c r="D88" s="255"/>
      <c r="E88" s="255"/>
      <c r="F88" s="278" t="s">
        <v>1036</v>
      </c>
      <c r="G88" s="279"/>
      <c r="H88" s="255" t="s">
        <v>1052</v>
      </c>
      <c r="I88" s="255" t="s">
        <v>1032</v>
      </c>
      <c r="J88" s="255">
        <v>20</v>
      </c>
      <c r="K88" s="269"/>
    </row>
    <row r="89" s="1" customFormat="1" ht="15" customHeight="1">
      <c r="B89" s="280"/>
      <c r="C89" s="255" t="s">
        <v>1053</v>
      </c>
      <c r="D89" s="255"/>
      <c r="E89" s="255"/>
      <c r="F89" s="278" t="s">
        <v>1036</v>
      </c>
      <c r="G89" s="279"/>
      <c r="H89" s="255" t="s">
        <v>1054</v>
      </c>
      <c r="I89" s="255" t="s">
        <v>1032</v>
      </c>
      <c r="J89" s="255">
        <v>20</v>
      </c>
      <c r="K89" s="269"/>
    </row>
    <row r="90" s="1" customFormat="1" ht="15" customHeight="1">
      <c r="B90" s="280"/>
      <c r="C90" s="255" t="s">
        <v>1055</v>
      </c>
      <c r="D90" s="255"/>
      <c r="E90" s="255"/>
      <c r="F90" s="278" t="s">
        <v>1036</v>
      </c>
      <c r="G90" s="279"/>
      <c r="H90" s="255" t="s">
        <v>1056</v>
      </c>
      <c r="I90" s="255" t="s">
        <v>1032</v>
      </c>
      <c r="J90" s="255">
        <v>50</v>
      </c>
      <c r="K90" s="269"/>
    </row>
    <row r="91" s="1" customFormat="1" ht="15" customHeight="1">
      <c r="B91" s="280"/>
      <c r="C91" s="255" t="s">
        <v>1057</v>
      </c>
      <c r="D91" s="255"/>
      <c r="E91" s="255"/>
      <c r="F91" s="278" t="s">
        <v>1036</v>
      </c>
      <c r="G91" s="279"/>
      <c r="H91" s="255" t="s">
        <v>1057</v>
      </c>
      <c r="I91" s="255" t="s">
        <v>1032</v>
      </c>
      <c r="J91" s="255">
        <v>50</v>
      </c>
      <c r="K91" s="269"/>
    </row>
    <row r="92" s="1" customFormat="1" ht="15" customHeight="1">
      <c r="B92" s="280"/>
      <c r="C92" s="255" t="s">
        <v>1058</v>
      </c>
      <c r="D92" s="255"/>
      <c r="E92" s="255"/>
      <c r="F92" s="278" t="s">
        <v>1036</v>
      </c>
      <c r="G92" s="279"/>
      <c r="H92" s="255" t="s">
        <v>1059</v>
      </c>
      <c r="I92" s="255" t="s">
        <v>1032</v>
      </c>
      <c r="J92" s="255">
        <v>255</v>
      </c>
      <c r="K92" s="269"/>
    </row>
    <row r="93" s="1" customFormat="1" ht="15" customHeight="1">
      <c r="B93" s="280"/>
      <c r="C93" s="255" t="s">
        <v>1060</v>
      </c>
      <c r="D93" s="255"/>
      <c r="E93" s="255"/>
      <c r="F93" s="278" t="s">
        <v>1030</v>
      </c>
      <c r="G93" s="279"/>
      <c r="H93" s="255" t="s">
        <v>1061</v>
      </c>
      <c r="I93" s="255" t="s">
        <v>1062</v>
      </c>
      <c r="J93" s="255"/>
      <c r="K93" s="269"/>
    </row>
    <row r="94" s="1" customFormat="1" ht="15" customHeight="1">
      <c r="B94" s="280"/>
      <c r="C94" s="255" t="s">
        <v>1063</v>
      </c>
      <c r="D94" s="255"/>
      <c r="E94" s="255"/>
      <c r="F94" s="278" t="s">
        <v>1030</v>
      </c>
      <c r="G94" s="279"/>
      <c r="H94" s="255" t="s">
        <v>1064</v>
      </c>
      <c r="I94" s="255" t="s">
        <v>1065</v>
      </c>
      <c r="J94" s="255"/>
      <c r="K94" s="269"/>
    </row>
    <row r="95" s="1" customFormat="1" ht="15" customHeight="1">
      <c r="B95" s="280"/>
      <c r="C95" s="255" t="s">
        <v>1066</v>
      </c>
      <c r="D95" s="255"/>
      <c r="E95" s="255"/>
      <c r="F95" s="278" t="s">
        <v>1030</v>
      </c>
      <c r="G95" s="279"/>
      <c r="H95" s="255" t="s">
        <v>1066</v>
      </c>
      <c r="I95" s="255" t="s">
        <v>1065</v>
      </c>
      <c r="J95" s="255"/>
      <c r="K95" s="269"/>
    </row>
    <row r="96" s="1" customFormat="1" ht="15" customHeight="1">
      <c r="B96" s="280"/>
      <c r="C96" s="255" t="s">
        <v>38</v>
      </c>
      <c r="D96" s="255"/>
      <c r="E96" s="255"/>
      <c r="F96" s="278" t="s">
        <v>1030</v>
      </c>
      <c r="G96" s="279"/>
      <c r="H96" s="255" t="s">
        <v>1067</v>
      </c>
      <c r="I96" s="255" t="s">
        <v>1065</v>
      </c>
      <c r="J96" s="255"/>
      <c r="K96" s="269"/>
    </row>
    <row r="97" s="1" customFormat="1" ht="15" customHeight="1">
      <c r="B97" s="280"/>
      <c r="C97" s="255" t="s">
        <v>48</v>
      </c>
      <c r="D97" s="255"/>
      <c r="E97" s="255"/>
      <c r="F97" s="278" t="s">
        <v>1030</v>
      </c>
      <c r="G97" s="279"/>
      <c r="H97" s="255" t="s">
        <v>1068</v>
      </c>
      <c r="I97" s="255" t="s">
        <v>1065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1069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1024</v>
      </c>
      <c r="D103" s="270"/>
      <c r="E103" s="270"/>
      <c r="F103" s="270" t="s">
        <v>1025</v>
      </c>
      <c r="G103" s="271"/>
      <c r="H103" s="270" t="s">
        <v>54</v>
      </c>
      <c r="I103" s="270" t="s">
        <v>57</v>
      </c>
      <c r="J103" s="270" t="s">
        <v>1026</v>
      </c>
      <c r="K103" s="269"/>
    </row>
    <row r="104" s="1" customFormat="1" ht="17.25" customHeight="1">
      <c r="B104" s="267"/>
      <c r="C104" s="272" t="s">
        <v>1027</v>
      </c>
      <c r="D104" s="272"/>
      <c r="E104" s="272"/>
      <c r="F104" s="273" t="s">
        <v>1028</v>
      </c>
      <c r="G104" s="274"/>
      <c r="H104" s="272"/>
      <c r="I104" s="272"/>
      <c r="J104" s="272" t="s">
        <v>1029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53</v>
      </c>
      <c r="D106" s="277"/>
      <c r="E106" s="277"/>
      <c r="F106" s="278" t="s">
        <v>1030</v>
      </c>
      <c r="G106" s="255"/>
      <c r="H106" s="255" t="s">
        <v>1070</v>
      </c>
      <c r="I106" s="255" t="s">
        <v>1032</v>
      </c>
      <c r="J106" s="255">
        <v>20</v>
      </c>
      <c r="K106" s="269"/>
    </row>
    <row r="107" s="1" customFormat="1" ht="15" customHeight="1">
      <c r="B107" s="267"/>
      <c r="C107" s="255" t="s">
        <v>1033</v>
      </c>
      <c r="D107" s="255"/>
      <c r="E107" s="255"/>
      <c r="F107" s="278" t="s">
        <v>1030</v>
      </c>
      <c r="G107" s="255"/>
      <c r="H107" s="255" t="s">
        <v>1070</v>
      </c>
      <c r="I107" s="255" t="s">
        <v>1032</v>
      </c>
      <c r="J107" s="255">
        <v>120</v>
      </c>
      <c r="K107" s="269"/>
    </row>
    <row r="108" s="1" customFormat="1" ht="15" customHeight="1">
      <c r="B108" s="280"/>
      <c r="C108" s="255" t="s">
        <v>1035</v>
      </c>
      <c r="D108" s="255"/>
      <c r="E108" s="255"/>
      <c r="F108" s="278" t="s">
        <v>1036</v>
      </c>
      <c r="G108" s="255"/>
      <c r="H108" s="255" t="s">
        <v>1070</v>
      </c>
      <c r="I108" s="255" t="s">
        <v>1032</v>
      </c>
      <c r="J108" s="255">
        <v>50</v>
      </c>
      <c r="K108" s="269"/>
    </row>
    <row r="109" s="1" customFormat="1" ht="15" customHeight="1">
      <c r="B109" s="280"/>
      <c r="C109" s="255" t="s">
        <v>1038</v>
      </c>
      <c r="D109" s="255"/>
      <c r="E109" s="255"/>
      <c r="F109" s="278" t="s">
        <v>1030</v>
      </c>
      <c r="G109" s="255"/>
      <c r="H109" s="255" t="s">
        <v>1070</v>
      </c>
      <c r="I109" s="255" t="s">
        <v>1040</v>
      </c>
      <c r="J109" s="255"/>
      <c r="K109" s="269"/>
    </row>
    <row r="110" s="1" customFormat="1" ht="15" customHeight="1">
      <c r="B110" s="280"/>
      <c r="C110" s="255" t="s">
        <v>1049</v>
      </c>
      <c r="D110" s="255"/>
      <c r="E110" s="255"/>
      <c r="F110" s="278" t="s">
        <v>1036</v>
      </c>
      <c r="G110" s="255"/>
      <c r="H110" s="255" t="s">
        <v>1070</v>
      </c>
      <c r="I110" s="255" t="s">
        <v>1032</v>
      </c>
      <c r="J110" s="255">
        <v>50</v>
      </c>
      <c r="K110" s="269"/>
    </row>
    <row r="111" s="1" customFormat="1" ht="15" customHeight="1">
      <c r="B111" s="280"/>
      <c r="C111" s="255" t="s">
        <v>1057</v>
      </c>
      <c r="D111" s="255"/>
      <c r="E111" s="255"/>
      <c r="F111" s="278" t="s">
        <v>1036</v>
      </c>
      <c r="G111" s="255"/>
      <c r="H111" s="255" t="s">
        <v>1070</v>
      </c>
      <c r="I111" s="255" t="s">
        <v>1032</v>
      </c>
      <c r="J111" s="255">
        <v>50</v>
      </c>
      <c r="K111" s="269"/>
    </row>
    <row r="112" s="1" customFormat="1" ht="15" customHeight="1">
      <c r="B112" s="280"/>
      <c r="C112" s="255" t="s">
        <v>1055</v>
      </c>
      <c r="D112" s="255"/>
      <c r="E112" s="255"/>
      <c r="F112" s="278" t="s">
        <v>1036</v>
      </c>
      <c r="G112" s="255"/>
      <c r="H112" s="255" t="s">
        <v>1070</v>
      </c>
      <c r="I112" s="255" t="s">
        <v>1032</v>
      </c>
      <c r="J112" s="255">
        <v>50</v>
      </c>
      <c r="K112" s="269"/>
    </row>
    <row r="113" s="1" customFormat="1" ht="15" customHeight="1">
      <c r="B113" s="280"/>
      <c r="C113" s="255" t="s">
        <v>53</v>
      </c>
      <c r="D113" s="255"/>
      <c r="E113" s="255"/>
      <c r="F113" s="278" t="s">
        <v>1030</v>
      </c>
      <c r="G113" s="255"/>
      <c r="H113" s="255" t="s">
        <v>1071</v>
      </c>
      <c r="I113" s="255" t="s">
        <v>1032</v>
      </c>
      <c r="J113" s="255">
        <v>20</v>
      </c>
      <c r="K113" s="269"/>
    </row>
    <row r="114" s="1" customFormat="1" ht="15" customHeight="1">
      <c r="B114" s="280"/>
      <c r="C114" s="255" t="s">
        <v>1072</v>
      </c>
      <c r="D114" s="255"/>
      <c r="E114" s="255"/>
      <c r="F114" s="278" t="s">
        <v>1030</v>
      </c>
      <c r="G114" s="255"/>
      <c r="H114" s="255" t="s">
        <v>1073</v>
      </c>
      <c r="I114" s="255" t="s">
        <v>1032</v>
      </c>
      <c r="J114" s="255">
        <v>120</v>
      </c>
      <c r="K114" s="269"/>
    </row>
    <row r="115" s="1" customFormat="1" ht="15" customHeight="1">
      <c r="B115" s="280"/>
      <c r="C115" s="255" t="s">
        <v>38</v>
      </c>
      <c r="D115" s="255"/>
      <c r="E115" s="255"/>
      <c r="F115" s="278" t="s">
        <v>1030</v>
      </c>
      <c r="G115" s="255"/>
      <c r="H115" s="255" t="s">
        <v>1074</v>
      </c>
      <c r="I115" s="255" t="s">
        <v>1065</v>
      </c>
      <c r="J115" s="255"/>
      <c r="K115" s="269"/>
    </row>
    <row r="116" s="1" customFormat="1" ht="15" customHeight="1">
      <c r="B116" s="280"/>
      <c r="C116" s="255" t="s">
        <v>48</v>
      </c>
      <c r="D116" s="255"/>
      <c r="E116" s="255"/>
      <c r="F116" s="278" t="s">
        <v>1030</v>
      </c>
      <c r="G116" s="255"/>
      <c r="H116" s="255" t="s">
        <v>1075</v>
      </c>
      <c r="I116" s="255" t="s">
        <v>1065</v>
      </c>
      <c r="J116" s="255"/>
      <c r="K116" s="269"/>
    </row>
    <row r="117" s="1" customFormat="1" ht="15" customHeight="1">
      <c r="B117" s="280"/>
      <c r="C117" s="255" t="s">
        <v>57</v>
      </c>
      <c r="D117" s="255"/>
      <c r="E117" s="255"/>
      <c r="F117" s="278" t="s">
        <v>1030</v>
      </c>
      <c r="G117" s="255"/>
      <c r="H117" s="255" t="s">
        <v>1076</v>
      </c>
      <c r="I117" s="255" t="s">
        <v>1077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1078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1024</v>
      </c>
      <c r="D123" s="270"/>
      <c r="E123" s="270"/>
      <c r="F123" s="270" t="s">
        <v>1025</v>
      </c>
      <c r="G123" s="271"/>
      <c r="H123" s="270" t="s">
        <v>54</v>
      </c>
      <c r="I123" s="270" t="s">
        <v>57</v>
      </c>
      <c r="J123" s="270" t="s">
        <v>1026</v>
      </c>
      <c r="K123" s="299"/>
    </row>
    <row r="124" s="1" customFormat="1" ht="17.25" customHeight="1">
      <c r="B124" s="298"/>
      <c r="C124" s="272" t="s">
        <v>1027</v>
      </c>
      <c r="D124" s="272"/>
      <c r="E124" s="272"/>
      <c r="F124" s="273" t="s">
        <v>1028</v>
      </c>
      <c r="G124" s="274"/>
      <c r="H124" s="272"/>
      <c r="I124" s="272"/>
      <c r="J124" s="272" t="s">
        <v>1029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1033</v>
      </c>
      <c r="D126" s="277"/>
      <c r="E126" s="277"/>
      <c r="F126" s="278" t="s">
        <v>1030</v>
      </c>
      <c r="G126" s="255"/>
      <c r="H126" s="255" t="s">
        <v>1070</v>
      </c>
      <c r="I126" s="255" t="s">
        <v>1032</v>
      </c>
      <c r="J126" s="255">
        <v>120</v>
      </c>
      <c r="K126" s="303"/>
    </row>
    <row r="127" s="1" customFormat="1" ht="15" customHeight="1">
      <c r="B127" s="300"/>
      <c r="C127" s="255" t="s">
        <v>1079</v>
      </c>
      <c r="D127" s="255"/>
      <c r="E127" s="255"/>
      <c r="F127" s="278" t="s">
        <v>1030</v>
      </c>
      <c r="G127" s="255"/>
      <c r="H127" s="255" t="s">
        <v>1080</v>
      </c>
      <c r="I127" s="255" t="s">
        <v>1032</v>
      </c>
      <c r="J127" s="255" t="s">
        <v>1081</v>
      </c>
      <c r="K127" s="303"/>
    </row>
    <row r="128" s="1" customFormat="1" ht="15" customHeight="1">
      <c r="B128" s="300"/>
      <c r="C128" s="255" t="s">
        <v>83</v>
      </c>
      <c r="D128" s="255"/>
      <c r="E128" s="255"/>
      <c r="F128" s="278" t="s">
        <v>1030</v>
      </c>
      <c r="G128" s="255"/>
      <c r="H128" s="255" t="s">
        <v>1082</v>
      </c>
      <c r="I128" s="255" t="s">
        <v>1032</v>
      </c>
      <c r="J128" s="255" t="s">
        <v>1081</v>
      </c>
      <c r="K128" s="303"/>
    </row>
    <row r="129" s="1" customFormat="1" ht="15" customHeight="1">
      <c r="B129" s="300"/>
      <c r="C129" s="255" t="s">
        <v>1041</v>
      </c>
      <c r="D129" s="255"/>
      <c r="E129" s="255"/>
      <c r="F129" s="278" t="s">
        <v>1036</v>
      </c>
      <c r="G129" s="255"/>
      <c r="H129" s="255" t="s">
        <v>1042</v>
      </c>
      <c r="I129" s="255" t="s">
        <v>1032</v>
      </c>
      <c r="J129" s="255">
        <v>15</v>
      </c>
      <c r="K129" s="303"/>
    </row>
    <row r="130" s="1" customFormat="1" ht="15" customHeight="1">
      <c r="B130" s="300"/>
      <c r="C130" s="281" t="s">
        <v>1043</v>
      </c>
      <c r="D130" s="281"/>
      <c r="E130" s="281"/>
      <c r="F130" s="282" t="s">
        <v>1036</v>
      </c>
      <c r="G130" s="281"/>
      <c r="H130" s="281" t="s">
        <v>1044</v>
      </c>
      <c r="I130" s="281" t="s">
        <v>1032</v>
      </c>
      <c r="J130" s="281">
        <v>15</v>
      </c>
      <c r="K130" s="303"/>
    </row>
    <row r="131" s="1" customFormat="1" ht="15" customHeight="1">
      <c r="B131" s="300"/>
      <c r="C131" s="281" t="s">
        <v>1045</v>
      </c>
      <c r="D131" s="281"/>
      <c r="E131" s="281"/>
      <c r="F131" s="282" t="s">
        <v>1036</v>
      </c>
      <c r="G131" s="281"/>
      <c r="H131" s="281" t="s">
        <v>1046</v>
      </c>
      <c r="I131" s="281" t="s">
        <v>1032</v>
      </c>
      <c r="J131" s="281">
        <v>20</v>
      </c>
      <c r="K131" s="303"/>
    </row>
    <row r="132" s="1" customFormat="1" ht="15" customHeight="1">
      <c r="B132" s="300"/>
      <c r="C132" s="281" t="s">
        <v>1047</v>
      </c>
      <c r="D132" s="281"/>
      <c r="E132" s="281"/>
      <c r="F132" s="282" t="s">
        <v>1036</v>
      </c>
      <c r="G132" s="281"/>
      <c r="H132" s="281" t="s">
        <v>1048</v>
      </c>
      <c r="I132" s="281" t="s">
        <v>1032</v>
      </c>
      <c r="J132" s="281">
        <v>20</v>
      </c>
      <c r="K132" s="303"/>
    </row>
    <row r="133" s="1" customFormat="1" ht="15" customHeight="1">
      <c r="B133" s="300"/>
      <c r="C133" s="255" t="s">
        <v>1035</v>
      </c>
      <c r="D133" s="255"/>
      <c r="E133" s="255"/>
      <c r="F133" s="278" t="s">
        <v>1036</v>
      </c>
      <c r="G133" s="255"/>
      <c r="H133" s="255" t="s">
        <v>1070</v>
      </c>
      <c r="I133" s="255" t="s">
        <v>1032</v>
      </c>
      <c r="J133" s="255">
        <v>50</v>
      </c>
      <c r="K133" s="303"/>
    </row>
    <row r="134" s="1" customFormat="1" ht="15" customHeight="1">
      <c r="B134" s="300"/>
      <c r="C134" s="255" t="s">
        <v>1049</v>
      </c>
      <c r="D134" s="255"/>
      <c r="E134" s="255"/>
      <c r="F134" s="278" t="s">
        <v>1036</v>
      </c>
      <c r="G134" s="255"/>
      <c r="H134" s="255" t="s">
        <v>1070</v>
      </c>
      <c r="I134" s="255" t="s">
        <v>1032</v>
      </c>
      <c r="J134" s="255">
        <v>50</v>
      </c>
      <c r="K134" s="303"/>
    </row>
    <row r="135" s="1" customFormat="1" ht="15" customHeight="1">
      <c r="B135" s="300"/>
      <c r="C135" s="255" t="s">
        <v>1055</v>
      </c>
      <c r="D135" s="255"/>
      <c r="E135" s="255"/>
      <c r="F135" s="278" t="s">
        <v>1036</v>
      </c>
      <c r="G135" s="255"/>
      <c r="H135" s="255" t="s">
        <v>1070</v>
      </c>
      <c r="I135" s="255" t="s">
        <v>1032</v>
      </c>
      <c r="J135" s="255">
        <v>50</v>
      </c>
      <c r="K135" s="303"/>
    </row>
    <row r="136" s="1" customFormat="1" ht="15" customHeight="1">
      <c r="B136" s="300"/>
      <c r="C136" s="255" t="s">
        <v>1057</v>
      </c>
      <c r="D136" s="255"/>
      <c r="E136" s="255"/>
      <c r="F136" s="278" t="s">
        <v>1036</v>
      </c>
      <c r="G136" s="255"/>
      <c r="H136" s="255" t="s">
        <v>1070</v>
      </c>
      <c r="I136" s="255" t="s">
        <v>1032</v>
      </c>
      <c r="J136" s="255">
        <v>50</v>
      </c>
      <c r="K136" s="303"/>
    </row>
    <row r="137" s="1" customFormat="1" ht="15" customHeight="1">
      <c r="B137" s="300"/>
      <c r="C137" s="255" t="s">
        <v>1058</v>
      </c>
      <c r="D137" s="255"/>
      <c r="E137" s="255"/>
      <c r="F137" s="278" t="s">
        <v>1036</v>
      </c>
      <c r="G137" s="255"/>
      <c r="H137" s="255" t="s">
        <v>1083</v>
      </c>
      <c r="I137" s="255" t="s">
        <v>1032</v>
      </c>
      <c r="J137" s="255">
        <v>255</v>
      </c>
      <c r="K137" s="303"/>
    </row>
    <row r="138" s="1" customFormat="1" ht="15" customHeight="1">
      <c r="B138" s="300"/>
      <c r="C138" s="255" t="s">
        <v>1060</v>
      </c>
      <c r="D138" s="255"/>
      <c r="E138" s="255"/>
      <c r="F138" s="278" t="s">
        <v>1030</v>
      </c>
      <c r="G138" s="255"/>
      <c r="H138" s="255" t="s">
        <v>1084</v>
      </c>
      <c r="I138" s="255" t="s">
        <v>1062</v>
      </c>
      <c r="J138" s="255"/>
      <c r="K138" s="303"/>
    </row>
    <row r="139" s="1" customFormat="1" ht="15" customHeight="1">
      <c r="B139" s="300"/>
      <c r="C139" s="255" t="s">
        <v>1063</v>
      </c>
      <c r="D139" s="255"/>
      <c r="E139" s="255"/>
      <c r="F139" s="278" t="s">
        <v>1030</v>
      </c>
      <c r="G139" s="255"/>
      <c r="H139" s="255" t="s">
        <v>1085</v>
      </c>
      <c r="I139" s="255" t="s">
        <v>1065</v>
      </c>
      <c r="J139" s="255"/>
      <c r="K139" s="303"/>
    </row>
    <row r="140" s="1" customFormat="1" ht="15" customHeight="1">
      <c r="B140" s="300"/>
      <c r="C140" s="255" t="s">
        <v>1066</v>
      </c>
      <c r="D140" s="255"/>
      <c r="E140" s="255"/>
      <c r="F140" s="278" t="s">
        <v>1030</v>
      </c>
      <c r="G140" s="255"/>
      <c r="H140" s="255" t="s">
        <v>1066</v>
      </c>
      <c r="I140" s="255" t="s">
        <v>1065</v>
      </c>
      <c r="J140" s="255"/>
      <c r="K140" s="303"/>
    </row>
    <row r="141" s="1" customFormat="1" ht="15" customHeight="1">
      <c r="B141" s="300"/>
      <c r="C141" s="255" t="s">
        <v>38</v>
      </c>
      <c r="D141" s="255"/>
      <c r="E141" s="255"/>
      <c r="F141" s="278" t="s">
        <v>1030</v>
      </c>
      <c r="G141" s="255"/>
      <c r="H141" s="255" t="s">
        <v>1086</v>
      </c>
      <c r="I141" s="255" t="s">
        <v>1065</v>
      </c>
      <c r="J141" s="255"/>
      <c r="K141" s="303"/>
    </row>
    <row r="142" s="1" customFormat="1" ht="15" customHeight="1">
      <c r="B142" s="300"/>
      <c r="C142" s="255" t="s">
        <v>1087</v>
      </c>
      <c r="D142" s="255"/>
      <c r="E142" s="255"/>
      <c r="F142" s="278" t="s">
        <v>1030</v>
      </c>
      <c r="G142" s="255"/>
      <c r="H142" s="255" t="s">
        <v>1088</v>
      </c>
      <c r="I142" s="255" t="s">
        <v>1065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1089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1024</v>
      </c>
      <c r="D148" s="270"/>
      <c r="E148" s="270"/>
      <c r="F148" s="270" t="s">
        <v>1025</v>
      </c>
      <c r="G148" s="271"/>
      <c r="H148" s="270" t="s">
        <v>54</v>
      </c>
      <c r="I148" s="270" t="s">
        <v>57</v>
      </c>
      <c r="J148" s="270" t="s">
        <v>1026</v>
      </c>
      <c r="K148" s="269"/>
    </row>
    <row r="149" s="1" customFormat="1" ht="17.25" customHeight="1">
      <c r="B149" s="267"/>
      <c r="C149" s="272" t="s">
        <v>1027</v>
      </c>
      <c r="D149" s="272"/>
      <c r="E149" s="272"/>
      <c r="F149" s="273" t="s">
        <v>1028</v>
      </c>
      <c r="G149" s="274"/>
      <c r="H149" s="272"/>
      <c r="I149" s="272"/>
      <c r="J149" s="272" t="s">
        <v>1029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1033</v>
      </c>
      <c r="D151" s="255"/>
      <c r="E151" s="255"/>
      <c r="F151" s="308" t="s">
        <v>1030</v>
      </c>
      <c r="G151" s="255"/>
      <c r="H151" s="307" t="s">
        <v>1070</v>
      </c>
      <c r="I151" s="307" t="s">
        <v>1032</v>
      </c>
      <c r="J151" s="307">
        <v>120</v>
      </c>
      <c r="K151" s="303"/>
    </row>
    <row r="152" s="1" customFormat="1" ht="15" customHeight="1">
      <c r="B152" s="280"/>
      <c r="C152" s="307" t="s">
        <v>1079</v>
      </c>
      <c r="D152" s="255"/>
      <c r="E152" s="255"/>
      <c r="F152" s="308" t="s">
        <v>1030</v>
      </c>
      <c r="G152" s="255"/>
      <c r="H152" s="307" t="s">
        <v>1090</v>
      </c>
      <c r="I152" s="307" t="s">
        <v>1032</v>
      </c>
      <c r="J152" s="307" t="s">
        <v>1081</v>
      </c>
      <c r="K152" s="303"/>
    </row>
    <row r="153" s="1" customFormat="1" ht="15" customHeight="1">
      <c r="B153" s="280"/>
      <c r="C153" s="307" t="s">
        <v>83</v>
      </c>
      <c r="D153" s="255"/>
      <c r="E153" s="255"/>
      <c r="F153" s="308" t="s">
        <v>1030</v>
      </c>
      <c r="G153" s="255"/>
      <c r="H153" s="307" t="s">
        <v>1091</v>
      </c>
      <c r="I153" s="307" t="s">
        <v>1032</v>
      </c>
      <c r="J153" s="307" t="s">
        <v>1081</v>
      </c>
      <c r="K153" s="303"/>
    </row>
    <row r="154" s="1" customFormat="1" ht="15" customHeight="1">
      <c r="B154" s="280"/>
      <c r="C154" s="307" t="s">
        <v>1035</v>
      </c>
      <c r="D154" s="255"/>
      <c r="E154" s="255"/>
      <c r="F154" s="308" t="s">
        <v>1036</v>
      </c>
      <c r="G154" s="255"/>
      <c r="H154" s="307" t="s">
        <v>1070</v>
      </c>
      <c r="I154" s="307" t="s">
        <v>1032</v>
      </c>
      <c r="J154" s="307">
        <v>50</v>
      </c>
      <c r="K154" s="303"/>
    </row>
    <row r="155" s="1" customFormat="1" ht="15" customHeight="1">
      <c r="B155" s="280"/>
      <c r="C155" s="307" t="s">
        <v>1038</v>
      </c>
      <c r="D155" s="255"/>
      <c r="E155" s="255"/>
      <c r="F155" s="308" t="s">
        <v>1030</v>
      </c>
      <c r="G155" s="255"/>
      <c r="H155" s="307" t="s">
        <v>1070</v>
      </c>
      <c r="I155" s="307" t="s">
        <v>1040</v>
      </c>
      <c r="J155" s="307"/>
      <c r="K155" s="303"/>
    </row>
    <row r="156" s="1" customFormat="1" ht="15" customHeight="1">
      <c r="B156" s="280"/>
      <c r="C156" s="307" t="s">
        <v>1049</v>
      </c>
      <c r="D156" s="255"/>
      <c r="E156" s="255"/>
      <c r="F156" s="308" t="s">
        <v>1036</v>
      </c>
      <c r="G156" s="255"/>
      <c r="H156" s="307" t="s">
        <v>1070</v>
      </c>
      <c r="I156" s="307" t="s">
        <v>1032</v>
      </c>
      <c r="J156" s="307">
        <v>50</v>
      </c>
      <c r="K156" s="303"/>
    </row>
    <row r="157" s="1" customFormat="1" ht="15" customHeight="1">
      <c r="B157" s="280"/>
      <c r="C157" s="307" t="s">
        <v>1057</v>
      </c>
      <c r="D157" s="255"/>
      <c r="E157" s="255"/>
      <c r="F157" s="308" t="s">
        <v>1036</v>
      </c>
      <c r="G157" s="255"/>
      <c r="H157" s="307" t="s">
        <v>1070</v>
      </c>
      <c r="I157" s="307" t="s">
        <v>1032</v>
      </c>
      <c r="J157" s="307">
        <v>50</v>
      </c>
      <c r="K157" s="303"/>
    </row>
    <row r="158" s="1" customFormat="1" ht="15" customHeight="1">
      <c r="B158" s="280"/>
      <c r="C158" s="307" t="s">
        <v>1055</v>
      </c>
      <c r="D158" s="255"/>
      <c r="E158" s="255"/>
      <c r="F158" s="308" t="s">
        <v>1036</v>
      </c>
      <c r="G158" s="255"/>
      <c r="H158" s="307" t="s">
        <v>1070</v>
      </c>
      <c r="I158" s="307" t="s">
        <v>1032</v>
      </c>
      <c r="J158" s="307">
        <v>50</v>
      </c>
      <c r="K158" s="303"/>
    </row>
    <row r="159" s="1" customFormat="1" ht="15" customHeight="1">
      <c r="B159" s="280"/>
      <c r="C159" s="307" t="s">
        <v>140</v>
      </c>
      <c r="D159" s="255"/>
      <c r="E159" s="255"/>
      <c r="F159" s="308" t="s">
        <v>1030</v>
      </c>
      <c r="G159" s="255"/>
      <c r="H159" s="307" t="s">
        <v>1092</v>
      </c>
      <c r="I159" s="307" t="s">
        <v>1032</v>
      </c>
      <c r="J159" s="307" t="s">
        <v>1093</v>
      </c>
      <c r="K159" s="303"/>
    </row>
    <row r="160" s="1" customFormat="1" ht="15" customHeight="1">
      <c r="B160" s="280"/>
      <c r="C160" s="307" t="s">
        <v>1094</v>
      </c>
      <c r="D160" s="255"/>
      <c r="E160" s="255"/>
      <c r="F160" s="308" t="s">
        <v>1030</v>
      </c>
      <c r="G160" s="255"/>
      <c r="H160" s="307" t="s">
        <v>1095</v>
      </c>
      <c r="I160" s="307" t="s">
        <v>1065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1096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1024</v>
      </c>
      <c r="D166" s="270"/>
      <c r="E166" s="270"/>
      <c r="F166" s="270" t="s">
        <v>1025</v>
      </c>
      <c r="G166" s="312"/>
      <c r="H166" s="313" t="s">
        <v>54</v>
      </c>
      <c r="I166" s="313" t="s">
        <v>57</v>
      </c>
      <c r="J166" s="270" t="s">
        <v>1026</v>
      </c>
      <c r="K166" s="247"/>
    </row>
    <row r="167" s="1" customFormat="1" ht="17.25" customHeight="1">
      <c r="B167" s="248"/>
      <c r="C167" s="272" t="s">
        <v>1027</v>
      </c>
      <c r="D167" s="272"/>
      <c r="E167" s="272"/>
      <c r="F167" s="273" t="s">
        <v>1028</v>
      </c>
      <c r="G167" s="314"/>
      <c r="H167" s="315"/>
      <c r="I167" s="315"/>
      <c r="J167" s="272" t="s">
        <v>1029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1033</v>
      </c>
      <c r="D169" s="255"/>
      <c r="E169" s="255"/>
      <c r="F169" s="278" t="s">
        <v>1030</v>
      </c>
      <c r="G169" s="255"/>
      <c r="H169" s="255" t="s">
        <v>1070</v>
      </c>
      <c r="I169" s="255" t="s">
        <v>1032</v>
      </c>
      <c r="J169" s="255">
        <v>120</v>
      </c>
      <c r="K169" s="303"/>
    </row>
    <row r="170" s="1" customFormat="1" ht="15" customHeight="1">
      <c r="B170" s="280"/>
      <c r="C170" s="255" t="s">
        <v>1079</v>
      </c>
      <c r="D170" s="255"/>
      <c r="E170" s="255"/>
      <c r="F170" s="278" t="s">
        <v>1030</v>
      </c>
      <c r="G170" s="255"/>
      <c r="H170" s="255" t="s">
        <v>1080</v>
      </c>
      <c r="I170" s="255" t="s">
        <v>1032</v>
      </c>
      <c r="J170" s="255" t="s">
        <v>1081</v>
      </c>
      <c r="K170" s="303"/>
    </row>
    <row r="171" s="1" customFormat="1" ht="15" customHeight="1">
      <c r="B171" s="280"/>
      <c r="C171" s="255" t="s">
        <v>83</v>
      </c>
      <c r="D171" s="255"/>
      <c r="E171" s="255"/>
      <c r="F171" s="278" t="s">
        <v>1030</v>
      </c>
      <c r="G171" s="255"/>
      <c r="H171" s="255" t="s">
        <v>1097</v>
      </c>
      <c r="I171" s="255" t="s">
        <v>1032</v>
      </c>
      <c r="J171" s="255" t="s">
        <v>1081</v>
      </c>
      <c r="K171" s="303"/>
    </row>
    <row r="172" s="1" customFormat="1" ht="15" customHeight="1">
      <c r="B172" s="280"/>
      <c r="C172" s="255" t="s">
        <v>1035</v>
      </c>
      <c r="D172" s="255"/>
      <c r="E172" s="255"/>
      <c r="F172" s="278" t="s">
        <v>1036</v>
      </c>
      <c r="G172" s="255"/>
      <c r="H172" s="255" t="s">
        <v>1097</v>
      </c>
      <c r="I172" s="255" t="s">
        <v>1032</v>
      </c>
      <c r="J172" s="255">
        <v>50</v>
      </c>
      <c r="K172" s="303"/>
    </row>
    <row r="173" s="1" customFormat="1" ht="15" customHeight="1">
      <c r="B173" s="280"/>
      <c r="C173" s="255" t="s">
        <v>1038</v>
      </c>
      <c r="D173" s="255"/>
      <c r="E173" s="255"/>
      <c r="F173" s="278" t="s">
        <v>1030</v>
      </c>
      <c r="G173" s="255"/>
      <c r="H173" s="255" t="s">
        <v>1097</v>
      </c>
      <c r="I173" s="255" t="s">
        <v>1040</v>
      </c>
      <c r="J173" s="255"/>
      <c r="K173" s="303"/>
    </row>
    <row r="174" s="1" customFormat="1" ht="15" customHeight="1">
      <c r="B174" s="280"/>
      <c r="C174" s="255" t="s">
        <v>1049</v>
      </c>
      <c r="D174" s="255"/>
      <c r="E174" s="255"/>
      <c r="F174" s="278" t="s">
        <v>1036</v>
      </c>
      <c r="G174" s="255"/>
      <c r="H174" s="255" t="s">
        <v>1097</v>
      </c>
      <c r="I174" s="255" t="s">
        <v>1032</v>
      </c>
      <c r="J174" s="255">
        <v>50</v>
      </c>
      <c r="K174" s="303"/>
    </row>
    <row r="175" s="1" customFormat="1" ht="15" customHeight="1">
      <c r="B175" s="280"/>
      <c r="C175" s="255" t="s">
        <v>1057</v>
      </c>
      <c r="D175" s="255"/>
      <c r="E175" s="255"/>
      <c r="F175" s="278" t="s">
        <v>1036</v>
      </c>
      <c r="G175" s="255"/>
      <c r="H175" s="255" t="s">
        <v>1097</v>
      </c>
      <c r="I175" s="255" t="s">
        <v>1032</v>
      </c>
      <c r="J175" s="255">
        <v>50</v>
      </c>
      <c r="K175" s="303"/>
    </row>
    <row r="176" s="1" customFormat="1" ht="15" customHeight="1">
      <c r="B176" s="280"/>
      <c r="C176" s="255" t="s">
        <v>1055</v>
      </c>
      <c r="D176" s="255"/>
      <c r="E176" s="255"/>
      <c r="F176" s="278" t="s">
        <v>1036</v>
      </c>
      <c r="G176" s="255"/>
      <c r="H176" s="255" t="s">
        <v>1097</v>
      </c>
      <c r="I176" s="255" t="s">
        <v>1032</v>
      </c>
      <c r="J176" s="255">
        <v>50</v>
      </c>
      <c r="K176" s="303"/>
    </row>
    <row r="177" s="1" customFormat="1" ht="15" customHeight="1">
      <c r="B177" s="280"/>
      <c r="C177" s="255" t="s">
        <v>144</v>
      </c>
      <c r="D177" s="255"/>
      <c r="E177" s="255"/>
      <c r="F177" s="278" t="s">
        <v>1030</v>
      </c>
      <c r="G177" s="255"/>
      <c r="H177" s="255" t="s">
        <v>1098</v>
      </c>
      <c r="I177" s="255" t="s">
        <v>1099</v>
      </c>
      <c r="J177" s="255"/>
      <c r="K177" s="303"/>
    </row>
    <row r="178" s="1" customFormat="1" ht="15" customHeight="1">
      <c r="B178" s="280"/>
      <c r="C178" s="255" t="s">
        <v>57</v>
      </c>
      <c r="D178" s="255"/>
      <c r="E178" s="255"/>
      <c r="F178" s="278" t="s">
        <v>1030</v>
      </c>
      <c r="G178" s="255"/>
      <c r="H178" s="255" t="s">
        <v>1100</v>
      </c>
      <c r="I178" s="255" t="s">
        <v>1101</v>
      </c>
      <c r="J178" s="255">
        <v>1</v>
      </c>
      <c r="K178" s="303"/>
    </row>
    <row r="179" s="1" customFormat="1" ht="15" customHeight="1">
      <c r="B179" s="280"/>
      <c r="C179" s="255" t="s">
        <v>53</v>
      </c>
      <c r="D179" s="255"/>
      <c r="E179" s="255"/>
      <c r="F179" s="278" t="s">
        <v>1030</v>
      </c>
      <c r="G179" s="255"/>
      <c r="H179" s="255" t="s">
        <v>1102</v>
      </c>
      <c r="I179" s="255" t="s">
        <v>1032</v>
      </c>
      <c r="J179" s="255">
        <v>20</v>
      </c>
      <c r="K179" s="303"/>
    </row>
    <row r="180" s="1" customFormat="1" ht="15" customHeight="1">
      <c r="B180" s="280"/>
      <c r="C180" s="255" t="s">
        <v>54</v>
      </c>
      <c r="D180" s="255"/>
      <c r="E180" s="255"/>
      <c r="F180" s="278" t="s">
        <v>1030</v>
      </c>
      <c r="G180" s="255"/>
      <c r="H180" s="255" t="s">
        <v>1103</v>
      </c>
      <c r="I180" s="255" t="s">
        <v>1032</v>
      </c>
      <c r="J180" s="255">
        <v>255</v>
      </c>
      <c r="K180" s="303"/>
    </row>
    <row r="181" s="1" customFormat="1" ht="15" customHeight="1">
      <c r="B181" s="280"/>
      <c r="C181" s="255" t="s">
        <v>145</v>
      </c>
      <c r="D181" s="255"/>
      <c r="E181" s="255"/>
      <c r="F181" s="278" t="s">
        <v>1030</v>
      </c>
      <c r="G181" s="255"/>
      <c r="H181" s="255" t="s">
        <v>994</v>
      </c>
      <c r="I181" s="255" t="s">
        <v>1032</v>
      </c>
      <c r="J181" s="255">
        <v>10</v>
      </c>
      <c r="K181" s="303"/>
    </row>
    <row r="182" s="1" customFormat="1" ht="15" customHeight="1">
      <c r="B182" s="280"/>
      <c r="C182" s="255" t="s">
        <v>146</v>
      </c>
      <c r="D182" s="255"/>
      <c r="E182" s="255"/>
      <c r="F182" s="278" t="s">
        <v>1030</v>
      </c>
      <c r="G182" s="255"/>
      <c r="H182" s="255" t="s">
        <v>1104</v>
      </c>
      <c r="I182" s="255" t="s">
        <v>1065</v>
      </c>
      <c r="J182" s="255"/>
      <c r="K182" s="303"/>
    </row>
    <row r="183" s="1" customFormat="1" ht="15" customHeight="1">
      <c r="B183" s="280"/>
      <c r="C183" s="255" t="s">
        <v>1105</v>
      </c>
      <c r="D183" s="255"/>
      <c r="E183" s="255"/>
      <c r="F183" s="278" t="s">
        <v>1030</v>
      </c>
      <c r="G183" s="255"/>
      <c r="H183" s="255" t="s">
        <v>1106</v>
      </c>
      <c r="I183" s="255" t="s">
        <v>1065</v>
      </c>
      <c r="J183" s="255"/>
      <c r="K183" s="303"/>
    </row>
    <row r="184" s="1" customFormat="1" ht="15" customHeight="1">
      <c r="B184" s="280"/>
      <c r="C184" s="255" t="s">
        <v>1094</v>
      </c>
      <c r="D184" s="255"/>
      <c r="E184" s="255"/>
      <c r="F184" s="278" t="s">
        <v>1030</v>
      </c>
      <c r="G184" s="255"/>
      <c r="H184" s="255" t="s">
        <v>1107</v>
      </c>
      <c r="I184" s="255" t="s">
        <v>1065</v>
      </c>
      <c r="J184" s="255"/>
      <c r="K184" s="303"/>
    </row>
    <row r="185" s="1" customFormat="1" ht="15" customHeight="1">
      <c r="B185" s="280"/>
      <c r="C185" s="255" t="s">
        <v>148</v>
      </c>
      <c r="D185" s="255"/>
      <c r="E185" s="255"/>
      <c r="F185" s="278" t="s">
        <v>1036</v>
      </c>
      <c r="G185" s="255"/>
      <c r="H185" s="255" t="s">
        <v>1108</v>
      </c>
      <c r="I185" s="255" t="s">
        <v>1032</v>
      </c>
      <c r="J185" s="255">
        <v>50</v>
      </c>
      <c r="K185" s="303"/>
    </row>
    <row r="186" s="1" customFormat="1" ht="15" customHeight="1">
      <c r="B186" s="280"/>
      <c r="C186" s="255" t="s">
        <v>1109</v>
      </c>
      <c r="D186" s="255"/>
      <c r="E186" s="255"/>
      <c r="F186" s="278" t="s">
        <v>1036</v>
      </c>
      <c r="G186" s="255"/>
      <c r="H186" s="255" t="s">
        <v>1110</v>
      </c>
      <c r="I186" s="255" t="s">
        <v>1111</v>
      </c>
      <c r="J186" s="255"/>
      <c r="K186" s="303"/>
    </row>
    <row r="187" s="1" customFormat="1" ht="15" customHeight="1">
      <c r="B187" s="280"/>
      <c r="C187" s="255" t="s">
        <v>1112</v>
      </c>
      <c r="D187" s="255"/>
      <c r="E187" s="255"/>
      <c r="F187" s="278" t="s">
        <v>1036</v>
      </c>
      <c r="G187" s="255"/>
      <c r="H187" s="255" t="s">
        <v>1113</v>
      </c>
      <c r="I187" s="255" t="s">
        <v>1111</v>
      </c>
      <c r="J187" s="255"/>
      <c r="K187" s="303"/>
    </row>
    <row r="188" s="1" customFormat="1" ht="15" customHeight="1">
      <c r="B188" s="280"/>
      <c r="C188" s="255" t="s">
        <v>1114</v>
      </c>
      <c r="D188" s="255"/>
      <c r="E188" s="255"/>
      <c r="F188" s="278" t="s">
        <v>1036</v>
      </c>
      <c r="G188" s="255"/>
      <c r="H188" s="255" t="s">
        <v>1115</v>
      </c>
      <c r="I188" s="255" t="s">
        <v>1111</v>
      </c>
      <c r="J188" s="255"/>
      <c r="K188" s="303"/>
    </row>
    <row r="189" s="1" customFormat="1" ht="15" customHeight="1">
      <c r="B189" s="280"/>
      <c r="C189" s="316" t="s">
        <v>1116</v>
      </c>
      <c r="D189" s="255"/>
      <c r="E189" s="255"/>
      <c r="F189" s="278" t="s">
        <v>1036</v>
      </c>
      <c r="G189" s="255"/>
      <c r="H189" s="255" t="s">
        <v>1117</v>
      </c>
      <c r="I189" s="255" t="s">
        <v>1118</v>
      </c>
      <c r="J189" s="317" t="s">
        <v>1119</v>
      </c>
      <c r="K189" s="303"/>
    </row>
    <row r="190" s="1" customFormat="1" ht="15" customHeight="1">
      <c r="B190" s="280"/>
      <c r="C190" s="316" t="s">
        <v>42</v>
      </c>
      <c r="D190" s="255"/>
      <c r="E190" s="255"/>
      <c r="F190" s="278" t="s">
        <v>1030</v>
      </c>
      <c r="G190" s="255"/>
      <c r="H190" s="252" t="s">
        <v>1120</v>
      </c>
      <c r="I190" s="255" t="s">
        <v>1121</v>
      </c>
      <c r="J190" s="255"/>
      <c r="K190" s="303"/>
    </row>
    <row r="191" s="1" customFormat="1" ht="15" customHeight="1">
      <c r="B191" s="280"/>
      <c r="C191" s="316" t="s">
        <v>1122</v>
      </c>
      <c r="D191" s="255"/>
      <c r="E191" s="255"/>
      <c r="F191" s="278" t="s">
        <v>1030</v>
      </c>
      <c r="G191" s="255"/>
      <c r="H191" s="255" t="s">
        <v>1123</v>
      </c>
      <c r="I191" s="255" t="s">
        <v>1065</v>
      </c>
      <c r="J191" s="255"/>
      <c r="K191" s="303"/>
    </row>
    <row r="192" s="1" customFormat="1" ht="15" customHeight="1">
      <c r="B192" s="280"/>
      <c r="C192" s="316" t="s">
        <v>1124</v>
      </c>
      <c r="D192" s="255"/>
      <c r="E192" s="255"/>
      <c r="F192" s="278" t="s">
        <v>1030</v>
      </c>
      <c r="G192" s="255"/>
      <c r="H192" s="255" t="s">
        <v>1125</v>
      </c>
      <c r="I192" s="255" t="s">
        <v>1065</v>
      </c>
      <c r="J192" s="255"/>
      <c r="K192" s="303"/>
    </row>
    <row r="193" s="1" customFormat="1" ht="15" customHeight="1">
      <c r="B193" s="280"/>
      <c r="C193" s="316" t="s">
        <v>1126</v>
      </c>
      <c r="D193" s="255"/>
      <c r="E193" s="255"/>
      <c r="F193" s="278" t="s">
        <v>1036</v>
      </c>
      <c r="G193" s="255"/>
      <c r="H193" s="255" t="s">
        <v>1127</v>
      </c>
      <c r="I193" s="255" t="s">
        <v>1065</v>
      </c>
      <c r="J193" s="255"/>
      <c r="K193" s="303"/>
    </row>
    <row r="194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="1" customFormat="1" ht="21">
      <c r="B199" s="245"/>
      <c r="C199" s="246" t="s">
        <v>1128</v>
      </c>
      <c r="D199" s="246"/>
      <c r="E199" s="246"/>
      <c r="F199" s="246"/>
      <c r="G199" s="246"/>
      <c r="H199" s="246"/>
      <c r="I199" s="246"/>
      <c r="J199" s="246"/>
      <c r="K199" s="247"/>
    </row>
    <row r="200" s="1" customFormat="1" ht="25.5" customHeight="1">
      <c r="B200" s="245"/>
      <c r="C200" s="319" t="s">
        <v>1129</v>
      </c>
      <c r="D200" s="319"/>
      <c r="E200" s="319"/>
      <c r="F200" s="319" t="s">
        <v>1130</v>
      </c>
      <c r="G200" s="320"/>
      <c r="H200" s="319" t="s">
        <v>1131</v>
      </c>
      <c r="I200" s="319"/>
      <c r="J200" s="319"/>
      <c r="K200" s="247"/>
    </row>
    <row r="20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="1" customFormat="1" ht="15" customHeight="1">
      <c r="B202" s="280"/>
      <c r="C202" s="255" t="s">
        <v>1121</v>
      </c>
      <c r="D202" s="255"/>
      <c r="E202" s="255"/>
      <c r="F202" s="278" t="s">
        <v>43</v>
      </c>
      <c r="G202" s="255"/>
      <c r="H202" s="255" t="s">
        <v>1132</v>
      </c>
      <c r="I202" s="255"/>
      <c r="J202" s="255"/>
      <c r="K202" s="303"/>
    </row>
    <row r="203" s="1" customFormat="1" ht="15" customHeight="1">
      <c r="B203" s="280"/>
      <c r="C203" s="255"/>
      <c r="D203" s="255"/>
      <c r="E203" s="255"/>
      <c r="F203" s="278" t="s">
        <v>44</v>
      </c>
      <c r="G203" s="255"/>
      <c r="H203" s="255" t="s">
        <v>1133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47</v>
      </c>
      <c r="G204" s="255"/>
      <c r="H204" s="255" t="s">
        <v>1134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45</v>
      </c>
      <c r="G205" s="255"/>
      <c r="H205" s="255" t="s">
        <v>1135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46</v>
      </c>
      <c r="G206" s="255"/>
      <c r="H206" s="255" t="s">
        <v>1136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/>
      <c r="G207" s="255"/>
      <c r="H207" s="255"/>
      <c r="I207" s="255"/>
      <c r="J207" s="255"/>
      <c r="K207" s="303"/>
    </row>
    <row r="208" s="1" customFormat="1" ht="15" customHeight="1">
      <c r="B208" s="280"/>
      <c r="C208" s="255" t="s">
        <v>1077</v>
      </c>
      <c r="D208" s="255"/>
      <c r="E208" s="255"/>
      <c r="F208" s="278" t="s">
        <v>78</v>
      </c>
      <c r="G208" s="255"/>
      <c r="H208" s="255" t="s">
        <v>1137</v>
      </c>
      <c r="I208" s="255"/>
      <c r="J208" s="255"/>
      <c r="K208" s="303"/>
    </row>
    <row r="209" s="1" customFormat="1" ht="15" customHeight="1">
      <c r="B209" s="280"/>
      <c r="C209" s="255"/>
      <c r="D209" s="255"/>
      <c r="E209" s="255"/>
      <c r="F209" s="278" t="s">
        <v>973</v>
      </c>
      <c r="G209" s="255"/>
      <c r="H209" s="255" t="s">
        <v>974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971</v>
      </c>
      <c r="G210" s="255"/>
      <c r="H210" s="255" t="s">
        <v>1138</v>
      </c>
      <c r="I210" s="255"/>
      <c r="J210" s="255"/>
      <c r="K210" s="303"/>
    </row>
    <row r="211" s="1" customFormat="1" ht="15" customHeight="1">
      <c r="B211" s="321"/>
      <c r="C211" s="255"/>
      <c r="D211" s="255"/>
      <c r="E211" s="255"/>
      <c r="F211" s="278" t="s">
        <v>975</v>
      </c>
      <c r="G211" s="316"/>
      <c r="H211" s="307" t="s">
        <v>976</v>
      </c>
      <c r="I211" s="307"/>
      <c r="J211" s="307"/>
      <c r="K211" s="322"/>
    </row>
    <row r="212" s="1" customFormat="1" ht="15" customHeight="1">
      <c r="B212" s="321"/>
      <c r="C212" s="255"/>
      <c r="D212" s="255"/>
      <c r="E212" s="255"/>
      <c r="F212" s="278" t="s">
        <v>977</v>
      </c>
      <c r="G212" s="316"/>
      <c r="H212" s="307" t="s">
        <v>1139</v>
      </c>
      <c r="I212" s="307"/>
      <c r="J212" s="307"/>
      <c r="K212" s="322"/>
    </row>
    <row r="213" s="1" customFormat="1" ht="15" customHeight="1">
      <c r="B213" s="321"/>
      <c r="C213" s="255"/>
      <c r="D213" s="255"/>
      <c r="E213" s="255"/>
      <c r="F213" s="278"/>
      <c r="G213" s="316"/>
      <c r="H213" s="307"/>
      <c r="I213" s="307"/>
      <c r="J213" s="307"/>
      <c r="K213" s="322"/>
    </row>
    <row r="214" s="1" customFormat="1" ht="15" customHeight="1">
      <c r="B214" s="321"/>
      <c r="C214" s="255" t="s">
        <v>1101</v>
      </c>
      <c r="D214" s="255"/>
      <c r="E214" s="255"/>
      <c r="F214" s="278">
        <v>1</v>
      </c>
      <c r="G214" s="316"/>
      <c r="H214" s="307" t="s">
        <v>1140</v>
      </c>
      <c r="I214" s="307"/>
      <c r="J214" s="307"/>
      <c r="K214" s="322"/>
    </row>
    <row r="215" s="1" customFormat="1" ht="15" customHeight="1">
      <c r="B215" s="321"/>
      <c r="C215" s="255"/>
      <c r="D215" s="255"/>
      <c r="E215" s="255"/>
      <c r="F215" s="278">
        <v>2</v>
      </c>
      <c r="G215" s="316"/>
      <c r="H215" s="307" t="s">
        <v>1141</v>
      </c>
      <c r="I215" s="307"/>
      <c r="J215" s="307"/>
      <c r="K215" s="322"/>
    </row>
    <row r="216" s="1" customFormat="1" ht="15" customHeight="1">
      <c r="B216" s="321"/>
      <c r="C216" s="255"/>
      <c r="D216" s="255"/>
      <c r="E216" s="255"/>
      <c r="F216" s="278">
        <v>3</v>
      </c>
      <c r="G216" s="316"/>
      <c r="H216" s="307" t="s">
        <v>1142</v>
      </c>
      <c r="I216" s="307"/>
      <c r="J216" s="307"/>
      <c r="K216" s="322"/>
    </row>
    <row r="217" s="1" customFormat="1" ht="15" customHeight="1">
      <c r="B217" s="321"/>
      <c r="C217" s="255"/>
      <c r="D217" s="255"/>
      <c r="E217" s="255"/>
      <c r="F217" s="278">
        <v>4</v>
      </c>
      <c r="G217" s="316"/>
      <c r="H217" s="307" t="s">
        <v>1143</v>
      </c>
      <c r="I217" s="307"/>
      <c r="J217" s="307"/>
      <c r="K217" s="322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138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425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138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138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0.0063492000000000002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2180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428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431</v>
      </c>
      <c r="G89" s="213"/>
      <c r="H89" s="216">
        <v>2180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12774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432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433</v>
      </c>
      <c r="G93" s="213"/>
      <c r="H93" s="216">
        <v>12774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12774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24.15" customHeight="1">
      <c r="A95" s="35"/>
      <c r="B95" s="36"/>
      <c r="C95" s="182" t="s">
        <v>173</v>
      </c>
      <c r="D95" s="182" t="s">
        <v>156</v>
      </c>
      <c r="E95" s="183" t="s">
        <v>434</v>
      </c>
      <c r="F95" s="184" t="s">
        <v>435</v>
      </c>
      <c r="G95" s="185" t="s">
        <v>159</v>
      </c>
      <c r="H95" s="186">
        <v>1364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2.9999999999999999E-07</v>
      </c>
      <c r="R95" s="191">
        <f>Q95*H95</f>
        <v>0.00040919999999999997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436</v>
      </c>
    </row>
    <row r="96" s="2" customFormat="1">
      <c r="A96" s="35"/>
      <c r="B96" s="36"/>
      <c r="C96" s="37"/>
      <c r="D96" s="195" t="s">
        <v>164</v>
      </c>
      <c r="E96" s="37"/>
      <c r="F96" s="196" t="s">
        <v>437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438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439</v>
      </c>
      <c r="G98" s="213"/>
      <c r="H98" s="216">
        <v>1364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440</v>
      </c>
      <c r="F99" s="184" t="s">
        <v>441</v>
      </c>
      <c r="G99" s="185" t="s">
        <v>240</v>
      </c>
      <c r="H99" s="186">
        <v>330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1.8E-05</v>
      </c>
      <c r="R99" s="191">
        <f>Q99*H99</f>
        <v>0.00594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442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443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444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445</v>
      </c>
      <c r="G102" s="213"/>
      <c r="H102" s="216">
        <v>330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142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446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447</v>
      </c>
      <c r="G106" s="213"/>
      <c r="H106" s="216">
        <v>142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142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448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568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449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450</v>
      </c>
      <c r="G113" s="213"/>
      <c r="H113" s="216">
        <v>568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oSLfpqLlbU7ECHrd38K5B6hFXvHWj5SwM9ofQlFHscv282tP2GvUqL9c9FA3PAS4zCRZxYtGrUGgHtn4L4NFqQ==" hashValue="3fqfUvVFJu/+A0wZ77tmLNLMSNV7uisgMh6hEtjbw3SaUGEptIEVKXPkGMgsy5M8WllH0UCIqpE4wE3afP1CRw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5804514"/>
    <hyperlink ref="F101" r:id="rId4" display="https://podminky.urs.cz/item/CS_URS_2022_01/184911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138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451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ROUND((SUM(BE85:BE109)),  2)</f>
        <v>0</v>
      </c>
      <c r="G35" s="35"/>
      <c r="H35" s="35"/>
      <c r="I35" s="154">
        <v>0.20999999999999999</v>
      </c>
      <c r="J35" s="153">
        <f>ROUND(((SUM(BE85:BE109))*I35),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ROUND((SUM(BF85:BF109)),  2)</f>
        <v>0</v>
      </c>
      <c r="G36" s="35"/>
      <c r="H36" s="35"/>
      <c r="I36" s="154">
        <v>0.14999999999999999</v>
      </c>
      <c r="J36" s="153">
        <f>ROUND(((SUM(BF85:BF109))*I36),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138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138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SUM(P86:P109)</f>
        <v>0</v>
      </c>
      <c r="Q85" s="93"/>
      <c r="R85" s="179">
        <f>SUM(R86:R109)</f>
        <v>0.00594</v>
      </c>
      <c r="S85" s="93"/>
      <c r="T85" s="18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SUM(BK86:BK109)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2180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452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431</v>
      </c>
      <c r="G89" s="213"/>
      <c r="H89" s="216">
        <v>2180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8516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453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454</v>
      </c>
      <c r="G93" s="213"/>
      <c r="H93" s="216">
        <v>8516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8516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330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0.00594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455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445</v>
      </c>
      <c r="G98" s="213"/>
      <c r="H98" s="216">
        <v>330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381</v>
      </c>
      <c r="F99" s="184" t="s">
        <v>382</v>
      </c>
      <c r="G99" s="185" t="s">
        <v>376</v>
      </c>
      <c r="H99" s="186">
        <v>85.200000000000003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456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384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385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457</v>
      </c>
      <c r="G102" s="213"/>
      <c r="H102" s="216">
        <v>85.200000000000003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1.75" customHeight="1">
      <c r="A103" s="35"/>
      <c r="B103" s="36"/>
      <c r="C103" s="182" t="s">
        <v>184</v>
      </c>
      <c r="D103" s="182" t="s">
        <v>156</v>
      </c>
      <c r="E103" s="183" t="s">
        <v>388</v>
      </c>
      <c r="F103" s="184" t="s">
        <v>389</v>
      </c>
      <c r="G103" s="185" t="s">
        <v>376</v>
      </c>
      <c r="H103" s="186">
        <v>85.200000000000003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458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391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24.15" customHeight="1">
      <c r="A106" s="35"/>
      <c r="B106" s="36"/>
      <c r="C106" s="182" t="s">
        <v>190</v>
      </c>
      <c r="D106" s="182" t="s">
        <v>156</v>
      </c>
      <c r="E106" s="183" t="s">
        <v>394</v>
      </c>
      <c r="F106" s="184" t="s">
        <v>395</v>
      </c>
      <c r="G106" s="185" t="s">
        <v>376</v>
      </c>
      <c r="H106" s="186">
        <v>340.80000000000001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459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397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398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460</v>
      </c>
      <c r="G109" s="213"/>
      <c r="H109" s="216">
        <v>340.80000000000001</v>
      </c>
      <c r="I109" s="217"/>
      <c r="J109" s="213"/>
      <c r="K109" s="213"/>
      <c r="L109" s="218"/>
      <c r="M109" s="238"/>
      <c r="N109" s="239"/>
      <c r="O109" s="239"/>
      <c r="P109" s="239"/>
      <c r="Q109" s="239"/>
      <c r="R109" s="239"/>
      <c r="S109" s="239"/>
      <c r="T109" s="24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5PB8yLZMx/sdWIgVS/tSSqKxMB3iweNb25z2E3+zBJygLfP0q3BbrM4RTOrC+7gC6hcts0g2QCVTiHLcCnbVqA==" hashValue="a+r6pG2JtlFZbswq9IMbOidSRXpTWPJ2PQzkmQlKK465a3p4ui6BFFKlSTG3QjsBmlQLfA0FAnM9fO6VvAQcQA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5804312"/>
    <hyperlink ref="F105" r:id="rId5" display="https://podminky.urs.cz/item/CS_URS_2022_01/185851121"/>
    <hyperlink ref="F108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138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461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138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138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0.00594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2180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462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431</v>
      </c>
      <c r="G89" s="213"/>
      <c r="H89" s="216">
        <v>2180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8516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463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454</v>
      </c>
      <c r="G93" s="213"/>
      <c r="H93" s="216">
        <v>8516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8516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330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0.00594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464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445</v>
      </c>
      <c r="G98" s="213"/>
      <c r="H98" s="216">
        <v>330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21.75" customHeight="1">
      <c r="A99" s="35"/>
      <c r="B99" s="36"/>
      <c r="C99" s="182" t="s">
        <v>161</v>
      </c>
      <c r="D99" s="182" t="s">
        <v>156</v>
      </c>
      <c r="E99" s="183" t="s">
        <v>465</v>
      </c>
      <c r="F99" s="184" t="s">
        <v>466</v>
      </c>
      <c r="G99" s="185" t="s">
        <v>240</v>
      </c>
      <c r="H99" s="186">
        <v>165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467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468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469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470</v>
      </c>
      <c r="G102" s="213"/>
      <c r="H102" s="216">
        <v>165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28.399999999999999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471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386</v>
      </c>
      <c r="G106" s="213"/>
      <c r="H106" s="216">
        <v>28.399999999999999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28.399999999999999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472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113.59999999999999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473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399</v>
      </c>
      <c r="G113" s="213"/>
      <c r="H113" s="216">
        <v>113.59999999999999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PvOe44wW+QvRDDwbF1AujsScaivQge9XNgjVWPS43tnah0AXvaVpLtZ/TBoyMuBk0VPJ9x6e4tf+R/MpGWykog==" hashValue="xLVqjqFaMCgTTQcIyJiI/2mPUKV1naggNVGfCYsay188QBCy+EmfpYh4EGpzM3i3AQTv3q7B10y/4OoCDggcXg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4806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138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474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ROUND((SUM(BE85:BE102)),  2)</f>
        <v>0</v>
      </c>
      <c r="G35" s="35"/>
      <c r="H35" s="35"/>
      <c r="I35" s="154">
        <v>0.20999999999999999</v>
      </c>
      <c r="J35" s="153">
        <f>ROUND(((SUM(BE85:BE102))*I35),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ROUND((SUM(BF85:BF102)),  2)</f>
        <v>0</v>
      </c>
      <c r="G36" s="35"/>
      <c r="H36" s="35"/>
      <c r="I36" s="154">
        <v>0.14999999999999999</v>
      </c>
      <c r="J36" s="153">
        <f>ROUND(((SUM(BF85:BF102))*I36),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ROUND((SUM(BH85:BH102)),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138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SO-01 - VRN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138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SO-01 - VRN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SUM(P86:P102)</f>
        <v>0</v>
      </c>
      <c r="Q85" s="93"/>
      <c r="R85" s="179">
        <f>SUM(R86:R102)</f>
        <v>0</v>
      </c>
      <c r="S85" s="93"/>
      <c r="T85" s="18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SUM(BK86:BK102)</f>
        <v>0</v>
      </c>
    </row>
    <row r="86" s="2" customFormat="1" ht="16.5" customHeight="1">
      <c r="A86" s="35"/>
      <c r="B86" s="36"/>
      <c r="C86" s="182" t="s">
        <v>79</v>
      </c>
      <c r="D86" s="182" t="s">
        <v>156</v>
      </c>
      <c r="E86" s="183" t="s">
        <v>475</v>
      </c>
      <c r="F86" s="184" t="s">
        <v>476</v>
      </c>
      <c r="G86" s="185" t="s">
        <v>477</v>
      </c>
      <c r="H86" s="186">
        <v>1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478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478</v>
      </c>
      <c r="BM86" s="193" t="s">
        <v>479</v>
      </c>
    </row>
    <row r="87" s="2" customFormat="1">
      <c r="A87" s="35"/>
      <c r="B87" s="36"/>
      <c r="C87" s="37"/>
      <c r="D87" s="195" t="s">
        <v>164</v>
      </c>
      <c r="E87" s="37"/>
      <c r="F87" s="196" t="s">
        <v>476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480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481</v>
      </c>
      <c r="G89" s="213"/>
      <c r="H89" s="216">
        <v>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16.5" customHeight="1">
      <c r="A90" s="35"/>
      <c r="B90" s="36"/>
      <c r="C90" s="182" t="s">
        <v>81</v>
      </c>
      <c r="D90" s="182" t="s">
        <v>156</v>
      </c>
      <c r="E90" s="183" t="s">
        <v>482</v>
      </c>
      <c r="F90" s="184" t="s">
        <v>483</v>
      </c>
      <c r="G90" s="185" t="s">
        <v>477</v>
      </c>
      <c r="H90" s="186">
        <v>1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478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478</v>
      </c>
      <c r="BM90" s="193" t="s">
        <v>484</v>
      </c>
    </row>
    <row r="91" s="2" customFormat="1">
      <c r="A91" s="35"/>
      <c r="B91" s="36"/>
      <c r="C91" s="37"/>
      <c r="D91" s="195" t="s">
        <v>164</v>
      </c>
      <c r="E91" s="37"/>
      <c r="F91" s="196" t="s">
        <v>483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485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2" customFormat="1" ht="16.5" customHeight="1">
      <c r="A93" s="35"/>
      <c r="B93" s="36"/>
      <c r="C93" s="182" t="s">
        <v>173</v>
      </c>
      <c r="D93" s="182" t="s">
        <v>156</v>
      </c>
      <c r="E93" s="183" t="s">
        <v>486</v>
      </c>
      <c r="F93" s="184" t="s">
        <v>487</v>
      </c>
      <c r="G93" s="185" t="s">
        <v>477</v>
      </c>
      <c r="H93" s="186">
        <v>1</v>
      </c>
      <c r="I93" s="187"/>
      <c r="J93" s="188">
        <f>ROUND(I93*H93,2)</f>
        <v>0</v>
      </c>
      <c r="K93" s="184" t="s">
        <v>160</v>
      </c>
      <c r="L93" s="41"/>
      <c r="M93" s="189" t="s">
        <v>21</v>
      </c>
      <c r="N93" s="190" t="s">
        <v>43</v>
      </c>
      <c r="O93" s="8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3" t="s">
        <v>478</v>
      </c>
      <c r="AT93" s="193" t="s">
        <v>156</v>
      </c>
      <c r="AU93" s="193" t="s">
        <v>72</v>
      </c>
      <c r="AY93" s="14" t="s">
        <v>162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4" t="s">
        <v>79</v>
      </c>
      <c r="BK93" s="194">
        <f>ROUND(I93*H93,2)</f>
        <v>0</v>
      </c>
      <c r="BL93" s="14" t="s">
        <v>478</v>
      </c>
      <c r="BM93" s="193" t="s">
        <v>488</v>
      </c>
    </row>
    <row r="94" s="2" customFormat="1">
      <c r="A94" s="35"/>
      <c r="B94" s="36"/>
      <c r="C94" s="37"/>
      <c r="D94" s="195" t="s">
        <v>164</v>
      </c>
      <c r="E94" s="37"/>
      <c r="F94" s="196" t="s">
        <v>487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164</v>
      </c>
      <c r="AU94" s="14" t="s">
        <v>72</v>
      </c>
    </row>
    <row r="95" s="2" customFormat="1">
      <c r="A95" s="35"/>
      <c r="B95" s="36"/>
      <c r="C95" s="37"/>
      <c r="D95" s="200" t="s">
        <v>166</v>
      </c>
      <c r="E95" s="37"/>
      <c r="F95" s="201" t="s">
        <v>489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166</v>
      </c>
      <c r="AU95" s="14" t="s">
        <v>72</v>
      </c>
    </row>
    <row r="96" s="2" customFormat="1" ht="16.5" customHeight="1">
      <c r="A96" s="35"/>
      <c r="B96" s="36"/>
      <c r="C96" s="182" t="s">
        <v>161</v>
      </c>
      <c r="D96" s="182" t="s">
        <v>156</v>
      </c>
      <c r="E96" s="183" t="s">
        <v>490</v>
      </c>
      <c r="F96" s="184" t="s">
        <v>491</v>
      </c>
      <c r="G96" s="185" t="s">
        <v>477</v>
      </c>
      <c r="H96" s="186">
        <v>1</v>
      </c>
      <c r="I96" s="187"/>
      <c r="J96" s="188">
        <f>ROUND(I96*H96,2)</f>
        <v>0</v>
      </c>
      <c r="K96" s="184" t="s">
        <v>160</v>
      </c>
      <c r="L96" s="41"/>
      <c r="M96" s="189" t="s">
        <v>21</v>
      </c>
      <c r="N96" s="190" t="s">
        <v>43</v>
      </c>
      <c r="O96" s="81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3" t="s">
        <v>478</v>
      </c>
      <c r="AT96" s="193" t="s">
        <v>156</v>
      </c>
      <c r="AU96" s="193" t="s">
        <v>72</v>
      </c>
      <c r="AY96" s="14" t="s">
        <v>162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4" t="s">
        <v>79</v>
      </c>
      <c r="BK96" s="194">
        <f>ROUND(I96*H96,2)</f>
        <v>0</v>
      </c>
      <c r="BL96" s="14" t="s">
        <v>478</v>
      </c>
      <c r="BM96" s="193" t="s">
        <v>492</v>
      </c>
    </row>
    <row r="97" s="2" customFormat="1">
      <c r="A97" s="35"/>
      <c r="B97" s="36"/>
      <c r="C97" s="37"/>
      <c r="D97" s="195" t="s">
        <v>164</v>
      </c>
      <c r="E97" s="37"/>
      <c r="F97" s="196" t="s">
        <v>491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164</v>
      </c>
      <c r="AU97" s="14" t="s">
        <v>72</v>
      </c>
    </row>
    <row r="98" s="2" customFormat="1">
      <c r="A98" s="35"/>
      <c r="B98" s="36"/>
      <c r="C98" s="37"/>
      <c r="D98" s="200" t="s">
        <v>166</v>
      </c>
      <c r="E98" s="37"/>
      <c r="F98" s="201" t="s">
        <v>493</v>
      </c>
      <c r="G98" s="37"/>
      <c r="H98" s="37"/>
      <c r="I98" s="197"/>
      <c r="J98" s="37"/>
      <c r="K98" s="37"/>
      <c r="L98" s="41"/>
      <c r="M98" s="198"/>
      <c r="N98" s="19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166</v>
      </c>
      <c r="AU98" s="14" t="s">
        <v>72</v>
      </c>
    </row>
    <row r="99" s="10" customFormat="1">
      <c r="A99" s="10"/>
      <c r="B99" s="212"/>
      <c r="C99" s="213"/>
      <c r="D99" s="195" t="s">
        <v>197</v>
      </c>
      <c r="E99" s="214" t="s">
        <v>21</v>
      </c>
      <c r="F99" s="215" t="s">
        <v>494</v>
      </c>
      <c r="G99" s="213"/>
      <c r="H99" s="216">
        <v>1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2" t="s">
        <v>197</v>
      </c>
      <c r="AU99" s="222" t="s">
        <v>72</v>
      </c>
      <c r="AV99" s="10" t="s">
        <v>81</v>
      </c>
      <c r="AW99" s="10" t="s">
        <v>34</v>
      </c>
      <c r="AX99" s="10" t="s">
        <v>79</v>
      </c>
      <c r="AY99" s="222" t="s">
        <v>162</v>
      </c>
    </row>
    <row r="100" s="2" customFormat="1" ht="16.5" customHeight="1">
      <c r="A100" s="35"/>
      <c r="B100" s="36"/>
      <c r="C100" s="182" t="s">
        <v>184</v>
      </c>
      <c r="D100" s="182" t="s">
        <v>156</v>
      </c>
      <c r="E100" s="183" t="s">
        <v>495</v>
      </c>
      <c r="F100" s="184" t="s">
        <v>496</v>
      </c>
      <c r="G100" s="185" t="s">
        <v>477</v>
      </c>
      <c r="H100" s="186">
        <v>1</v>
      </c>
      <c r="I100" s="187"/>
      <c r="J100" s="188">
        <f>ROUND(I100*H100,2)</f>
        <v>0</v>
      </c>
      <c r="K100" s="184" t="s">
        <v>160</v>
      </c>
      <c r="L100" s="41"/>
      <c r="M100" s="189" t="s">
        <v>21</v>
      </c>
      <c r="N100" s="190" t="s">
        <v>43</v>
      </c>
      <c r="O100" s="81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3" t="s">
        <v>478</v>
      </c>
      <c r="AT100" s="193" t="s">
        <v>156</v>
      </c>
      <c r="AU100" s="193" t="s">
        <v>72</v>
      </c>
      <c r="AY100" s="14" t="s">
        <v>162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4" t="s">
        <v>79</v>
      </c>
      <c r="BK100" s="194">
        <f>ROUND(I100*H100,2)</f>
        <v>0</v>
      </c>
      <c r="BL100" s="14" t="s">
        <v>478</v>
      </c>
      <c r="BM100" s="193" t="s">
        <v>497</v>
      </c>
    </row>
    <row r="101" s="2" customFormat="1">
      <c r="A101" s="35"/>
      <c r="B101" s="36"/>
      <c r="C101" s="37"/>
      <c r="D101" s="195" t="s">
        <v>164</v>
      </c>
      <c r="E101" s="37"/>
      <c r="F101" s="196" t="s">
        <v>496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164</v>
      </c>
      <c r="AU101" s="14" t="s">
        <v>72</v>
      </c>
    </row>
    <row r="102" s="2" customFormat="1">
      <c r="A102" s="35"/>
      <c r="B102" s="36"/>
      <c r="C102" s="37"/>
      <c r="D102" s="200" t="s">
        <v>166</v>
      </c>
      <c r="E102" s="37"/>
      <c r="F102" s="201" t="s">
        <v>498</v>
      </c>
      <c r="G102" s="37"/>
      <c r="H102" s="37"/>
      <c r="I102" s="197"/>
      <c r="J102" s="37"/>
      <c r="K102" s="37"/>
      <c r="L102" s="41"/>
      <c r="M102" s="234"/>
      <c r="N102" s="235"/>
      <c r="O102" s="236"/>
      <c r="P102" s="236"/>
      <c r="Q102" s="236"/>
      <c r="R102" s="236"/>
      <c r="S102" s="236"/>
      <c r="T102" s="23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166</v>
      </c>
      <c r="AU102" s="14" t="s">
        <v>72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f86AHRcqqs3LLYijHEnfuYPrI8dTYGDt9UiFo2JVHw3ETPkJR4Ocoy9u256Le2aSuRFato55jAH6koGNPQlmMg==" hashValue="ZSNdiNHMTOH6BIIM+YFHGBEqriJ0ieALx3kwMON4PYJqCjW4UXlBemtud0n7Xe5q3tkbbpWhTNWHu6CK4wcWpQ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012002000"/>
    <hyperlink ref="F92" r:id="rId2" display="https://podminky.urs.cz/item/CS_URS_2022_01/032002000"/>
    <hyperlink ref="F95" r:id="rId3" display="https://podminky.urs.cz/item/CS_URS_2022_01/039002000"/>
    <hyperlink ref="F98" r:id="rId4" display="https://podminky.urs.cz/item/CS_URS_2022_01/075002000"/>
    <hyperlink ref="F102" r:id="rId5" display="https://podminky.urs.cz/item/CS_URS_2022_01/0113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137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499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21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30" t="s">
        <v>23</v>
      </c>
      <c r="G12" s="35"/>
      <c r="H12" s="35"/>
      <c r="I12" s="139" t="s">
        <v>24</v>
      </c>
      <c r="J12" s="143" t="str">
        <f>'Rekapitulace stavby'!AN8</f>
        <v>24. 6. 2021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26</v>
      </c>
      <c r="E14" s="35"/>
      <c r="F14" s="35"/>
      <c r="G14" s="35"/>
      <c r="H14" s="35"/>
      <c r="I14" s="139" t="s">
        <v>27</v>
      </c>
      <c r="J14" s="130" t="s">
        <v>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">
        <v>28</v>
      </c>
      <c r="F15" s="35"/>
      <c r="G15" s="35"/>
      <c r="H15" s="35"/>
      <c r="I15" s="139" t="s">
        <v>29</v>
      </c>
      <c r="J15" s="130" t="s">
        <v>21</v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39" t="s">
        <v>27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29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39" t="s">
        <v>27</v>
      </c>
      <c r="J20" s="130" t="s">
        <v>21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">
        <v>33</v>
      </c>
      <c r="F21" s="35"/>
      <c r="G21" s="35"/>
      <c r="H21" s="35"/>
      <c r="I21" s="139" t="s">
        <v>29</v>
      </c>
      <c r="J21" s="130" t="s">
        <v>21</v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39" t="s">
        <v>27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29</v>
      </c>
      <c r="J24" s="130" t="s">
        <v>21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21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38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40</v>
      </c>
      <c r="G32" s="35"/>
      <c r="H32" s="35"/>
      <c r="I32" s="151" t="s">
        <v>39</v>
      </c>
      <c r="J32" s="151" t="s">
        <v>41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42</v>
      </c>
      <c r="E33" s="139" t="s">
        <v>43</v>
      </c>
      <c r="F33" s="153">
        <f>ROUND((SUM(BE79:BE195)),  2)</f>
        <v>0</v>
      </c>
      <c r="G33" s="35"/>
      <c r="H33" s="35"/>
      <c r="I33" s="154">
        <v>0.20999999999999999</v>
      </c>
      <c r="J33" s="153">
        <f>ROUND(((SUM(BE79:BE195))*I33),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3">
        <f>ROUND((SUM(BF79:BF195)),  2)</f>
        <v>0</v>
      </c>
      <c r="G34" s="35"/>
      <c r="H34" s="35"/>
      <c r="I34" s="154">
        <v>0.14999999999999999</v>
      </c>
      <c r="J34" s="153">
        <f>ROUND(((SUM(BF79:BF195))*I34),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3">
        <f>ROUND((SUM(BG79:BG195)),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3">
        <f>ROUND((SUM(BH79:BH195)),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ROUND((SUM(BI79:BI195)),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139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6" t="str">
        <f>E7</f>
        <v>Větrolamy VN1-5 v k.ú. Knínice u Boskovic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137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SO-02 - Větrolam VN2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Knínice u Boskovic</v>
      </c>
      <c r="G52" s="37"/>
      <c r="H52" s="37"/>
      <c r="I52" s="29" t="s">
        <v>24</v>
      </c>
      <c r="J52" s="69" t="str">
        <f>IF(J12="","",J12)</f>
        <v>24. 6. 2021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26</v>
      </c>
      <c r="D54" s="37"/>
      <c r="E54" s="37"/>
      <c r="F54" s="24" t="str">
        <f>E15</f>
        <v>SPÚ, KPÚ Jihomoravský kraj, Pobočka Blansko</v>
      </c>
      <c r="G54" s="37"/>
      <c r="H54" s="37"/>
      <c r="I54" s="29" t="s">
        <v>32</v>
      </c>
      <c r="J54" s="33" t="str">
        <f>E21</f>
        <v>Agroprojekt PSO s.r.o.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Agroprojekt PSO s.r.o.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7" t="s">
        <v>140</v>
      </c>
      <c r="D57" s="168"/>
      <c r="E57" s="168"/>
      <c r="F57" s="168"/>
      <c r="G57" s="168"/>
      <c r="H57" s="168"/>
      <c r="I57" s="168"/>
      <c r="J57" s="169" t="s">
        <v>141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0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142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143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Větrolamy VN1-5 v k.ú. Knínice u Boskovic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137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SO-02 - Větrolam VN2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22</v>
      </c>
      <c r="D73" s="37"/>
      <c r="E73" s="37"/>
      <c r="F73" s="24" t="str">
        <f>F12</f>
        <v>Knínice u Boskovic</v>
      </c>
      <c r="G73" s="37"/>
      <c r="H73" s="37"/>
      <c r="I73" s="29" t="s">
        <v>24</v>
      </c>
      <c r="J73" s="69" t="str">
        <f>IF(J12="","",J12)</f>
        <v>24. 6. 2021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5.65" customHeight="1">
      <c r="A75" s="35"/>
      <c r="B75" s="36"/>
      <c r="C75" s="29" t="s">
        <v>26</v>
      </c>
      <c r="D75" s="37"/>
      <c r="E75" s="37"/>
      <c r="F75" s="24" t="str">
        <f>E15</f>
        <v>SPÚ, KPÚ Jihomoravský kraj, Pobočka Blansko</v>
      </c>
      <c r="G75" s="37"/>
      <c r="H75" s="37"/>
      <c r="I75" s="29" t="s">
        <v>32</v>
      </c>
      <c r="J75" s="33" t="str">
        <f>E21</f>
        <v>Agroprojekt PSO s.r.o.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30</v>
      </c>
      <c r="D76" s="37"/>
      <c r="E76" s="37"/>
      <c r="F76" s="24" t="str">
        <f>IF(E18="","",E18)</f>
        <v>Vyplň údaj</v>
      </c>
      <c r="G76" s="37"/>
      <c r="H76" s="37"/>
      <c r="I76" s="29" t="s">
        <v>35</v>
      </c>
      <c r="J76" s="33" t="str">
        <f>E24</f>
        <v>Agroprojekt PSO s.r.o.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144</v>
      </c>
      <c r="D78" s="174" t="s">
        <v>57</v>
      </c>
      <c r="E78" s="174" t="s">
        <v>53</v>
      </c>
      <c r="F78" s="174" t="s">
        <v>54</v>
      </c>
      <c r="G78" s="174" t="s">
        <v>145</v>
      </c>
      <c r="H78" s="174" t="s">
        <v>146</v>
      </c>
      <c r="I78" s="174" t="s">
        <v>147</v>
      </c>
      <c r="J78" s="174" t="s">
        <v>141</v>
      </c>
      <c r="K78" s="175" t="s">
        <v>148</v>
      </c>
      <c r="L78" s="176"/>
      <c r="M78" s="89" t="s">
        <v>21</v>
      </c>
      <c r="N78" s="90" t="s">
        <v>42</v>
      </c>
      <c r="O78" s="90" t="s">
        <v>149</v>
      </c>
      <c r="P78" s="90" t="s">
        <v>150</v>
      </c>
      <c r="Q78" s="90" t="s">
        <v>151</v>
      </c>
      <c r="R78" s="90" t="s">
        <v>152</v>
      </c>
      <c r="S78" s="90" t="s">
        <v>153</v>
      </c>
      <c r="T78" s="91" t="s">
        <v>154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155</v>
      </c>
      <c r="D79" s="37"/>
      <c r="E79" s="37"/>
      <c r="F79" s="37"/>
      <c r="G79" s="37"/>
      <c r="H79" s="37"/>
      <c r="I79" s="37"/>
      <c r="J79" s="177">
        <f>BK79</f>
        <v>0</v>
      </c>
      <c r="K79" s="37"/>
      <c r="L79" s="41"/>
      <c r="M79" s="92"/>
      <c r="N79" s="178"/>
      <c r="O79" s="93"/>
      <c r="P79" s="179">
        <f>SUM(P80:P195)</f>
        <v>0</v>
      </c>
      <c r="Q79" s="93"/>
      <c r="R79" s="179">
        <f>SUM(R80:R195)</f>
        <v>5.5260558999999994</v>
      </c>
      <c r="S79" s="93"/>
      <c r="T79" s="180">
        <f>SUM(T80:T195)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142</v>
      </c>
      <c r="BK79" s="181">
        <f>SUM(BK80:BK195)</f>
        <v>0</v>
      </c>
    </row>
    <row r="80" s="2" customFormat="1" ht="33" customHeight="1">
      <c r="A80" s="35"/>
      <c r="B80" s="36"/>
      <c r="C80" s="182" t="s">
        <v>79</v>
      </c>
      <c r="D80" s="182" t="s">
        <v>156</v>
      </c>
      <c r="E80" s="183" t="s">
        <v>157</v>
      </c>
      <c r="F80" s="184" t="s">
        <v>158</v>
      </c>
      <c r="G80" s="185" t="s">
        <v>159</v>
      </c>
      <c r="H80" s="186">
        <v>803</v>
      </c>
      <c r="I80" s="187"/>
      <c r="J80" s="188">
        <f>ROUND(I80*H80,2)</f>
        <v>0</v>
      </c>
      <c r="K80" s="184" t="s">
        <v>160</v>
      </c>
      <c r="L80" s="41"/>
      <c r="M80" s="189" t="s">
        <v>21</v>
      </c>
      <c r="N80" s="190" t="s">
        <v>43</v>
      </c>
      <c r="O80" s="81"/>
      <c r="P80" s="191">
        <f>O80*H80</f>
        <v>0</v>
      </c>
      <c r="Q80" s="191">
        <v>2.9999999999999999E-07</v>
      </c>
      <c r="R80" s="191">
        <f>Q80*H80</f>
        <v>0.0002409</v>
      </c>
      <c r="S80" s="191">
        <v>0</v>
      </c>
      <c r="T80" s="19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3" t="s">
        <v>161</v>
      </c>
      <c r="AT80" s="193" t="s">
        <v>156</v>
      </c>
      <c r="AU80" s="193" t="s">
        <v>72</v>
      </c>
      <c r="AY80" s="14" t="s">
        <v>162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4" t="s">
        <v>79</v>
      </c>
      <c r="BK80" s="194">
        <f>ROUND(I80*H80,2)</f>
        <v>0</v>
      </c>
      <c r="BL80" s="14" t="s">
        <v>161</v>
      </c>
      <c r="BM80" s="193" t="s">
        <v>500</v>
      </c>
    </row>
    <row r="81" s="2" customFormat="1">
      <c r="A81" s="35"/>
      <c r="B81" s="36"/>
      <c r="C81" s="37"/>
      <c r="D81" s="195" t="s">
        <v>164</v>
      </c>
      <c r="E81" s="37"/>
      <c r="F81" s="196" t="s">
        <v>165</v>
      </c>
      <c r="G81" s="37"/>
      <c r="H81" s="37"/>
      <c r="I81" s="197"/>
      <c r="J81" s="37"/>
      <c r="K81" s="37"/>
      <c r="L81" s="41"/>
      <c r="M81" s="198"/>
      <c r="N81" s="199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164</v>
      </c>
      <c r="AU81" s="14" t="s">
        <v>72</v>
      </c>
    </row>
    <row r="82" s="2" customFormat="1">
      <c r="A82" s="35"/>
      <c r="B82" s="36"/>
      <c r="C82" s="37"/>
      <c r="D82" s="200" t="s">
        <v>166</v>
      </c>
      <c r="E82" s="37"/>
      <c r="F82" s="201" t="s">
        <v>167</v>
      </c>
      <c r="G82" s="37"/>
      <c r="H82" s="37"/>
      <c r="I82" s="197"/>
      <c r="J82" s="37"/>
      <c r="K82" s="37"/>
      <c r="L82" s="41"/>
      <c r="M82" s="198"/>
      <c r="N82" s="199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166</v>
      </c>
      <c r="AU82" s="14" t="s">
        <v>72</v>
      </c>
    </row>
    <row r="83" s="2" customFormat="1" ht="24.15" customHeight="1">
      <c r="A83" s="35"/>
      <c r="B83" s="36"/>
      <c r="C83" s="182" t="s">
        <v>81</v>
      </c>
      <c r="D83" s="182" t="s">
        <v>156</v>
      </c>
      <c r="E83" s="183" t="s">
        <v>168</v>
      </c>
      <c r="F83" s="184" t="s">
        <v>169</v>
      </c>
      <c r="G83" s="185" t="s">
        <v>159</v>
      </c>
      <c r="H83" s="186">
        <v>803</v>
      </c>
      <c r="I83" s="187"/>
      <c r="J83" s="188">
        <f>ROUND(I83*H83,2)</f>
        <v>0</v>
      </c>
      <c r="K83" s="184" t="s">
        <v>160</v>
      </c>
      <c r="L83" s="41"/>
      <c r="M83" s="189" t="s">
        <v>21</v>
      </c>
      <c r="N83" s="190" t="s">
        <v>43</v>
      </c>
      <c r="O83" s="8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3" t="s">
        <v>161</v>
      </c>
      <c r="AT83" s="193" t="s">
        <v>156</v>
      </c>
      <c r="AU83" s="193" t="s">
        <v>72</v>
      </c>
      <c r="AY83" s="14" t="s">
        <v>162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4" t="s">
        <v>79</v>
      </c>
      <c r="BK83" s="194">
        <f>ROUND(I83*H83,2)</f>
        <v>0</v>
      </c>
      <c r="BL83" s="14" t="s">
        <v>161</v>
      </c>
      <c r="BM83" s="193" t="s">
        <v>501</v>
      </c>
    </row>
    <row r="84" s="2" customFormat="1">
      <c r="A84" s="35"/>
      <c r="B84" s="36"/>
      <c r="C84" s="37"/>
      <c r="D84" s="195" t="s">
        <v>164</v>
      </c>
      <c r="E84" s="37"/>
      <c r="F84" s="196" t="s">
        <v>171</v>
      </c>
      <c r="G84" s="37"/>
      <c r="H84" s="37"/>
      <c r="I84" s="197"/>
      <c r="J84" s="37"/>
      <c r="K84" s="37"/>
      <c r="L84" s="41"/>
      <c r="M84" s="198"/>
      <c r="N84" s="199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164</v>
      </c>
      <c r="AU84" s="14" t="s">
        <v>72</v>
      </c>
    </row>
    <row r="85" s="2" customFormat="1">
      <c r="A85" s="35"/>
      <c r="B85" s="36"/>
      <c r="C85" s="37"/>
      <c r="D85" s="200" t="s">
        <v>166</v>
      </c>
      <c r="E85" s="37"/>
      <c r="F85" s="201" t="s">
        <v>172</v>
      </c>
      <c r="G85" s="37"/>
      <c r="H85" s="37"/>
      <c r="I85" s="197"/>
      <c r="J85" s="37"/>
      <c r="K85" s="37"/>
      <c r="L85" s="41"/>
      <c r="M85" s="198"/>
      <c r="N85" s="199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166</v>
      </c>
      <c r="AU85" s="14" t="s">
        <v>72</v>
      </c>
    </row>
    <row r="86" s="2" customFormat="1" ht="21.75" customHeight="1">
      <c r="A86" s="35"/>
      <c r="B86" s="36"/>
      <c r="C86" s="182" t="s">
        <v>173</v>
      </c>
      <c r="D86" s="182" t="s">
        <v>156</v>
      </c>
      <c r="E86" s="183" t="s">
        <v>174</v>
      </c>
      <c r="F86" s="184" t="s">
        <v>175</v>
      </c>
      <c r="G86" s="185" t="s">
        <v>159</v>
      </c>
      <c r="H86" s="186">
        <v>803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502</v>
      </c>
    </row>
    <row r="87" s="2" customFormat="1">
      <c r="A87" s="35"/>
      <c r="B87" s="36"/>
      <c r="C87" s="37"/>
      <c r="D87" s="195" t="s">
        <v>164</v>
      </c>
      <c r="E87" s="37"/>
      <c r="F87" s="196" t="s">
        <v>177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178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2" customFormat="1" ht="21.75" customHeight="1">
      <c r="A89" s="35"/>
      <c r="B89" s="36"/>
      <c r="C89" s="182" t="s">
        <v>161</v>
      </c>
      <c r="D89" s="182" t="s">
        <v>156</v>
      </c>
      <c r="E89" s="183" t="s">
        <v>179</v>
      </c>
      <c r="F89" s="184" t="s">
        <v>180</v>
      </c>
      <c r="G89" s="185" t="s">
        <v>159</v>
      </c>
      <c r="H89" s="186">
        <v>803</v>
      </c>
      <c r="I89" s="187"/>
      <c r="J89" s="188">
        <f>ROUND(I89*H89,2)</f>
        <v>0</v>
      </c>
      <c r="K89" s="184" t="s">
        <v>160</v>
      </c>
      <c r="L89" s="41"/>
      <c r="M89" s="189" t="s">
        <v>21</v>
      </c>
      <c r="N89" s="190" t="s">
        <v>43</v>
      </c>
      <c r="O89" s="8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3" t="s">
        <v>161</v>
      </c>
      <c r="AT89" s="193" t="s">
        <v>156</v>
      </c>
      <c r="AU89" s="193" t="s">
        <v>72</v>
      </c>
      <c r="AY89" s="14" t="s">
        <v>162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4" t="s">
        <v>79</v>
      </c>
      <c r="BK89" s="194">
        <f>ROUND(I89*H89,2)</f>
        <v>0</v>
      </c>
      <c r="BL89" s="14" t="s">
        <v>161</v>
      </c>
      <c r="BM89" s="193" t="s">
        <v>503</v>
      </c>
    </row>
    <row r="90" s="2" customFormat="1">
      <c r="A90" s="35"/>
      <c r="B90" s="36"/>
      <c r="C90" s="37"/>
      <c r="D90" s="195" t="s">
        <v>164</v>
      </c>
      <c r="E90" s="37"/>
      <c r="F90" s="196" t="s">
        <v>182</v>
      </c>
      <c r="G90" s="37"/>
      <c r="H90" s="37"/>
      <c r="I90" s="197"/>
      <c r="J90" s="37"/>
      <c r="K90" s="37"/>
      <c r="L90" s="41"/>
      <c r="M90" s="198"/>
      <c r="N90" s="19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164</v>
      </c>
      <c r="AU90" s="14" t="s">
        <v>72</v>
      </c>
    </row>
    <row r="91" s="2" customFormat="1">
      <c r="A91" s="35"/>
      <c r="B91" s="36"/>
      <c r="C91" s="37"/>
      <c r="D91" s="200" t="s">
        <v>166</v>
      </c>
      <c r="E91" s="37"/>
      <c r="F91" s="201" t="s">
        <v>183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166</v>
      </c>
      <c r="AU91" s="14" t="s">
        <v>72</v>
      </c>
    </row>
    <row r="92" s="2" customFormat="1" ht="24.15" customHeight="1">
      <c r="A92" s="35"/>
      <c r="B92" s="36"/>
      <c r="C92" s="182" t="s">
        <v>184</v>
      </c>
      <c r="D92" s="182" t="s">
        <v>156</v>
      </c>
      <c r="E92" s="183" t="s">
        <v>185</v>
      </c>
      <c r="F92" s="184" t="s">
        <v>186</v>
      </c>
      <c r="G92" s="185" t="s">
        <v>159</v>
      </c>
      <c r="H92" s="186">
        <v>803</v>
      </c>
      <c r="I92" s="187"/>
      <c r="J92" s="188">
        <f>ROUND(I92*H92,2)</f>
        <v>0</v>
      </c>
      <c r="K92" s="184" t="s">
        <v>160</v>
      </c>
      <c r="L92" s="41"/>
      <c r="M92" s="189" t="s">
        <v>21</v>
      </c>
      <c r="N92" s="190" t="s">
        <v>43</v>
      </c>
      <c r="O92" s="81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3" t="s">
        <v>161</v>
      </c>
      <c r="AT92" s="193" t="s">
        <v>156</v>
      </c>
      <c r="AU92" s="193" t="s">
        <v>72</v>
      </c>
      <c r="AY92" s="14" t="s">
        <v>162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4" t="s">
        <v>79</v>
      </c>
      <c r="BK92" s="194">
        <f>ROUND(I92*H92,2)</f>
        <v>0</v>
      </c>
      <c r="BL92" s="14" t="s">
        <v>161</v>
      </c>
      <c r="BM92" s="193" t="s">
        <v>504</v>
      </c>
    </row>
    <row r="93" s="2" customFormat="1">
      <c r="A93" s="35"/>
      <c r="B93" s="36"/>
      <c r="C93" s="37"/>
      <c r="D93" s="195" t="s">
        <v>164</v>
      </c>
      <c r="E93" s="37"/>
      <c r="F93" s="196" t="s">
        <v>188</v>
      </c>
      <c r="G93" s="37"/>
      <c r="H93" s="37"/>
      <c r="I93" s="197"/>
      <c r="J93" s="37"/>
      <c r="K93" s="37"/>
      <c r="L93" s="41"/>
      <c r="M93" s="198"/>
      <c r="N93" s="19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164</v>
      </c>
      <c r="AU93" s="14" t="s">
        <v>72</v>
      </c>
    </row>
    <row r="94" s="2" customFormat="1">
      <c r="A94" s="35"/>
      <c r="B94" s="36"/>
      <c r="C94" s="37"/>
      <c r="D94" s="200" t="s">
        <v>166</v>
      </c>
      <c r="E94" s="37"/>
      <c r="F94" s="201" t="s">
        <v>189</v>
      </c>
      <c r="G94" s="37"/>
      <c r="H94" s="37"/>
      <c r="I94" s="197"/>
      <c r="J94" s="37"/>
      <c r="K94" s="37"/>
      <c r="L94" s="41"/>
      <c r="M94" s="198"/>
      <c r="N94" s="19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166</v>
      </c>
      <c r="AU94" s="14" t="s">
        <v>72</v>
      </c>
    </row>
    <row r="95" s="2" customFormat="1" ht="16.5" customHeight="1">
      <c r="A95" s="35"/>
      <c r="B95" s="36"/>
      <c r="C95" s="202" t="s">
        <v>190</v>
      </c>
      <c r="D95" s="202" t="s">
        <v>191</v>
      </c>
      <c r="E95" s="203" t="s">
        <v>192</v>
      </c>
      <c r="F95" s="204" t="s">
        <v>193</v>
      </c>
      <c r="G95" s="205" t="s">
        <v>194</v>
      </c>
      <c r="H95" s="206">
        <v>20.074999999999999</v>
      </c>
      <c r="I95" s="207"/>
      <c r="J95" s="208">
        <f>ROUND(I95*H95,2)</f>
        <v>0</v>
      </c>
      <c r="K95" s="204" t="s">
        <v>160</v>
      </c>
      <c r="L95" s="209"/>
      <c r="M95" s="210" t="s">
        <v>21</v>
      </c>
      <c r="N95" s="211" t="s">
        <v>43</v>
      </c>
      <c r="O95" s="81"/>
      <c r="P95" s="191">
        <f>O95*H95</f>
        <v>0</v>
      </c>
      <c r="Q95" s="191">
        <v>0.001</v>
      </c>
      <c r="R95" s="191">
        <f>Q95*H95</f>
        <v>0.020074999999999999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195</v>
      </c>
      <c r="AT95" s="193" t="s">
        <v>191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505</v>
      </c>
    </row>
    <row r="96" s="2" customFormat="1">
      <c r="A96" s="35"/>
      <c r="B96" s="36"/>
      <c r="C96" s="37"/>
      <c r="D96" s="195" t="s">
        <v>164</v>
      </c>
      <c r="E96" s="37"/>
      <c r="F96" s="196" t="s">
        <v>193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10" customFormat="1">
      <c r="A97" s="10"/>
      <c r="B97" s="212"/>
      <c r="C97" s="213"/>
      <c r="D97" s="195" t="s">
        <v>197</v>
      </c>
      <c r="E97" s="214" t="s">
        <v>21</v>
      </c>
      <c r="F97" s="215" t="s">
        <v>506</v>
      </c>
      <c r="G97" s="213"/>
      <c r="H97" s="216">
        <v>20.074999999999999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2" t="s">
        <v>197</v>
      </c>
      <c r="AU97" s="222" t="s">
        <v>72</v>
      </c>
      <c r="AV97" s="10" t="s">
        <v>81</v>
      </c>
      <c r="AW97" s="10" t="s">
        <v>34</v>
      </c>
      <c r="AX97" s="10" t="s">
        <v>79</v>
      </c>
      <c r="AY97" s="222" t="s">
        <v>162</v>
      </c>
    </row>
    <row r="98" s="2" customFormat="1" ht="24.15" customHeight="1">
      <c r="A98" s="35"/>
      <c r="B98" s="36"/>
      <c r="C98" s="182" t="s">
        <v>199</v>
      </c>
      <c r="D98" s="182" t="s">
        <v>156</v>
      </c>
      <c r="E98" s="183" t="s">
        <v>200</v>
      </c>
      <c r="F98" s="184" t="s">
        <v>201</v>
      </c>
      <c r="G98" s="185" t="s">
        <v>159</v>
      </c>
      <c r="H98" s="186">
        <v>803</v>
      </c>
      <c r="I98" s="187"/>
      <c r="J98" s="188">
        <f>ROUND(I98*H98,2)</f>
        <v>0</v>
      </c>
      <c r="K98" s="184" t="s">
        <v>160</v>
      </c>
      <c r="L98" s="41"/>
      <c r="M98" s="189" t="s">
        <v>21</v>
      </c>
      <c r="N98" s="190" t="s">
        <v>43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161</v>
      </c>
      <c r="AT98" s="193" t="s">
        <v>156</v>
      </c>
      <c r="AU98" s="193" t="s">
        <v>72</v>
      </c>
      <c r="AY98" s="14" t="s">
        <v>162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79</v>
      </c>
      <c r="BK98" s="194">
        <f>ROUND(I98*H98,2)</f>
        <v>0</v>
      </c>
      <c r="BL98" s="14" t="s">
        <v>161</v>
      </c>
      <c r="BM98" s="193" t="s">
        <v>507</v>
      </c>
    </row>
    <row r="99" s="2" customFormat="1">
      <c r="A99" s="35"/>
      <c r="B99" s="36"/>
      <c r="C99" s="37"/>
      <c r="D99" s="195" t="s">
        <v>164</v>
      </c>
      <c r="E99" s="37"/>
      <c r="F99" s="196" t="s">
        <v>203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164</v>
      </c>
      <c r="AU99" s="14" t="s">
        <v>72</v>
      </c>
    </row>
    <row r="100" s="2" customFormat="1">
      <c r="A100" s="35"/>
      <c r="B100" s="36"/>
      <c r="C100" s="37"/>
      <c r="D100" s="200" t="s">
        <v>166</v>
      </c>
      <c r="E100" s="37"/>
      <c r="F100" s="201" t="s">
        <v>204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166</v>
      </c>
      <c r="AU100" s="14" t="s">
        <v>72</v>
      </c>
    </row>
    <row r="101" s="10" customFormat="1">
      <c r="A101" s="10"/>
      <c r="B101" s="212"/>
      <c r="C101" s="213"/>
      <c r="D101" s="195" t="s">
        <v>197</v>
      </c>
      <c r="E101" s="214" t="s">
        <v>21</v>
      </c>
      <c r="F101" s="215" t="s">
        <v>508</v>
      </c>
      <c r="G101" s="213"/>
      <c r="H101" s="216">
        <v>803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2" t="s">
        <v>197</v>
      </c>
      <c r="AU101" s="222" t="s">
        <v>72</v>
      </c>
      <c r="AV101" s="10" t="s">
        <v>81</v>
      </c>
      <c r="AW101" s="10" t="s">
        <v>34</v>
      </c>
      <c r="AX101" s="10" t="s">
        <v>72</v>
      </c>
      <c r="AY101" s="222" t="s">
        <v>162</v>
      </c>
    </row>
    <row r="102" s="11" customFormat="1">
      <c r="A102" s="11"/>
      <c r="B102" s="223"/>
      <c r="C102" s="224"/>
      <c r="D102" s="195" t="s">
        <v>197</v>
      </c>
      <c r="E102" s="225" t="s">
        <v>21</v>
      </c>
      <c r="F102" s="226" t="s">
        <v>206</v>
      </c>
      <c r="G102" s="224"/>
      <c r="H102" s="227">
        <v>803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3" t="s">
        <v>197</v>
      </c>
      <c r="AU102" s="233" t="s">
        <v>72</v>
      </c>
      <c r="AV102" s="11" t="s">
        <v>161</v>
      </c>
      <c r="AW102" s="11" t="s">
        <v>34</v>
      </c>
      <c r="AX102" s="11" t="s">
        <v>79</v>
      </c>
      <c r="AY102" s="233" t="s">
        <v>162</v>
      </c>
    </row>
    <row r="103" s="2" customFormat="1" ht="16.5" customHeight="1">
      <c r="A103" s="35"/>
      <c r="B103" s="36"/>
      <c r="C103" s="182" t="s">
        <v>195</v>
      </c>
      <c r="D103" s="182" t="s">
        <v>156</v>
      </c>
      <c r="E103" s="183" t="s">
        <v>207</v>
      </c>
      <c r="F103" s="184" t="s">
        <v>208</v>
      </c>
      <c r="G103" s="185" t="s">
        <v>209</v>
      </c>
      <c r="H103" s="186">
        <v>1.2050000000000001</v>
      </c>
      <c r="I103" s="187"/>
      <c r="J103" s="188">
        <f>ROUND(I103*H103,2)</f>
        <v>0</v>
      </c>
      <c r="K103" s="184" t="s">
        <v>21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509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208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10" customFormat="1">
      <c r="A105" s="10"/>
      <c r="B105" s="212"/>
      <c r="C105" s="213"/>
      <c r="D105" s="195" t="s">
        <v>197</v>
      </c>
      <c r="E105" s="214" t="s">
        <v>21</v>
      </c>
      <c r="F105" s="215" t="s">
        <v>510</v>
      </c>
      <c r="G105" s="213"/>
      <c r="H105" s="216">
        <v>1.2050000000000001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2" t="s">
        <v>197</v>
      </c>
      <c r="AU105" s="222" t="s">
        <v>72</v>
      </c>
      <c r="AV105" s="10" t="s">
        <v>81</v>
      </c>
      <c r="AW105" s="10" t="s">
        <v>34</v>
      </c>
      <c r="AX105" s="10" t="s">
        <v>72</v>
      </c>
      <c r="AY105" s="222" t="s">
        <v>162</v>
      </c>
    </row>
    <row r="106" s="11" customFormat="1">
      <c r="A106" s="11"/>
      <c r="B106" s="223"/>
      <c r="C106" s="224"/>
      <c r="D106" s="195" t="s">
        <v>197</v>
      </c>
      <c r="E106" s="225" t="s">
        <v>21</v>
      </c>
      <c r="F106" s="226" t="s">
        <v>206</v>
      </c>
      <c r="G106" s="224"/>
      <c r="H106" s="227">
        <v>1.2050000000000001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3" t="s">
        <v>197</v>
      </c>
      <c r="AU106" s="233" t="s">
        <v>72</v>
      </c>
      <c r="AV106" s="11" t="s">
        <v>161</v>
      </c>
      <c r="AW106" s="11" t="s">
        <v>34</v>
      </c>
      <c r="AX106" s="11" t="s">
        <v>79</v>
      </c>
      <c r="AY106" s="233" t="s">
        <v>162</v>
      </c>
    </row>
    <row r="107" s="2" customFormat="1" ht="24.15" customHeight="1">
      <c r="A107" s="35"/>
      <c r="B107" s="36"/>
      <c r="C107" s="182" t="s">
        <v>212</v>
      </c>
      <c r="D107" s="182" t="s">
        <v>156</v>
      </c>
      <c r="E107" s="183" t="s">
        <v>213</v>
      </c>
      <c r="F107" s="184" t="s">
        <v>214</v>
      </c>
      <c r="G107" s="185" t="s">
        <v>209</v>
      </c>
      <c r="H107" s="186">
        <v>0.014999999999999999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511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216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217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10" customFormat="1">
      <c r="A110" s="10"/>
      <c r="B110" s="212"/>
      <c r="C110" s="213"/>
      <c r="D110" s="195" t="s">
        <v>197</v>
      </c>
      <c r="E110" s="214" t="s">
        <v>21</v>
      </c>
      <c r="F110" s="215" t="s">
        <v>512</v>
      </c>
      <c r="G110" s="213"/>
      <c r="H110" s="216">
        <v>0.014999999999999999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2" t="s">
        <v>197</v>
      </c>
      <c r="AU110" s="222" t="s">
        <v>72</v>
      </c>
      <c r="AV110" s="10" t="s">
        <v>81</v>
      </c>
      <c r="AW110" s="10" t="s">
        <v>34</v>
      </c>
      <c r="AX110" s="10" t="s">
        <v>79</v>
      </c>
      <c r="AY110" s="222" t="s">
        <v>162</v>
      </c>
    </row>
    <row r="111" s="2" customFormat="1" ht="24.15" customHeight="1">
      <c r="A111" s="35"/>
      <c r="B111" s="36"/>
      <c r="C111" s="202" t="s">
        <v>219</v>
      </c>
      <c r="D111" s="202" t="s">
        <v>191</v>
      </c>
      <c r="E111" s="203" t="s">
        <v>220</v>
      </c>
      <c r="F111" s="204" t="s">
        <v>221</v>
      </c>
      <c r="G111" s="205" t="s">
        <v>194</v>
      </c>
      <c r="H111" s="206">
        <v>15</v>
      </c>
      <c r="I111" s="207"/>
      <c r="J111" s="208">
        <f>ROUND(I111*H111,2)</f>
        <v>0</v>
      </c>
      <c r="K111" s="204" t="s">
        <v>21</v>
      </c>
      <c r="L111" s="209"/>
      <c r="M111" s="210" t="s">
        <v>21</v>
      </c>
      <c r="N111" s="211" t="s">
        <v>43</v>
      </c>
      <c r="O111" s="81"/>
      <c r="P111" s="191">
        <f>O111*H111</f>
        <v>0</v>
      </c>
      <c r="Q111" s="191">
        <v>0.001</v>
      </c>
      <c r="R111" s="191">
        <f>Q111*H111</f>
        <v>0.014999999999999999</v>
      </c>
      <c r="S111" s="191">
        <v>0</v>
      </c>
      <c r="T111" s="19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3" t="s">
        <v>195</v>
      </c>
      <c r="AT111" s="193" t="s">
        <v>191</v>
      </c>
      <c r="AU111" s="193" t="s">
        <v>72</v>
      </c>
      <c r="AY111" s="14" t="s">
        <v>162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4" t="s">
        <v>79</v>
      </c>
      <c r="BK111" s="194">
        <f>ROUND(I111*H111,2)</f>
        <v>0</v>
      </c>
      <c r="BL111" s="14" t="s">
        <v>161</v>
      </c>
      <c r="BM111" s="193" t="s">
        <v>513</v>
      </c>
    </row>
    <row r="112" s="2" customFormat="1">
      <c r="A112" s="35"/>
      <c r="B112" s="36"/>
      <c r="C112" s="37"/>
      <c r="D112" s="195" t="s">
        <v>164</v>
      </c>
      <c r="E112" s="37"/>
      <c r="F112" s="196" t="s">
        <v>223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164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514</v>
      </c>
      <c r="G113" s="213"/>
      <c r="H113" s="216">
        <v>15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24.15" customHeight="1">
      <c r="A114" s="35"/>
      <c r="B114" s="36"/>
      <c r="C114" s="182" t="s">
        <v>225</v>
      </c>
      <c r="D114" s="182" t="s">
        <v>156</v>
      </c>
      <c r="E114" s="183" t="s">
        <v>226</v>
      </c>
      <c r="F114" s="184" t="s">
        <v>227</v>
      </c>
      <c r="G114" s="185" t="s">
        <v>209</v>
      </c>
      <c r="H114" s="186">
        <v>0.012</v>
      </c>
      <c r="I114" s="187"/>
      <c r="J114" s="188">
        <f>ROUND(I114*H114,2)</f>
        <v>0</v>
      </c>
      <c r="K114" s="184" t="s">
        <v>160</v>
      </c>
      <c r="L114" s="41"/>
      <c r="M114" s="189" t="s">
        <v>21</v>
      </c>
      <c r="N114" s="190" t="s">
        <v>43</v>
      </c>
      <c r="O114" s="81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3" t="s">
        <v>161</v>
      </c>
      <c r="AT114" s="193" t="s">
        <v>156</v>
      </c>
      <c r="AU114" s="193" t="s">
        <v>72</v>
      </c>
      <c r="AY114" s="14" t="s">
        <v>162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4" t="s">
        <v>79</v>
      </c>
      <c r="BK114" s="194">
        <f>ROUND(I114*H114,2)</f>
        <v>0</v>
      </c>
      <c r="BL114" s="14" t="s">
        <v>161</v>
      </c>
      <c r="BM114" s="193" t="s">
        <v>515</v>
      </c>
    </row>
    <row r="115" s="2" customFormat="1">
      <c r="A115" s="35"/>
      <c r="B115" s="36"/>
      <c r="C115" s="37"/>
      <c r="D115" s="195" t="s">
        <v>164</v>
      </c>
      <c r="E115" s="37"/>
      <c r="F115" s="196" t="s">
        <v>229</v>
      </c>
      <c r="G115" s="37"/>
      <c r="H115" s="37"/>
      <c r="I115" s="197"/>
      <c r="J115" s="37"/>
      <c r="K115" s="37"/>
      <c r="L115" s="41"/>
      <c r="M115" s="198"/>
      <c r="N115" s="199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164</v>
      </c>
      <c r="AU115" s="14" t="s">
        <v>72</v>
      </c>
    </row>
    <row r="116" s="2" customFormat="1">
      <c r="A116" s="35"/>
      <c r="B116" s="36"/>
      <c r="C116" s="37"/>
      <c r="D116" s="200" t="s">
        <v>166</v>
      </c>
      <c r="E116" s="37"/>
      <c r="F116" s="201" t="s">
        <v>230</v>
      </c>
      <c r="G116" s="37"/>
      <c r="H116" s="37"/>
      <c r="I116" s="197"/>
      <c r="J116" s="37"/>
      <c r="K116" s="37"/>
      <c r="L116" s="41"/>
      <c r="M116" s="198"/>
      <c r="N116" s="19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166</v>
      </c>
      <c r="AU116" s="14" t="s">
        <v>72</v>
      </c>
    </row>
    <row r="117" s="10" customFormat="1">
      <c r="A117" s="10"/>
      <c r="B117" s="212"/>
      <c r="C117" s="213"/>
      <c r="D117" s="195" t="s">
        <v>197</v>
      </c>
      <c r="E117" s="214" t="s">
        <v>21</v>
      </c>
      <c r="F117" s="215" t="s">
        <v>516</v>
      </c>
      <c r="G117" s="213"/>
      <c r="H117" s="216">
        <v>0.012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2" t="s">
        <v>197</v>
      </c>
      <c r="AU117" s="222" t="s">
        <v>72</v>
      </c>
      <c r="AV117" s="10" t="s">
        <v>81</v>
      </c>
      <c r="AW117" s="10" t="s">
        <v>34</v>
      </c>
      <c r="AX117" s="10" t="s">
        <v>79</v>
      </c>
      <c r="AY117" s="222" t="s">
        <v>162</v>
      </c>
    </row>
    <row r="118" s="2" customFormat="1" ht="16.5" customHeight="1">
      <c r="A118" s="35"/>
      <c r="B118" s="36"/>
      <c r="C118" s="202" t="s">
        <v>232</v>
      </c>
      <c r="D118" s="202" t="s">
        <v>191</v>
      </c>
      <c r="E118" s="203" t="s">
        <v>233</v>
      </c>
      <c r="F118" s="204" t="s">
        <v>234</v>
      </c>
      <c r="G118" s="205" t="s">
        <v>194</v>
      </c>
      <c r="H118" s="206">
        <v>12</v>
      </c>
      <c r="I118" s="207"/>
      <c r="J118" s="208">
        <f>ROUND(I118*H118,2)</f>
        <v>0</v>
      </c>
      <c r="K118" s="204" t="s">
        <v>160</v>
      </c>
      <c r="L118" s="209"/>
      <c r="M118" s="210" t="s">
        <v>21</v>
      </c>
      <c r="N118" s="211" t="s">
        <v>43</v>
      </c>
      <c r="O118" s="81"/>
      <c r="P118" s="191">
        <f>O118*H118</f>
        <v>0</v>
      </c>
      <c r="Q118" s="191">
        <v>0.001</v>
      </c>
      <c r="R118" s="191">
        <f>Q118*H118</f>
        <v>0.012</v>
      </c>
      <c r="S118" s="191">
        <v>0</v>
      </c>
      <c r="T118" s="19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3" t="s">
        <v>195</v>
      </c>
      <c r="AT118" s="193" t="s">
        <v>191</v>
      </c>
      <c r="AU118" s="193" t="s">
        <v>72</v>
      </c>
      <c r="AY118" s="14" t="s">
        <v>162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4" t="s">
        <v>79</v>
      </c>
      <c r="BK118" s="194">
        <f>ROUND(I118*H118,2)</f>
        <v>0</v>
      </c>
      <c r="BL118" s="14" t="s">
        <v>161</v>
      </c>
      <c r="BM118" s="193" t="s">
        <v>517</v>
      </c>
    </row>
    <row r="119" s="2" customFormat="1">
      <c r="A119" s="35"/>
      <c r="B119" s="36"/>
      <c r="C119" s="37"/>
      <c r="D119" s="195" t="s">
        <v>164</v>
      </c>
      <c r="E119" s="37"/>
      <c r="F119" s="196" t="s">
        <v>234</v>
      </c>
      <c r="G119" s="37"/>
      <c r="H119" s="37"/>
      <c r="I119" s="197"/>
      <c r="J119" s="37"/>
      <c r="K119" s="37"/>
      <c r="L119" s="41"/>
      <c r="M119" s="198"/>
      <c r="N119" s="199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164</v>
      </c>
      <c r="AU119" s="14" t="s">
        <v>72</v>
      </c>
    </row>
    <row r="120" s="10" customFormat="1">
      <c r="A120" s="10"/>
      <c r="B120" s="212"/>
      <c r="C120" s="213"/>
      <c r="D120" s="195" t="s">
        <v>197</v>
      </c>
      <c r="E120" s="214" t="s">
        <v>21</v>
      </c>
      <c r="F120" s="215" t="s">
        <v>518</v>
      </c>
      <c r="G120" s="213"/>
      <c r="H120" s="216">
        <v>12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2" t="s">
        <v>197</v>
      </c>
      <c r="AU120" s="222" t="s">
        <v>72</v>
      </c>
      <c r="AV120" s="10" t="s">
        <v>81</v>
      </c>
      <c r="AW120" s="10" t="s">
        <v>34</v>
      </c>
      <c r="AX120" s="10" t="s">
        <v>79</v>
      </c>
      <c r="AY120" s="222" t="s">
        <v>162</v>
      </c>
    </row>
    <row r="121" s="2" customFormat="1" ht="33" customHeight="1">
      <c r="A121" s="35"/>
      <c r="B121" s="36"/>
      <c r="C121" s="182" t="s">
        <v>237</v>
      </c>
      <c r="D121" s="182" t="s">
        <v>156</v>
      </c>
      <c r="E121" s="183" t="s">
        <v>238</v>
      </c>
      <c r="F121" s="184" t="s">
        <v>239</v>
      </c>
      <c r="G121" s="185" t="s">
        <v>240</v>
      </c>
      <c r="H121" s="186">
        <v>30</v>
      </c>
      <c r="I121" s="187"/>
      <c r="J121" s="188">
        <f>ROUND(I121*H121,2)</f>
        <v>0</v>
      </c>
      <c r="K121" s="184" t="s">
        <v>160</v>
      </c>
      <c r="L121" s="41"/>
      <c r="M121" s="189" t="s">
        <v>21</v>
      </c>
      <c r="N121" s="190" t="s">
        <v>43</v>
      </c>
      <c r="O121" s="8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3" t="s">
        <v>161</v>
      </c>
      <c r="AT121" s="193" t="s">
        <v>156</v>
      </c>
      <c r="AU121" s="193" t="s">
        <v>72</v>
      </c>
      <c r="AY121" s="14" t="s">
        <v>162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4" t="s">
        <v>79</v>
      </c>
      <c r="BK121" s="194">
        <f>ROUND(I121*H121,2)</f>
        <v>0</v>
      </c>
      <c r="BL121" s="14" t="s">
        <v>161</v>
      </c>
      <c r="BM121" s="193" t="s">
        <v>519</v>
      </c>
    </row>
    <row r="122" s="2" customFormat="1">
      <c r="A122" s="35"/>
      <c r="B122" s="36"/>
      <c r="C122" s="37"/>
      <c r="D122" s="195" t="s">
        <v>164</v>
      </c>
      <c r="E122" s="37"/>
      <c r="F122" s="196" t="s">
        <v>242</v>
      </c>
      <c r="G122" s="37"/>
      <c r="H122" s="37"/>
      <c r="I122" s="197"/>
      <c r="J122" s="37"/>
      <c r="K122" s="37"/>
      <c r="L122" s="41"/>
      <c r="M122" s="198"/>
      <c r="N122" s="19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164</v>
      </c>
      <c r="AU122" s="14" t="s">
        <v>72</v>
      </c>
    </row>
    <row r="123" s="2" customFormat="1">
      <c r="A123" s="35"/>
      <c r="B123" s="36"/>
      <c r="C123" s="37"/>
      <c r="D123" s="200" t="s">
        <v>166</v>
      </c>
      <c r="E123" s="37"/>
      <c r="F123" s="201" t="s">
        <v>243</v>
      </c>
      <c r="G123" s="37"/>
      <c r="H123" s="37"/>
      <c r="I123" s="197"/>
      <c r="J123" s="37"/>
      <c r="K123" s="37"/>
      <c r="L123" s="41"/>
      <c r="M123" s="198"/>
      <c r="N123" s="199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166</v>
      </c>
      <c r="AU123" s="14" t="s">
        <v>72</v>
      </c>
    </row>
    <row r="124" s="10" customFormat="1">
      <c r="A124" s="10"/>
      <c r="B124" s="212"/>
      <c r="C124" s="213"/>
      <c r="D124" s="195" t="s">
        <v>197</v>
      </c>
      <c r="E124" s="214" t="s">
        <v>21</v>
      </c>
      <c r="F124" s="215" t="s">
        <v>520</v>
      </c>
      <c r="G124" s="213"/>
      <c r="H124" s="216">
        <v>30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2" t="s">
        <v>197</v>
      </c>
      <c r="AU124" s="222" t="s">
        <v>72</v>
      </c>
      <c r="AV124" s="10" t="s">
        <v>81</v>
      </c>
      <c r="AW124" s="10" t="s">
        <v>34</v>
      </c>
      <c r="AX124" s="10" t="s">
        <v>79</v>
      </c>
      <c r="AY124" s="222" t="s">
        <v>162</v>
      </c>
    </row>
    <row r="125" s="2" customFormat="1" ht="24.15" customHeight="1">
      <c r="A125" s="35"/>
      <c r="B125" s="36"/>
      <c r="C125" s="182" t="s">
        <v>245</v>
      </c>
      <c r="D125" s="182" t="s">
        <v>156</v>
      </c>
      <c r="E125" s="183" t="s">
        <v>246</v>
      </c>
      <c r="F125" s="184" t="s">
        <v>247</v>
      </c>
      <c r="G125" s="185" t="s">
        <v>240</v>
      </c>
      <c r="H125" s="186">
        <v>210</v>
      </c>
      <c r="I125" s="187"/>
      <c r="J125" s="188">
        <f>ROUND(I125*H125,2)</f>
        <v>0</v>
      </c>
      <c r="K125" s="184" t="s">
        <v>160</v>
      </c>
      <c r="L125" s="41"/>
      <c r="M125" s="189" t="s">
        <v>21</v>
      </c>
      <c r="N125" s="190" t="s">
        <v>43</v>
      </c>
      <c r="O125" s="81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3" t="s">
        <v>161</v>
      </c>
      <c r="AT125" s="193" t="s">
        <v>156</v>
      </c>
      <c r="AU125" s="193" t="s">
        <v>72</v>
      </c>
      <c r="AY125" s="14" t="s">
        <v>162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4" t="s">
        <v>79</v>
      </c>
      <c r="BK125" s="194">
        <f>ROUND(I125*H125,2)</f>
        <v>0</v>
      </c>
      <c r="BL125" s="14" t="s">
        <v>161</v>
      </c>
      <c r="BM125" s="193" t="s">
        <v>521</v>
      </c>
    </row>
    <row r="126" s="2" customFormat="1">
      <c r="A126" s="35"/>
      <c r="B126" s="36"/>
      <c r="C126" s="37"/>
      <c r="D126" s="195" t="s">
        <v>164</v>
      </c>
      <c r="E126" s="37"/>
      <c r="F126" s="196" t="s">
        <v>249</v>
      </c>
      <c r="G126" s="37"/>
      <c r="H126" s="37"/>
      <c r="I126" s="197"/>
      <c r="J126" s="37"/>
      <c r="K126" s="37"/>
      <c r="L126" s="41"/>
      <c r="M126" s="198"/>
      <c r="N126" s="19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164</v>
      </c>
      <c r="AU126" s="14" t="s">
        <v>72</v>
      </c>
    </row>
    <row r="127" s="2" customFormat="1">
      <c r="A127" s="35"/>
      <c r="B127" s="36"/>
      <c r="C127" s="37"/>
      <c r="D127" s="200" t="s">
        <v>166</v>
      </c>
      <c r="E127" s="37"/>
      <c r="F127" s="201" t="s">
        <v>250</v>
      </c>
      <c r="G127" s="37"/>
      <c r="H127" s="37"/>
      <c r="I127" s="197"/>
      <c r="J127" s="37"/>
      <c r="K127" s="37"/>
      <c r="L127" s="41"/>
      <c r="M127" s="198"/>
      <c r="N127" s="199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166</v>
      </c>
      <c r="AU127" s="14" t="s">
        <v>72</v>
      </c>
    </row>
    <row r="128" s="10" customFormat="1">
      <c r="A128" s="10"/>
      <c r="B128" s="212"/>
      <c r="C128" s="213"/>
      <c r="D128" s="195" t="s">
        <v>197</v>
      </c>
      <c r="E128" s="214" t="s">
        <v>21</v>
      </c>
      <c r="F128" s="215" t="s">
        <v>522</v>
      </c>
      <c r="G128" s="213"/>
      <c r="H128" s="216">
        <v>210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2" t="s">
        <v>197</v>
      </c>
      <c r="AU128" s="222" t="s">
        <v>72</v>
      </c>
      <c r="AV128" s="10" t="s">
        <v>81</v>
      </c>
      <c r="AW128" s="10" t="s">
        <v>34</v>
      </c>
      <c r="AX128" s="10" t="s">
        <v>79</v>
      </c>
      <c r="AY128" s="222" t="s">
        <v>162</v>
      </c>
    </row>
    <row r="129" s="2" customFormat="1" ht="24.15" customHeight="1">
      <c r="A129" s="35"/>
      <c r="B129" s="36"/>
      <c r="C129" s="182" t="s">
        <v>8</v>
      </c>
      <c r="D129" s="182" t="s">
        <v>156</v>
      </c>
      <c r="E129" s="183" t="s">
        <v>252</v>
      </c>
      <c r="F129" s="184" t="s">
        <v>253</v>
      </c>
      <c r="G129" s="185" t="s">
        <v>240</v>
      </c>
      <c r="H129" s="186">
        <v>30</v>
      </c>
      <c r="I129" s="187"/>
      <c r="J129" s="188">
        <f>ROUND(I129*H129,2)</f>
        <v>0</v>
      </c>
      <c r="K129" s="184" t="s">
        <v>160</v>
      </c>
      <c r="L129" s="41"/>
      <c r="M129" s="189" t="s">
        <v>21</v>
      </c>
      <c r="N129" s="190" t="s">
        <v>43</v>
      </c>
      <c r="O129" s="81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3" t="s">
        <v>161</v>
      </c>
      <c r="AT129" s="193" t="s">
        <v>156</v>
      </c>
      <c r="AU129" s="193" t="s">
        <v>72</v>
      </c>
      <c r="AY129" s="14" t="s">
        <v>162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4" t="s">
        <v>79</v>
      </c>
      <c r="BK129" s="194">
        <f>ROUND(I129*H129,2)</f>
        <v>0</v>
      </c>
      <c r="BL129" s="14" t="s">
        <v>161</v>
      </c>
      <c r="BM129" s="193" t="s">
        <v>523</v>
      </c>
    </row>
    <row r="130" s="2" customFormat="1">
      <c r="A130" s="35"/>
      <c r="B130" s="36"/>
      <c r="C130" s="37"/>
      <c r="D130" s="195" t="s">
        <v>164</v>
      </c>
      <c r="E130" s="37"/>
      <c r="F130" s="196" t="s">
        <v>255</v>
      </c>
      <c r="G130" s="37"/>
      <c r="H130" s="37"/>
      <c r="I130" s="197"/>
      <c r="J130" s="37"/>
      <c r="K130" s="37"/>
      <c r="L130" s="41"/>
      <c r="M130" s="198"/>
      <c r="N130" s="19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164</v>
      </c>
      <c r="AU130" s="14" t="s">
        <v>72</v>
      </c>
    </row>
    <row r="131" s="2" customFormat="1">
      <c r="A131" s="35"/>
      <c r="B131" s="36"/>
      <c r="C131" s="37"/>
      <c r="D131" s="200" t="s">
        <v>166</v>
      </c>
      <c r="E131" s="37"/>
      <c r="F131" s="201" t="s">
        <v>256</v>
      </c>
      <c r="G131" s="37"/>
      <c r="H131" s="37"/>
      <c r="I131" s="197"/>
      <c r="J131" s="37"/>
      <c r="K131" s="37"/>
      <c r="L131" s="41"/>
      <c r="M131" s="198"/>
      <c r="N131" s="199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72</v>
      </c>
    </row>
    <row r="132" s="10" customFormat="1">
      <c r="A132" s="10"/>
      <c r="B132" s="212"/>
      <c r="C132" s="213"/>
      <c r="D132" s="195" t="s">
        <v>197</v>
      </c>
      <c r="E132" s="214" t="s">
        <v>21</v>
      </c>
      <c r="F132" s="215" t="s">
        <v>524</v>
      </c>
      <c r="G132" s="213"/>
      <c r="H132" s="216">
        <v>30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2" t="s">
        <v>197</v>
      </c>
      <c r="AU132" s="222" t="s">
        <v>72</v>
      </c>
      <c r="AV132" s="10" t="s">
        <v>81</v>
      </c>
      <c r="AW132" s="10" t="s">
        <v>34</v>
      </c>
      <c r="AX132" s="10" t="s">
        <v>79</v>
      </c>
      <c r="AY132" s="222" t="s">
        <v>162</v>
      </c>
    </row>
    <row r="133" s="2" customFormat="1" ht="21.75" customHeight="1">
      <c r="A133" s="35"/>
      <c r="B133" s="36"/>
      <c r="C133" s="202" t="s">
        <v>258</v>
      </c>
      <c r="D133" s="202" t="s">
        <v>191</v>
      </c>
      <c r="E133" s="203" t="s">
        <v>263</v>
      </c>
      <c r="F133" s="204" t="s">
        <v>264</v>
      </c>
      <c r="G133" s="205" t="s">
        <v>240</v>
      </c>
      <c r="H133" s="206">
        <v>10</v>
      </c>
      <c r="I133" s="207"/>
      <c r="J133" s="208">
        <f>ROUND(I133*H133,2)</f>
        <v>0</v>
      </c>
      <c r="K133" s="204" t="s">
        <v>21</v>
      </c>
      <c r="L133" s="209"/>
      <c r="M133" s="210" t="s">
        <v>21</v>
      </c>
      <c r="N133" s="211" t="s">
        <v>43</v>
      </c>
      <c r="O133" s="81"/>
      <c r="P133" s="191">
        <f>O133*H133</f>
        <v>0</v>
      </c>
      <c r="Q133" s="191">
        <v>0.0015</v>
      </c>
      <c r="R133" s="191">
        <f>Q133*H133</f>
        <v>0.014999999999999999</v>
      </c>
      <c r="S133" s="191">
        <v>0</v>
      </c>
      <c r="T133" s="19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3" t="s">
        <v>195</v>
      </c>
      <c r="AT133" s="193" t="s">
        <v>191</v>
      </c>
      <c r="AU133" s="193" t="s">
        <v>72</v>
      </c>
      <c r="AY133" s="14" t="s">
        <v>162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4" t="s">
        <v>79</v>
      </c>
      <c r="BK133" s="194">
        <f>ROUND(I133*H133,2)</f>
        <v>0</v>
      </c>
      <c r="BL133" s="14" t="s">
        <v>161</v>
      </c>
      <c r="BM133" s="193" t="s">
        <v>525</v>
      </c>
    </row>
    <row r="134" s="2" customFormat="1">
      <c r="A134" s="35"/>
      <c r="B134" s="36"/>
      <c r="C134" s="37"/>
      <c r="D134" s="195" t="s">
        <v>164</v>
      </c>
      <c r="E134" s="37"/>
      <c r="F134" s="196" t="s">
        <v>264</v>
      </c>
      <c r="G134" s="37"/>
      <c r="H134" s="37"/>
      <c r="I134" s="197"/>
      <c r="J134" s="37"/>
      <c r="K134" s="37"/>
      <c r="L134" s="41"/>
      <c r="M134" s="198"/>
      <c r="N134" s="19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72</v>
      </c>
    </row>
    <row r="135" s="2" customFormat="1" ht="16.5" customHeight="1">
      <c r="A135" s="35"/>
      <c r="B135" s="36"/>
      <c r="C135" s="202" t="s">
        <v>262</v>
      </c>
      <c r="D135" s="202" t="s">
        <v>191</v>
      </c>
      <c r="E135" s="203" t="s">
        <v>271</v>
      </c>
      <c r="F135" s="204" t="s">
        <v>272</v>
      </c>
      <c r="G135" s="205" t="s">
        <v>240</v>
      </c>
      <c r="H135" s="206">
        <v>10</v>
      </c>
      <c r="I135" s="207"/>
      <c r="J135" s="208">
        <f>ROUND(I135*H135,2)</f>
        <v>0</v>
      </c>
      <c r="K135" s="204" t="s">
        <v>21</v>
      </c>
      <c r="L135" s="209"/>
      <c r="M135" s="210" t="s">
        <v>21</v>
      </c>
      <c r="N135" s="211" t="s">
        <v>43</v>
      </c>
      <c r="O135" s="81"/>
      <c r="P135" s="191">
        <f>O135*H135</f>
        <v>0</v>
      </c>
      <c r="Q135" s="191">
        <v>0.0015</v>
      </c>
      <c r="R135" s="191">
        <f>Q135*H135</f>
        <v>0.014999999999999999</v>
      </c>
      <c r="S135" s="191">
        <v>0</v>
      </c>
      <c r="T135" s="19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3" t="s">
        <v>195</v>
      </c>
      <c r="AT135" s="193" t="s">
        <v>191</v>
      </c>
      <c r="AU135" s="193" t="s">
        <v>72</v>
      </c>
      <c r="AY135" s="14" t="s">
        <v>162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4" t="s">
        <v>79</v>
      </c>
      <c r="BK135" s="194">
        <f>ROUND(I135*H135,2)</f>
        <v>0</v>
      </c>
      <c r="BL135" s="14" t="s">
        <v>161</v>
      </c>
      <c r="BM135" s="193" t="s">
        <v>526</v>
      </c>
    </row>
    <row r="136" s="2" customFormat="1">
      <c r="A136" s="35"/>
      <c r="B136" s="36"/>
      <c r="C136" s="37"/>
      <c r="D136" s="195" t="s">
        <v>164</v>
      </c>
      <c r="E136" s="37"/>
      <c r="F136" s="196" t="s">
        <v>272</v>
      </c>
      <c r="G136" s="37"/>
      <c r="H136" s="37"/>
      <c r="I136" s="197"/>
      <c r="J136" s="37"/>
      <c r="K136" s="37"/>
      <c r="L136" s="41"/>
      <c r="M136" s="198"/>
      <c r="N136" s="19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72</v>
      </c>
    </row>
    <row r="137" s="2" customFormat="1" ht="24.15" customHeight="1">
      <c r="A137" s="35"/>
      <c r="B137" s="36"/>
      <c r="C137" s="202" t="s">
        <v>266</v>
      </c>
      <c r="D137" s="202" t="s">
        <v>191</v>
      </c>
      <c r="E137" s="203" t="s">
        <v>291</v>
      </c>
      <c r="F137" s="204" t="s">
        <v>292</v>
      </c>
      <c r="G137" s="205" t="s">
        <v>240</v>
      </c>
      <c r="H137" s="206">
        <v>10</v>
      </c>
      <c r="I137" s="207"/>
      <c r="J137" s="208">
        <f>ROUND(I137*H137,2)</f>
        <v>0</v>
      </c>
      <c r="K137" s="204" t="s">
        <v>21</v>
      </c>
      <c r="L137" s="209"/>
      <c r="M137" s="210" t="s">
        <v>21</v>
      </c>
      <c r="N137" s="211" t="s">
        <v>43</v>
      </c>
      <c r="O137" s="81"/>
      <c r="P137" s="191">
        <f>O137*H137</f>
        <v>0</v>
      </c>
      <c r="Q137" s="191">
        <v>0.0015</v>
      </c>
      <c r="R137" s="191">
        <f>Q137*H137</f>
        <v>0.014999999999999999</v>
      </c>
      <c r="S137" s="191">
        <v>0</v>
      </c>
      <c r="T137" s="19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3" t="s">
        <v>195</v>
      </c>
      <c r="AT137" s="193" t="s">
        <v>191</v>
      </c>
      <c r="AU137" s="193" t="s">
        <v>72</v>
      </c>
      <c r="AY137" s="14" t="s">
        <v>162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4" t="s">
        <v>79</v>
      </c>
      <c r="BK137" s="194">
        <f>ROUND(I137*H137,2)</f>
        <v>0</v>
      </c>
      <c r="BL137" s="14" t="s">
        <v>161</v>
      </c>
      <c r="BM137" s="193" t="s">
        <v>527</v>
      </c>
    </row>
    <row r="138" s="2" customFormat="1">
      <c r="A138" s="35"/>
      <c r="B138" s="36"/>
      <c r="C138" s="37"/>
      <c r="D138" s="195" t="s">
        <v>164</v>
      </c>
      <c r="E138" s="37"/>
      <c r="F138" s="196" t="s">
        <v>292</v>
      </c>
      <c r="G138" s="37"/>
      <c r="H138" s="37"/>
      <c r="I138" s="197"/>
      <c r="J138" s="37"/>
      <c r="K138" s="37"/>
      <c r="L138" s="41"/>
      <c r="M138" s="198"/>
      <c r="N138" s="19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164</v>
      </c>
      <c r="AU138" s="14" t="s">
        <v>72</v>
      </c>
    </row>
    <row r="139" s="2" customFormat="1" ht="21.75" customHeight="1">
      <c r="A139" s="35"/>
      <c r="B139" s="36"/>
      <c r="C139" s="202" t="s">
        <v>270</v>
      </c>
      <c r="D139" s="202" t="s">
        <v>191</v>
      </c>
      <c r="E139" s="203" t="s">
        <v>299</v>
      </c>
      <c r="F139" s="204" t="s">
        <v>300</v>
      </c>
      <c r="G139" s="205" t="s">
        <v>240</v>
      </c>
      <c r="H139" s="206">
        <v>40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43</v>
      </c>
      <c r="O139" s="81"/>
      <c r="P139" s="191">
        <f>O139*H139</f>
        <v>0</v>
      </c>
      <c r="Q139" s="191">
        <v>0.0011999999999999999</v>
      </c>
      <c r="R139" s="191">
        <f>Q139*H139</f>
        <v>0.047999999999999994</v>
      </c>
      <c r="S139" s="191">
        <v>0</v>
      </c>
      <c r="T139" s="19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3" t="s">
        <v>195</v>
      </c>
      <c r="AT139" s="193" t="s">
        <v>191</v>
      </c>
      <c r="AU139" s="193" t="s">
        <v>72</v>
      </c>
      <c r="AY139" s="14" t="s">
        <v>162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4" t="s">
        <v>79</v>
      </c>
      <c r="BK139" s="194">
        <f>ROUND(I139*H139,2)</f>
        <v>0</v>
      </c>
      <c r="BL139" s="14" t="s">
        <v>161</v>
      </c>
      <c r="BM139" s="193" t="s">
        <v>528</v>
      </c>
    </row>
    <row r="140" s="2" customFormat="1">
      <c r="A140" s="35"/>
      <c r="B140" s="36"/>
      <c r="C140" s="37"/>
      <c r="D140" s="195" t="s">
        <v>164</v>
      </c>
      <c r="E140" s="37"/>
      <c r="F140" s="196" t="s">
        <v>300</v>
      </c>
      <c r="G140" s="37"/>
      <c r="H140" s="37"/>
      <c r="I140" s="197"/>
      <c r="J140" s="37"/>
      <c r="K140" s="37"/>
      <c r="L140" s="41"/>
      <c r="M140" s="198"/>
      <c r="N140" s="19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72</v>
      </c>
    </row>
    <row r="141" s="2" customFormat="1" ht="16.5" customHeight="1">
      <c r="A141" s="35"/>
      <c r="B141" s="36"/>
      <c r="C141" s="202" t="s">
        <v>274</v>
      </c>
      <c r="D141" s="202" t="s">
        <v>191</v>
      </c>
      <c r="E141" s="203" t="s">
        <v>307</v>
      </c>
      <c r="F141" s="204" t="s">
        <v>308</v>
      </c>
      <c r="G141" s="205" t="s">
        <v>240</v>
      </c>
      <c r="H141" s="206">
        <v>40</v>
      </c>
      <c r="I141" s="207"/>
      <c r="J141" s="208">
        <f>ROUND(I141*H141,2)</f>
        <v>0</v>
      </c>
      <c r="K141" s="204" t="s">
        <v>21</v>
      </c>
      <c r="L141" s="209"/>
      <c r="M141" s="210" t="s">
        <v>21</v>
      </c>
      <c r="N141" s="211" t="s">
        <v>43</v>
      </c>
      <c r="O141" s="81"/>
      <c r="P141" s="191">
        <f>O141*H141</f>
        <v>0</v>
      </c>
      <c r="Q141" s="191">
        <v>0.0011999999999999999</v>
      </c>
      <c r="R141" s="191">
        <f>Q141*H141</f>
        <v>0.047999999999999994</v>
      </c>
      <c r="S141" s="191">
        <v>0</v>
      </c>
      <c r="T141" s="19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3" t="s">
        <v>195</v>
      </c>
      <c r="AT141" s="193" t="s">
        <v>191</v>
      </c>
      <c r="AU141" s="193" t="s">
        <v>72</v>
      </c>
      <c r="AY141" s="14" t="s">
        <v>162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4" t="s">
        <v>79</v>
      </c>
      <c r="BK141" s="194">
        <f>ROUND(I141*H141,2)</f>
        <v>0</v>
      </c>
      <c r="BL141" s="14" t="s">
        <v>161</v>
      </c>
      <c r="BM141" s="193" t="s">
        <v>529</v>
      </c>
    </row>
    <row r="142" s="2" customFormat="1">
      <c r="A142" s="35"/>
      <c r="B142" s="36"/>
      <c r="C142" s="37"/>
      <c r="D142" s="195" t="s">
        <v>164</v>
      </c>
      <c r="E142" s="37"/>
      <c r="F142" s="196" t="s">
        <v>308</v>
      </c>
      <c r="G142" s="37"/>
      <c r="H142" s="37"/>
      <c r="I142" s="197"/>
      <c r="J142" s="37"/>
      <c r="K142" s="37"/>
      <c r="L142" s="41"/>
      <c r="M142" s="198"/>
      <c r="N142" s="19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164</v>
      </c>
      <c r="AU142" s="14" t="s">
        <v>72</v>
      </c>
    </row>
    <row r="143" s="2" customFormat="1" ht="16.5" customHeight="1">
      <c r="A143" s="35"/>
      <c r="B143" s="36"/>
      <c r="C143" s="202" t="s">
        <v>7</v>
      </c>
      <c r="D143" s="202" t="s">
        <v>191</v>
      </c>
      <c r="E143" s="203" t="s">
        <v>315</v>
      </c>
      <c r="F143" s="204" t="s">
        <v>316</v>
      </c>
      <c r="G143" s="205" t="s">
        <v>240</v>
      </c>
      <c r="H143" s="206">
        <v>40</v>
      </c>
      <c r="I143" s="207"/>
      <c r="J143" s="208">
        <f>ROUND(I143*H143,2)</f>
        <v>0</v>
      </c>
      <c r="K143" s="204" t="s">
        <v>21</v>
      </c>
      <c r="L143" s="209"/>
      <c r="M143" s="210" t="s">
        <v>21</v>
      </c>
      <c r="N143" s="211" t="s">
        <v>43</v>
      </c>
      <c r="O143" s="81"/>
      <c r="P143" s="191">
        <f>O143*H143</f>
        <v>0</v>
      </c>
      <c r="Q143" s="191">
        <v>0.0011999999999999999</v>
      </c>
      <c r="R143" s="191">
        <f>Q143*H143</f>
        <v>0.047999999999999994</v>
      </c>
      <c r="S143" s="191">
        <v>0</v>
      </c>
      <c r="T143" s="19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3" t="s">
        <v>195</v>
      </c>
      <c r="AT143" s="193" t="s">
        <v>191</v>
      </c>
      <c r="AU143" s="193" t="s">
        <v>72</v>
      </c>
      <c r="AY143" s="14" t="s">
        <v>162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4" t="s">
        <v>79</v>
      </c>
      <c r="BK143" s="194">
        <f>ROUND(I143*H143,2)</f>
        <v>0</v>
      </c>
      <c r="BL143" s="14" t="s">
        <v>161</v>
      </c>
      <c r="BM143" s="193" t="s">
        <v>530</v>
      </c>
    </row>
    <row r="144" s="2" customFormat="1">
      <c r="A144" s="35"/>
      <c r="B144" s="36"/>
      <c r="C144" s="37"/>
      <c r="D144" s="195" t="s">
        <v>164</v>
      </c>
      <c r="E144" s="37"/>
      <c r="F144" s="196" t="s">
        <v>316</v>
      </c>
      <c r="G144" s="37"/>
      <c r="H144" s="37"/>
      <c r="I144" s="197"/>
      <c r="J144" s="37"/>
      <c r="K144" s="37"/>
      <c r="L144" s="41"/>
      <c r="M144" s="198"/>
      <c r="N144" s="19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164</v>
      </c>
      <c r="AU144" s="14" t="s">
        <v>72</v>
      </c>
    </row>
    <row r="145" s="2" customFormat="1" ht="16.5" customHeight="1">
      <c r="A145" s="35"/>
      <c r="B145" s="36"/>
      <c r="C145" s="202" t="s">
        <v>281</v>
      </c>
      <c r="D145" s="202" t="s">
        <v>191</v>
      </c>
      <c r="E145" s="203" t="s">
        <v>323</v>
      </c>
      <c r="F145" s="204" t="s">
        <v>324</v>
      </c>
      <c r="G145" s="205" t="s">
        <v>240</v>
      </c>
      <c r="H145" s="206">
        <v>30</v>
      </c>
      <c r="I145" s="207"/>
      <c r="J145" s="208">
        <f>ROUND(I145*H145,2)</f>
        <v>0</v>
      </c>
      <c r="K145" s="204" t="s">
        <v>21</v>
      </c>
      <c r="L145" s="209"/>
      <c r="M145" s="210" t="s">
        <v>21</v>
      </c>
      <c r="N145" s="211" t="s">
        <v>43</v>
      </c>
      <c r="O145" s="81"/>
      <c r="P145" s="191">
        <f>O145*H145</f>
        <v>0</v>
      </c>
      <c r="Q145" s="191">
        <v>0.0011999999999999999</v>
      </c>
      <c r="R145" s="191">
        <f>Q145*H145</f>
        <v>0.035999999999999997</v>
      </c>
      <c r="S145" s="191">
        <v>0</v>
      </c>
      <c r="T145" s="19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3" t="s">
        <v>195</v>
      </c>
      <c r="AT145" s="193" t="s">
        <v>191</v>
      </c>
      <c r="AU145" s="193" t="s">
        <v>72</v>
      </c>
      <c r="AY145" s="14" t="s">
        <v>162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4" t="s">
        <v>79</v>
      </c>
      <c r="BK145" s="194">
        <f>ROUND(I145*H145,2)</f>
        <v>0</v>
      </c>
      <c r="BL145" s="14" t="s">
        <v>161</v>
      </c>
      <c r="BM145" s="193" t="s">
        <v>531</v>
      </c>
    </row>
    <row r="146" s="2" customFormat="1">
      <c r="A146" s="35"/>
      <c r="B146" s="36"/>
      <c r="C146" s="37"/>
      <c r="D146" s="195" t="s">
        <v>164</v>
      </c>
      <c r="E146" s="37"/>
      <c r="F146" s="196" t="s">
        <v>324</v>
      </c>
      <c r="G146" s="37"/>
      <c r="H146" s="37"/>
      <c r="I146" s="197"/>
      <c r="J146" s="37"/>
      <c r="K146" s="37"/>
      <c r="L146" s="41"/>
      <c r="M146" s="198"/>
      <c r="N146" s="19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164</v>
      </c>
      <c r="AU146" s="14" t="s">
        <v>72</v>
      </c>
    </row>
    <row r="147" s="2" customFormat="1" ht="21.75" customHeight="1">
      <c r="A147" s="35"/>
      <c r="B147" s="36"/>
      <c r="C147" s="202" t="s">
        <v>285</v>
      </c>
      <c r="D147" s="202" t="s">
        <v>191</v>
      </c>
      <c r="E147" s="203" t="s">
        <v>327</v>
      </c>
      <c r="F147" s="204" t="s">
        <v>328</v>
      </c>
      <c r="G147" s="205" t="s">
        <v>240</v>
      </c>
      <c r="H147" s="206">
        <v>30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43</v>
      </c>
      <c r="O147" s="81"/>
      <c r="P147" s="191">
        <f>O147*H147</f>
        <v>0</v>
      </c>
      <c r="Q147" s="191">
        <v>0.0011999999999999999</v>
      </c>
      <c r="R147" s="191">
        <f>Q147*H147</f>
        <v>0.035999999999999997</v>
      </c>
      <c r="S147" s="191">
        <v>0</v>
      </c>
      <c r="T147" s="19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3" t="s">
        <v>195</v>
      </c>
      <c r="AT147" s="193" t="s">
        <v>191</v>
      </c>
      <c r="AU147" s="193" t="s">
        <v>72</v>
      </c>
      <c r="AY147" s="14" t="s">
        <v>162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4" t="s">
        <v>79</v>
      </c>
      <c r="BK147" s="194">
        <f>ROUND(I147*H147,2)</f>
        <v>0</v>
      </c>
      <c r="BL147" s="14" t="s">
        <v>161</v>
      </c>
      <c r="BM147" s="193" t="s">
        <v>532</v>
      </c>
    </row>
    <row r="148" s="2" customFormat="1">
      <c r="A148" s="35"/>
      <c r="B148" s="36"/>
      <c r="C148" s="37"/>
      <c r="D148" s="195" t="s">
        <v>164</v>
      </c>
      <c r="E148" s="37"/>
      <c r="F148" s="196" t="s">
        <v>328</v>
      </c>
      <c r="G148" s="37"/>
      <c r="H148" s="37"/>
      <c r="I148" s="197"/>
      <c r="J148" s="37"/>
      <c r="K148" s="37"/>
      <c r="L148" s="41"/>
      <c r="M148" s="198"/>
      <c r="N148" s="19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164</v>
      </c>
      <c r="AU148" s="14" t="s">
        <v>72</v>
      </c>
    </row>
    <row r="149" s="2" customFormat="1" ht="16.5" customHeight="1">
      <c r="A149" s="35"/>
      <c r="B149" s="36"/>
      <c r="C149" s="202" t="s">
        <v>290</v>
      </c>
      <c r="D149" s="202" t="s">
        <v>191</v>
      </c>
      <c r="E149" s="203" t="s">
        <v>331</v>
      </c>
      <c r="F149" s="204" t="s">
        <v>332</v>
      </c>
      <c r="G149" s="205" t="s">
        <v>240</v>
      </c>
      <c r="H149" s="206">
        <v>30</v>
      </c>
      <c r="I149" s="207"/>
      <c r="J149" s="208">
        <f>ROUND(I149*H149,2)</f>
        <v>0</v>
      </c>
      <c r="K149" s="204" t="s">
        <v>21</v>
      </c>
      <c r="L149" s="209"/>
      <c r="M149" s="210" t="s">
        <v>21</v>
      </c>
      <c r="N149" s="211" t="s">
        <v>43</v>
      </c>
      <c r="O149" s="81"/>
      <c r="P149" s="191">
        <f>O149*H149</f>
        <v>0</v>
      </c>
      <c r="Q149" s="191">
        <v>0.0011999999999999999</v>
      </c>
      <c r="R149" s="191">
        <f>Q149*H149</f>
        <v>0.035999999999999997</v>
      </c>
      <c r="S149" s="191">
        <v>0</v>
      </c>
      <c r="T149" s="19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3" t="s">
        <v>195</v>
      </c>
      <c r="AT149" s="193" t="s">
        <v>191</v>
      </c>
      <c r="AU149" s="193" t="s">
        <v>72</v>
      </c>
      <c r="AY149" s="14" t="s">
        <v>162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4" t="s">
        <v>79</v>
      </c>
      <c r="BK149" s="194">
        <f>ROUND(I149*H149,2)</f>
        <v>0</v>
      </c>
      <c r="BL149" s="14" t="s">
        <v>161</v>
      </c>
      <c r="BM149" s="193" t="s">
        <v>533</v>
      </c>
    </row>
    <row r="150" s="2" customFormat="1">
      <c r="A150" s="35"/>
      <c r="B150" s="36"/>
      <c r="C150" s="37"/>
      <c r="D150" s="195" t="s">
        <v>164</v>
      </c>
      <c r="E150" s="37"/>
      <c r="F150" s="196" t="s">
        <v>332</v>
      </c>
      <c r="G150" s="37"/>
      <c r="H150" s="37"/>
      <c r="I150" s="197"/>
      <c r="J150" s="37"/>
      <c r="K150" s="37"/>
      <c r="L150" s="41"/>
      <c r="M150" s="198"/>
      <c r="N150" s="19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164</v>
      </c>
      <c r="AU150" s="14" t="s">
        <v>72</v>
      </c>
    </row>
    <row r="151" s="2" customFormat="1" ht="24.15" customHeight="1">
      <c r="A151" s="35"/>
      <c r="B151" s="36"/>
      <c r="C151" s="182" t="s">
        <v>294</v>
      </c>
      <c r="D151" s="182" t="s">
        <v>156</v>
      </c>
      <c r="E151" s="183" t="s">
        <v>335</v>
      </c>
      <c r="F151" s="184" t="s">
        <v>336</v>
      </c>
      <c r="G151" s="185" t="s">
        <v>240</v>
      </c>
      <c r="H151" s="186">
        <v>30</v>
      </c>
      <c r="I151" s="187"/>
      <c r="J151" s="188">
        <f>ROUND(I151*H151,2)</f>
        <v>0</v>
      </c>
      <c r="K151" s="184" t="s">
        <v>160</v>
      </c>
      <c r="L151" s="41"/>
      <c r="M151" s="189" t="s">
        <v>21</v>
      </c>
      <c r="N151" s="190" t="s">
        <v>43</v>
      </c>
      <c r="O151" s="81"/>
      <c r="P151" s="191">
        <f>O151*H151</f>
        <v>0</v>
      </c>
      <c r="Q151" s="191">
        <v>5.1999999999999997E-05</v>
      </c>
      <c r="R151" s="191">
        <f>Q151*H151</f>
        <v>0.00156</v>
      </c>
      <c r="S151" s="191">
        <v>0</v>
      </c>
      <c r="T151" s="19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3" t="s">
        <v>161</v>
      </c>
      <c r="AT151" s="193" t="s">
        <v>156</v>
      </c>
      <c r="AU151" s="193" t="s">
        <v>72</v>
      </c>
      <c r="AY151" s="14" t="s">
        <v>162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4" t="s">
        <v>79</v>
      </c>
      <c r="BK151" s="194">
        <f>ROUND(I151*H151,2)</f>
        <v>0</v>
      </c>
      <c r="BL151" s="14" t="s">
        <v>161</v>
      </c>
      <c r="BM151" s="193" t="s">
        <v>534</v>
      </c>
    </row>
    <row r="152" s="2" customFormat="1">
      <c r="A152" s="35"/>
      <c r="B152" s="36"/>
      <c r="C152" s="37"/>
      <c r="D152" s="195" t="s">
        <v>164</v>
      </c>
      <c r="E152" s="37"/>
      <c r="F152" s="196" t="s">
        <v>338</v>
      </c>
      <c r="G152" s="37"/>
      <c r="H152" s="37"/>
      <c r="I152" s="197"/>
      <c r="J152" s="37"/>
      <c r="K152" s="37"/>
      <c r="L152" s="41"/>
      <c r="M152" s="198"/>
      <c r="N152" s="19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164</v>
      </c>
      <c r="AU152" s="14" t="s">
        <v>72</v>
      </c>
    </row>
    <row r="153" s="2" customFormat="1">
      <c r="A153" s="35"/>
      <c r="B153" s="36"/>
      <c r="C153" s="37"/>
      <c r="D153" s="200" t="s">
        <v>166</v>
      </c>
      <c r="E153" s="37"/>
      <c r="F153" s="201" t="s">
        <v>339</v>
      </c>
      <c r="G153" s="37"/>
      <c r="H153" s="37"/>
      <c r="I153" s="197"/>
      <c r="J153" s="37"/>
      <c r="K153" s="37"/>
      <c r="L153" s="41"/>
      <c r="M153" s="198"/>
      <c r="N153" s="199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166</v>
      </c>
      <c r="AU153" s="14" t="s">
        <v>72</v>
      </c>
    </row>
    <row r="154" s="10" customFormat="1">
      <c r="A154" s="10"/>
      <c r="B154" s="212"/>
      <c r="C154" s="213"/>
      <c r="D154" s="195" t="s">
        <v>197</v>
      </c>
      <c r="E154" s="214" t="s">
        <v>21</v>
      </c>
      <c r="F154" s="215" t="s">
        <v>535</v>
      </c>
      <c r="G154" s="213"/>
      <c r="H154" s="216">
        <v>30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2" t="s">
        <v>197</v>
      </c>
      <c r="AU154" s="222" t="s">
        <v>72</v>
      </c>
      <c r="AV154" s="10" t="s">
        <v>81</v>
      </c>
      <c r="AW154" s="10" t="s">
        <v>34</v>
      </c>
      <c r="AX154" s="10" t="s">
        <v>79</v>
      </c>
      <c r="AY154" s="222" t="s">
        <v>162</v>
      </c>
    </row>
    <row r="155" s="2" customFormat="1" ht="21.75" customHeight="1">
      <c r="A155" s="35"/>
      <c r="B155" s="36"/>
      <c r="C155" s="202" t="s">
        <v>298</v>
      </c>
      <c r="D155" s="202" t="s">
        <v>191</v>
      </c>
      <c r="E155" s="203" t="s">
        <v>342</v>
      </c>
      <c r="F155" s="204" t="s">
        <v>343</v>
      </c>
      <c r="G155" s="205" t="s">
        <v>240</v>
      </c>
      <c r="H155" s="206">
        <v>30</v>
      </c>
      <c r="I155" s="207"/>
      <c r="J155" s="208">
        <f>ROUND(I155*H155,2)</f>
        <v>0</v>
      </c>
      <c r="K155" s="204" t="s">
        <v>160</v>
      </c>
      <c r="L155" s="209"/>
      <c r="M155" s="210" t="s">
        <v>21</v>
      </c>
      <c r="N155" s="211" t="s">
        <v>43</v>
      </c>
      <c r="O155" s="81"/>
      <c r="P155" s="191">
        <f>O155*H155</f>
        <v>0</v>
      </c>
      <c r="Q155" s="191">
        <v>0.0047200000000000002</v>
      </c>
      <c r="R155" s="191">
        <f>Q155*H155</f>
        <v>0.1416</v>
      </c>
      <c r="S155" s="191">
        <v>0</v>
      </c>
      <c r="T155" s="19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3" t="s">
        <v>195</v>
      </c>
      <c r="AT155" s="193" t="s">
        <v>191</v>
      </c>
      <c r="AU155" s="193" t="s">
        <v>72</v>
      </c>
      <c r="AY155" s="14" t="s">
        <v>162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4" t="s">
        <v>79</v>
      </c>
      <c r="BK155" s="194">
        <f>ROUND(I155*H155,2)</f>
        <v>0</v>
      </c>
      <c r="BL155" s="14" t="s">
        <v>161</v>
      </c>
      <c r="BM155" s="193" t="s">
        <v>536</v>
      </c>
    </row>
    <row r="156" s="2" customFormat="1">
      <c r="A156" s="35"/>
      <c r="B156" s="36"/>
      <c r="C156" s="37"/>
      <c r="D156" s="195" t="s">
        <v>164</v>
      </c>
      <c r="E156" s="37"/>
      <c r="F156" s="196" t="s">
        <v>343</v>
      </c>
      <c r="G156" s="37"/>
      <c r="H156" s="37"/>
      <c r="I156" s="197"/>
      <c r="J156" s="37"/>
      <c r="K156" s="37"/>
      <c r="L156" s="41"/>
      <c r="M156" s="198"/>
      <c r="N156" s="199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164</v>
      </c>
      <c r="AU156" s="14" t="s">
        <v>72</v>
      </c>
    </row>
    <row r="157" s="2" customFormat="1" ht="24.15" customHeight="1">
      <c r="A157" s="35"/>
      <c r="B157" s="36"/>
      <c r="C157" s="182" t="s">
        <v>302</v>
      </c>
      <c r="D157" s="182" t="s">
        <v>156</v>
      </c>
      <c r="E157" s="183" t="s">
        <v>346</v>
      </c>
      <c r="F157" s="184" t="s">
        <v>347</v>
      </c>
      <c r="G157" s="185" t="s">
        <v>240</v>
      </c>
      <c r="H157" s="186">
        <v>30</v>
      </c>
      <c r="I157" s="187"/>
      <c r="J157" s="188">
        <f>ROUND(I157*H157,2)</f>
        <v>0</v>
      </c>
      <c r="K157" s="184" t="s">
        <v>348</v>
      </c>
      <c r="L157" s="41"/>
      <c r="M157" s="189" t="s">
        <v>21</v>
      </c>
      <c r="N157" s="190" t="s">
        <v>43</v>
      </c>
      <c r="O157" s="81"/>
      <c r="P157" s="191">
        <f>O157*H157</f>
        <v>0</v>
      </c>
      <c r="Q157" s="191">
        <v>0.0020823999999999999</v>
      </c>
      <c r="R157" s="191">
        <f>Q157*H157</f>
        <v>0.062472</v>
      </c>
      <c r="S157" s="191">
        <v>0</v>
      </c>
      <c r="T157" s="19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3" t="s">
        <v>161</v>
      </c>
      <c r="AT157" s="193" t="s">
        <v>156</v>
      </c>
      <c r="AU157" s="193" t="s">
        <v>72</v>
      </c>
      <c r="AY157" s="14" t="s">
        <v>162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4" t="s">
        <v>79</v>
      </c>
      <c r="BK157" s="194">
        <f>ROUND(I157*H157,2)</f>
        <v>0</v>
      </c>
      <c r="BL157" s="14" t="s">
        <v>161</v>
      </c>
      <c r="BM157" s="193" t="s">
        <v>537</v>
      </c>
    </row>
    <row r="158" s="2" customFormat="1">
      <c r="A158" s="35"/>
      <c r="B158" s="36"/>
      <c r="C158" s="37"/>
      <c r="D158" s="195" t="s">
        <v>164</v>
      </c>
      <c r="E158" s="37"/>
      <c r="F158" s="196" t="s">
        <v>350</v>
      </c>
      <c r="G158" s="37"/>
      <c r="H158" s="37"/>
      <c r="I158" s="197"/>
      <c r="J158" s="37"/>
      <c r="K158" s="37"/>
      <c r="L158" s="41"/>
      <c r="M158" s="198"/>
      <c r="N158" s="199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164</v>
      </c>
      <c r="AU158" s="14" t="s">
        <v>72</v>
      </c>
    </row>
    <row r="159" s="2" customFormat="1">
      <c r="A159" s="35"/>
      <c r="B159" s="36"/>
      <c r="C159" s="37"/>
      <c r="D159" s="200" t="s">
        <v>166</v>
      </c>
      <c r="E159" s="37"/>
      <c r="F159" s="201" t="s">
        <v>351</v>
      </c>
      <c r="G159" s="37"/>
      <c r="H159" s="37"/>
      <c r="I159" s="197"/>
      <c r="J159" s="37"/>
      <c r="K159" s="37"/>
      <c r="L159" s="41"/>
      <c r="M159" s="198"/>
      <c r="N159" s="19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166</v>
      </c>
      <c r="AU159" s="14" t="s">
        <v>72</v>
      </c>
    </row>
    <row r="160" s="2" customFormat="1" ht="33" customHeight="1">
      <c r="A160" s="35"/>
      <c r="B160" s="36"/>
      <c r="C160" s="182" t="s">
        <v>306</v>
      </c>
      <c r="D160" s="182" t="s">
        <v>156</v>
      </c>
      <c r="E160" s="183" t="s">
        <v>353</v>
      </c>
      <c r="F160" s="184" t="s">
        <v>354</v>
      </c>
      <c r="G160" s="185" t="s">
        <v>355</v>
      </c>
      <c r="H160" s="186">
        <v>2.1000000000000001</v>
      </c>
      <c r="I160" s="187"/>
      <c r="J160" s="188">
        <f>ROUND(I160*H160,2)</f>
        <v>0</v>
      </c>
      <c r="K160" s="184" t="s">
        <v>160</v>
      </c>
      <c r="L160" s="41"/>
      <c r="M160" s="189" t="s">
        <v>21</v>
      </c>
      <c r="N160" s="190" t="s">
        <v>43</v>
      </c>
      <c r="O160" s="81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3" t="s">
        <v>161</v>
      </c>
      <c r="AT160" s="193" t="s">
        <v>156</v>
      </c>
      <c r="AU160" s="193" t="s">
        <v>72</v>
      </c>
      <c r="AY160" s="14" t="s">
        <v>162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4" t="s">
        <v>79</v>
      </c>
      <c r="BK160" s="194">
        <f>ROUND(I160*H160,2)</f>
        <v>0</v>
      </c>
      <c r="BL160" s="14" t="s">
        <v>161</v>
      </c>
      <c r="BM160" s="193" t="s">
        <v>538</v>
      </c>
    </row>
    <row r="161" s="2" customFormat="1">
      <c r="A161" s="35"/>
      <c r="B161" s="36"/>
      <c r="C161" s="37"/>
      <c r="D161" s="195" t="s">
        <v>164</v>
      </c>
      <c r="E161" s="37"/>
      <c r="F161" s="196" t="s">
        <v>357</v>
      </c>
      <c r="G161" s="37"/>
      <c r="H161" s="37"/>
      <c r="I161" s="197"/>
      <c r="J161" s="37"/>
      <c r="K161" s="37"/>
      <c r="L161" s="41"/>
      <c r="M161" s="198"/>
      <c r="N161" s="199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164</v>
      </c>
      <c r="AU161" s="14" t="s">
        <v>72</v>
      </c>
    </row>
    <row r="162" s="2" customFormat="1">
      <c r="A162" s="35"/>
      <c r="B162" s="36"/>
      <c r="C162" s="37"/>
      <c r="D162" s="200" t="s">
        <v>166</v>
      </c>
      <c r="E162" s="37"/>
      <c r="F162" s="201" t="s">
        <v>358</v>
      </c>
      <c r="G162" s="37"/>
      <c r="H162" s="37"/>
      <c r="I162" s="197"/>
      <c r="J162" s="37"/>
      <c r="K162" s="37"/>
      <c r="L162" s="41"/>
      <c r="M162" s="198"/>
      <c r="N162" s="199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166</v>
      </c>
      <c r="AU162" s="14" t="s">
        <v>72</v>
      </c>
    </row>
    <row r="163" s="10" customFormat="1">
      <c r="A163" s="10"/>
      <c r="B163" s="212"/>
      <c r="C163" s="213"/>
      <c r="D163" s="195" t="s">
        <v>197</v>
      </c>
      <c r="E163" s="214" t="s">
        <v>21</v>
      </c>
      <c r="F163" s="215" t="s">
        <v>539</v>
      </c>
      <c r="G163" s="213"/>
      <c r="H163" s="216">
        <v>2.1000000000000001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2" t="s">
        <v>197</v>
      </c>
      <c r="AU163" s="222" t="s">
        <v>72</v>
      </c>
      <c r="AV163" s="10" t="s">
        <v>81</v>
      </c>
      <c r="AW163" s="10" t="s">
        <v>34</v>
      </c>
      <c r="AX163" s="10" t="s">
        <v>79</v>
      </c>
      <c r="AY163" s="222" t="s">
        <v>162</v>
      </c>
    </row>
    <row r="164" s="2" customFormat="1" ht="33" customHeight="1">
      <c r="A164" s="35"/>
      <c r="B164" s="36"/>
      <c r="C164" s="182" t="s">
        <v>310</v>
      </c>
      <c r="D164" s="182" t="s">
        <v>156</v>
      </c>
      <c r="E164" s="183" t="s">
        <v>361</v>
      </c>
      <c r="F164" s="184" t="s">
        <v>362</v>
      </c>
      <c r="G164" s="185" t="s">
        <v>355</v>
      </c>
      <c r="H164" s="186">
        <v>0.29999999999999999</v>
      </c>
      <c r="I164" s="187"/>
      <c r="J164" s="188">
        <f>ROUND(I164*H164,2)</f>
        <v>0</v>
      </c>
      <c r="K164" s="184" t="s">
        <v>160</v>
      </c>
      <c r="L164" s="41"/>
      <c r="M164" s="189" t="s">
        <v>21</v>
      </c>
      <c r="N164" s="190" t="s">
        <v>43</v>
      </c>
      <c r="O164" s="81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3" t="s">
        <v>161</v>
      </c>
      <c r="AT164" s="193" t="s">
        <v>156</v>
      </c>
      <c r="AU164" s="193" t="s">
        <v>72</v>
      </c>
      <c r="AY164" s="14" t="s">
        <v>162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4" t="s">
        <v>79</v>
      </c>
      <c r="BK164" s="194">
        <f>ROUND(I164*H164,2)</f>
        <v>0</v>
      </c>
      <c r="BL164" s="14" t="s">
        <v>161</v>
      </c>
      <c r="BM164" s="193" t="s">
        <v>540</v>
      </c>
    </row>
    <row r="165" s="2" customFormat="1">
      <c r="A165" s="35"/>
      <c r="B165" s="36"/>
      <c r="C165" s="37"/>
      <c r="D165" s="195" t="s">
        <v>164</v>
      </c>
      <c r="E165" s="37"/>
      <c r="F165" s="196" t="s">
        <v>364</v>
      </c>
      <c r="G165" s="37"/>
      <c r="H165" s="37"/>
      <c r="I165" s="197"/>
      <c r="J165" s="37"/>
      <c r="K165" s="37"/>
      <c r="L165" s="41"/>
      <c r="M165" s="198"/>
      <c r="N165" s="199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164</v>
      </c>
      <c r="AU165" s="14" t="s">
        <v>72</v>
      </c>
    </row>
    <row r="166" s="2" customFormat="1">
      <c r="A166" s="35"/>
      <c r="B166" s="36"/>
      <c r="C166" s="37"/>
      <c r="D166" s="200" t="s">
        <v>166</v>
      </c>
      <c r="E166" s="37"/>
      <c r="F166" s="201" t="s">
        <v>365</v>
      </c>
      <c r="G166" s="37"/>
      <c r="H166" s="37"/>
      <c r="I166" s="197"/>
      <c r="J166" s="37"/>
      <c r="K166" s="37"/>
      <c r="L166" s="41"/>
      <c r="M166" s="198"/>
      <c r="N166" s="199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72</v>
      </c>
    </row>
    <row r="167" s="10" customFormat="1">
      <c r="A167" s="10"/>
      <c r="B167" s="212"/>
      <c r="C167" s="213"/>
      <c r="D167" s="195" t="s">
        <v>197</v>
      </c>
      <c r="E167" s="214" t="s">
        <v>21</v>
      </c>
      <c r="F167" s="215" t="s">
        <v>541</v>
      </c>
      <c r="G167" s="213"/>
      <c r="H167" s="216">
        <v>0.29999999999999999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22" t="s">
        <v>197</v>
      </c>
      <c r="AU167" s="222" t="s">
        <v>72</v>
      </c>
      <c r="AV167" s="10" t="s">
        <v>81</v>
      </c>
      <c r="AW167" s="10" t="s">
        <v>34</v>
      </c>
      <c r="AX167" s="10" t="s">
        <v>79</v>
      </c>
      <c r="AY167" s="222" t="s">
        <v>162</v>
      </c>
    </row>
    <row r="168" s="2" customFormat="1" ht="24.15" customHeight="1">
      <c r="A168" s="35"/>
      <c r="B168" s="36"/>
      <c r="C168" s="182" t="s">
        <v>314</v>
      </c>
      <c r="D168" s="182" t="s">
        <v>156</v>
      </c>
      <c r="E168" s="183" t="s">
        <v>368</v>
      </c>
      <c r="F168" s="184" t="s">
        <v>369</v>
      </c>
      <c r="G168" s="185" t="s">
        <v>159</v>
      </c>
      <c r="H168" s="186">
        <v>150</v>
      </c>
      <c r="I168" s="187"/>
      <c r="J168" s="188">
        <f>ROUND(I168*H168,2)</f>
        <v>0</v>
      </c>
      <c r="K168" s="184" t="s">
        <v>160</v>
      </c>
      <c r="L168" s="41"/>
      <c r="M168" s="189" t="s">
        <v>21</v>
      </c>
      <c r="N168" s="190" t="s">
        <v>43</v>
      </c>
      <c r="O168" s="81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3" t="s">
        <v>161</v>
      </c>
      <c r="AT168" s="193" t="s">
        <v>156</v>
      </c>
      <c r="AU168" s="193" t="s">
        <v>72</v>
      </c>
      <c r="AY168" s="14" t="s">
        <v>162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4" t="s">
        <v>79</v>
      </c>
      <c r="BK168" s="194">
        <f>ROUND(I168*H168,2)</f>
        <v>0</v>
      </c>
      <c r="BL168" s="14" t="s">
        <v>161</v>
      </c>
      <c r="BM168" s="193" t="s">
        <v>542</v>
      </c>
    </row>
    <row r="169" s="2" customFormat="1">
      <c r="A169" s="35"/>
      <c r="B169" s="36"/>
      <c r="C169" s="37"/>
      <c r="D169" s="195" t="s">
        <v>164</v>
      </c>
      <c r="E169" s="37"/>
      <c r="F169" s="196" t="s">
        <v>371</v>
      </c>
      <c r="G169" s="37"/>
      <c r="H169" s="37"/>
      <c r="I169" s="197"/>
      <c r="J169" s="37"/>
      <c r="K169" s="37"/>
      <c r="L169" s="41"/>
      <c r="M169" s="198"/>
      <c r="N169" s="199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164</v>
      </c>
      <c r="AU169" s="14" t="s">
        <v>72</v>
      </c>
    </row>
    <row r="170" s="2" customFormat="1">
      <c r="A170" s="35"/>
      <c r="B170" s="36"/>
      <c r="C170" s="37"/>
      <c r="D170" s="200" t="s">
        <v>166</v>
      </c>
      <c r="E170" s="37"/>
      <c r="F170" s="201" t="s">
        <v>372</v>
      </c>
      <c r="G170" s="37"/>
      <c r="H170" s="37"/>
      <c r="I170" s="197"/>
      <c r="J170" s="37"/>
      <c r="K170" s="37"/>
      <c r="L170" s="41"/>
      <c r="M170" s="198"/>
      <c r="N170" s="199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166</v>
      </c>
      <c r="AU170" s="14" t="s">
        <v>72</v>
      </c>
    </row>
    <row r="171" s="2" customFormat="1" ht="16.5" customHeight="1">
      <c r="A171" s="35"/>
      <c r="B171" s="36"/>
      <c r="C171" s="202" t="s">
        <v>318</v>
      </c>
      <c r="D171" s="202" t="s">
        <v>191</v>
      </c>
      <c r="E171" s="203" t="s">
        <v>374</v>
      </c>
      <c r="F171" s="204" t="s">
        <v>375</v>
      </c>
      <c r="G171" s="205" t="s">
        <v>376</v>
      </c>
      <c r="H171" s="206">
        <v>15</v>
      </c>
      <c r="I171" s="207"/>
      <c r="J171" s="208">
        <f>ROUND(I171*H171,2)</f>
        <v>0</v>
      </c>
      <c r="K171" s="204" t="s">
        <v>21</v>
      </c>
      <c r="L171" s="209"/>
      <c r="M171" s="210" t="s">
        <v>21</v>
      </c>
      <c r="N171" s="211" t="s">
        <v>43</v>
      </c>
      <c r="O171" s="81"/>
      <c r="P171" s="191">
        <f>O171*H171</f>
        <v>0</v>
      </c>
      <c r="Q171" s="191">
        <v>0.20000000000000001</v>
      </c>
      <c r="R171" s="191">
        <f>Q171*H171</f>
        <v>3</v>
      </c>
      <c r="S171" s="191">
        <v>0</v>
      </c>
      <c r="T171" s="19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3" t="s">
        <v>195</v>
      </c>
      <c r="AT171" s="193" t="s">
        <v>191</v>
      </c>
      <c r="AU171" s="193" t="s">
        <v>72</v>
      </c>
      <c r="AY171" s="14" t="s">
        <v>162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4" t="s">
        <v>79</v>
      </c>
      <c r="BK171" s="194">
        <f>ROUND(I171*H171,2)</f>
        <v>0</v>
      </c>
      <c r="BL171" s="14" t="s">
        <v>161</v>
      </c>
      <c r="BM171" s="193" t="s">
        <v>543</v>
      </c>
    </row>
    <row r="172" s="2" customFormat="1">
      <c r="A172" s="35"/>
      <c r="B172" s="36"/>
      <c r="C172" s="37"/>
      <c r="D172" s="195" t="s">
        <v>164</v>
      </c>
      <c r="E172" s="37"/>
      <c r="F172" s="196" t="s">
        <v>378</v>
      </c>
      <c r="G172" s="37"/>
      <c r="H172" s="37"/>
      <c r="I172" s="197"/>
      <c r="J172" s="37"/>
      <c r="K172" s="37"/>
      <c r="L172" s="41"/>
      <c r="M172" s="198"/>
      <c r="N172" s="199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164</v>
      </c>
      <c r="AU172" s="14" t="s">
        <v>72</v>
      </c>
    </row>
    <row r="173" s="10" customFormat="1">
      <c r="A173" s="10"/>
      <c r="B173" s="212"/>
      <c r="C173" s="213"/>
      <c r="D173" s="195" t="s">
        <v>197</v>
      </c>
      <c r="E173" s="214" t="s">
        <v>21</v>
      </c>
      <c r="F173" s="215" t="s">
        <v>544</v>
      </c>
      <c r="G173" s="213"/>
      <c r="H173" s="216">
        <v>15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22" t="s">
        <v>197</v>
      </c>
      <c r="AU173" s="222" t="s">
        <v>72</v>
      </c>
      <c r="AV173" s="10" t="s">
        <v>81</v>
      </c>
      <c r="AW173" s="10" t="s">
        <v>34</v>
      </c>
      <c r="AX173" s="10" t="s">
        <v>79</v>
      </c>
      <c r="AY173" s="222" t="s">
        <v>162</v>
      </c>
    </row>
    <row r="174" s="2" customFormat="1" ht="16.5" customHeight="1">
      <c r="A174" s="35"/>
      <c r="B174" s="36"/>
      <c r="C174" s="182" t="s">
        <v>322</v>
      </c>
      <c r="D174" s="182" t="s">
        <v>156</v>
      </c>
      <c r="E174" s="183" t="s">
        <v>381</v>
      </c>
      <c r="F174" s="184" t="s">
        <v>382</v>
      </c>
      <c r="G174" s="185" t="s">
        <v>376</v>
      </c>
      <c r="H174" s="186">
        <v>3</v>
      </c>
      <c r="I174" s="187"/>
      <c r="J174" s="188">
        <f>ROUND(I174*H174,2)</f>
        <v>0</v>
      </c>
      <c r="K174" s="184" t="s">
        <v>160</v>
      </c>
      <c r="L174" s="41"/>
      <c r="M174" s="189" t="s">
        <v>21</v>
      </c>
      <c r="N174" s="190" t="s">
        <v>43</v>
      </c>
      <c r="O174" s="81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3" t="s">
        <v>161</v>
      </c>
      <c r="AT174" s="193" t="s">
        <v>156</v>
      </c>
      <c r="AU174" s="193" t="s">
        <v>72</v>
      </c>
      <c r="AY174" s="14" t="s">
        <v>162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4" t="s">
        <v>79</v>
      </c>
      <c r="BK174" s="194">
        <f>ROUND(I174*H174,2)</f>
        <v>0</v>
      </c>
      <c r="BL174" s="14" t="s">
        <v>161</v>
      </c>
      <c r="BM174" s="193" t="s">
        <v>545</v>
      </c>
    </row>
    <row r="175" s="2" customFormat="1">
      <c r="A175" s="35"/>
      <c r="B175" s="36"/>
      <c r="C175" s="37"/>
      <c r="D175" s="195" t="s">
        <v>164</v>
      </c>
      <c r="E175" s="37"/>
      <c r="F175" s="196" t="s">
        <v>384</v>
      </c>
      <c r="G175" s="37"/>
      <c r="H175" s="37"/>
      <c r="I175" s="197"/>
      <c r="J175" s="37"/>
      <c r="K175" s="37"/>
      <c r="L175" s="41"/>
      <c r="M175" s="198"/>
      <c r="N175" s="199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164</v>
      </c>
      <c r="AU175" s="14" t="s">
        <v>72</v>
      </c>
    </row>
    <row r="176" s="2" customFormat="1">
      <c r="A176" s="35"/>
      <c r="B176" s="36"/>
      <c r="C176" s="37"/>
      <c r="D176" s="200" t="s">
        <v>166</v>
      </c>
      <c r="E176" s="37"/>
      <c r="F176" s="201" t="s">
        <v>385</v>
      </c>
      <c r="G176" s="37"/>
      <c r="H176" s="37"/>
      <c r="I176" s="197"/>
      <c r="J176" s="37"/>
      <c r="K176" s="37"/>
      <c r="L176" s="41"/>
      <c r="M176" s="198"/>
      <c r="N176" s="199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72</v>
      </c>
    </row>
    <row r="177" s="10" customFormat="1">
      <c r="A177" s="10"/>
      <c r="B177" s="212"/>
      <c r="C177" s="213"/>
      <c r="D177" s="195" t="s">
        <v>197</v>
      </c>
      <c r="E177" s="214" t="s">
        <v>21</v>
      </c>
      <c r="F177" s="215" t="s">
        <v>546</v>
      </c>
      <c r="G177" s="213"/>
      <c r="H177" s="216">
        <v>3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22" t="s">
        <v>197</v>
      </c>
      <c r="AU177" s="222" t="s">
        <v>72</v>
      </c>
      <c r="AV177" s="10" t="s">
        <v>81</v>
      </c>
      <c r="AW177" s="10" t="s">
        <v>34</v>
      </c>
      <c r="AX177" s="10" t="s">
        <v>79</v>
      </c>
      <c r="AY177" s="222" t="s">
        <v>162</v>
      </c>
    </row>
    <row r="178" s="2" customFormat="1" ht="21.75" customHeight="1">
      <c r="A178" s="35"/>
      <c r="B178" s="36"/>
      <c r="C178" s="182" t="s">
        <v>326</v>
      </c>
      <c r="D178" s="182" t="s">
        <v>156</v>
      </c>
      <c r="E178" s="183" t="s">
        <v>388</v>
      </c>
      <c r="F178" s="184" t="s">
        <v>389</v>
      </c>
      <c r="G178" s="185" t="s">
        <v>376</v>
      </c>
      <c r="H178" s="186">
        <v>3</v>
      </c>
      <c r="I178" s="187"/>
      <c r="J178" s="188">
        <f>ROUND(I178*H178,2)</f>
        <v>0</v>
      </c>
      <c r="K178" s="184" t="s">
        <v>160</v>
      </c>
      <c r="L178" s="41"/>
      <c r="M178" s="189" t="s">
        <v>21</v>
      </c>
      <c r="N178" s="190" t="s">
        <v>43</v>
      </c>
      <c r="O178" s="81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3" t="s">
        <v>161</v>
      </c>
      <c r="AT178" s="193" t="s">
        <v>156</v>
      </c>
      <c r="AU178" s="193" t="s">
        <v>72</v>
      </c>
      <c r="AY178" s="14" t="s">
        <v>162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4" t="s">
        <v>79</v>
      </c>
      <c r="BK178" s="194">
        <f>ROUND(I178*H178,2)</f>
        <v>0</v>
      </c>
      <c r="BL178" s="14" t="s">
        <v>161</v>
      </c>
      <c r="BM178" s="193" t="s">
        <v>547</v>
      </c>
    </row>
    <row r="179" s="2" customFormat="1">
      <c r="A179" s="35"/>
      <c r="B179" s="36"/>
      <c r="C179" s="37"/>
      <c r="D179" s="195" t="s">
        <v>164</v>
      </c>
      <c r="E179" s="37"/>
      <c r="F179" s="196" t="s">
        <v>391</v>
      </c>
      <c r="G179" s="37"/>
      <c r="H179" s="37"/>
      <c r="I179" s="197"/>
      <c r="J179" s="37"/>
      <c r="K179" s="37"/>
      <c r="L179" s="41"/>
      <c r="M179" s="198"/>
      <c r="N179" s="19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164</v>
      </c>
      <c r="AU179" s="14" t="s">
        <v>72</v>
      </c>
    </row>
    <row r="180" s="2" customFormat="1">
      <c r="A180" s="35"/>
      <c r="B180" s="36"/>
      <c r="C180" s="37"/>
      <c r="D180" s="200" t="s">
        <v>166</v>
      </c>
      <c r="E180" s="37"/>
      <c r="F180" s="201" t="s">
        <v>392</v>
      </c>
      <c r="G180" s="37"/>
      <c r="H180" s="37"/>
      <c r="I180" s="197"/>
      <c r="J180" s="37"/>
      <c r="K180" s="37"/>
      <c r="L180" s="41"/>
      <c r="M180" s="198"/>
      <c r="N180" s="199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72</v>
      </c>
    </row>
    <row r="181" s="2" customFormat="1" ht="24.15" customHeight="1">
      <c r="A181" s="35"/>
      <c r="B181" s="36"/>
      <c r="C181" s="182" t="s">
        <v>330</v>
      </c>
      <c r="D181" s="182" t="s">
        <v>156</v>
      </c>
      <c r="E181" s="183" t="s">
        <v>394</v>
      </c>
      <c r="F181" s="184" t="s">
        <v>395</v>
      </c>
      <c r="G181" s="185" t="s">
        <v>376</v>
      </c>
      <c r="H181" s="186">
        <v>12</v>
      </c>
      <c r="I181" s="187"/>
      <c r="J181" s="188">
        <f>ROUND(I181*H181,2)</f>
        <v>0</v>
      </c>
      <c r="K181" s="184" t="s">
        <v>160</v>
      </c>
      <c r="L181" s="41"/>
      <c r="M181" s="189" t="s">
        <v>21</v>
      </c>
      <c r="N181" s="190" t="s">
        <v>43</v>
      </c>
      <c r="O181" s="81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3" t="s">
        <v>161</v>
      </c>
      <c r="AT181" s="193" t="s">
        <v>156</v>
      </c>
      <c r="AU181" s="193" t="s">
        <v>72</v>
      </c>
      <c r="AY181" s="14" t="s">
        <v>162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4" t="s">
        <v>79</v>
      </c>
      <c r="BK181" s="194">
        <f>ROUND(I181*H181,2)</f>
        <v>0</v>
      </c>
      <c r="BL181" s="14" t="s">
        <v>161</v>
      </c>
      <c r="BM181" s="193" t="s">
        <v>548</v>
      </c>
    </row>
    <row r="182" s="2" customFormat="1">
      <c r="A182" s="35"/>
      <c r="B182" s="36"/>
      <c r="C182" s="37"/>
      <c r="D182" s="195" t="s">
        <v>164</v>
      </c>
      <c r="E182" s="37"/>
      <c r="F182" s="196" t="s">
        <v>397</v>
      </c>
      <c r="G182" s="37"/>
      <c r="H182" s="37"/>
      <c r="I182" s="197"/>
      <c r="J182" s="37"/>
      <c r="K182" s="37"/>
      <c r="L182" s="41"/>
      <c r="M182" s="198"/>
      <c r="N182" s="199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164</v>
      </c>
      <c r="AU182" s="14" t="s">
        <v>72</v>
      </c>
    </row>
    <row r="183" s="2" customFormat="1">
      <c r="A183" s="35"/>
      <c r="B183" s="36"/>
      <c r="C183" s="37"/>
      <c r="D183" s="200" t="s">
        <v>166</v>
      </c>
      <c r="E183" s="37"/>
      <c r="F183" s="201" t="s">
        <v>398</v>
      </c>
      <c r="G183" s="37"/>
      <c r="H183" s="37"/>
      <c r="I183" s="197"/>
      <c r="J183" s="37"/>
      <c r="K183" s="37"/>
      <c r="L183" s="41"/>
      <c r="M183" s="198"/>
      <c r="N183" s="199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166</v>
      </c>
      <c r="AU183" s="14" t="s">
        <v>72</v>
      </c>
    </row>
    <row r="184" s="10" customFormat="1">
      <c r="A184" s="10"/>
      <c r="B184" s="212"/>
      <c r="C184" s="213"/>
      <c r="D184" s="195" t="s">
        <v>197</v>
      </c>
      <c r="E184" s="214" t="s">
        <v>21</v>
      </c>
      <c r="F184" s="215" t="s">
        <v>549</v>
      </c>
      <c r="G184" s="213"/>
      <c r="H184" s="216">
        <v>12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22" t="s">
        <v>197</v>
      </c>
      <c r="AU184" s="222" t="s">
        <v>72</v>
      </c>
      <c r="AV184" s="10" t="s">
        <v>81</v>
      </c>
      <c r="AW184" s="10" t="s">
        <v>34</v>
      </c>
      <c r="AX184" s="10" t="s">
        <v>79</v>
      </c>
      <c r="AY184" s="222" t="s">
        <v>162</v>
      </c>
    </row>
    <row r="185" s="2" customFormat="1" ht="16.5" customHeight="1">
      <c r="A185" s="35"/>
      <c r="B185" s="36"/>
      <c r="C185" s="182" t="s">
        <v>334</v>
      </c>
      <c r="D185" s="182" t="s">
        <v>156</v>
      </c>
      <c r="E185" s="183" t="s">
        <v>401</v>
      </c>
      <c r="F185" s="184" t="s">
        <v>402</v>
      </c>
      <c r="G185" s="185" t="s">
        <v>403</v>
      </c>
      <c r="H185" s="186">
        <v>181</v>
      </c>
      <c r="I185" s="187"/>
      <c r="J185" s="188">
        <f>ROUND(I185*H185,2)</f>
        <v>0</v>
      </c>
      <c r="K185" s="184" t="s">
        <v>21</v>
      </c>
      <c r="L185" s="41"/>
      <c r="M185" s="189" t="s">
        <v>21</v>
      </c>
      <c r="N185" s="190" t="s">
        <v>43</v>
      </c>
      <c r="O185" s="81"/>
      <c r="P185" s="191">
        <f>O185*H185</f>
        <v>0</v>
      </c>
      <c r="Q185" s="191">
        <v>0.0068199999999999997</v>
      </c>
      <c r="R185" s="191">
        <f>Q185*H185</f>
        <v>1.2344199999999999</v>
      </c>
      <c r="S185" s="191">
        <v>0</v>
      </c>
      <c r="T185" s="19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3" t="s">
        <v>161</v>
      </c>
      <c r="AT185" s="193" t="s">
        <v>156</v>
      </c>
      <c r="AU185" s="193" t="s">
        <v>72</v>
      </c>
      <c r="AY185" s="14" t="s">
        <v>162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4" t="s">
        <v>79</v>
      </c>
      <c r="BK185" s="194">
        <f>ROUND(I185*H185,2)</f>
        <v>0</v>
      </c>
      <c r="BL185" s="14" t="s">
        <v>161</v>
      </c>
      <c r="BM185" s="193" t="s">
        <v>550</v>
      </c>
    </row>
    <row r="186" s="2" customFormat="1">
      <c r="A186" s="35"/>
      <c r="B186" s="36"/>
      <c r="C186" s="37"/>
      <c r="D186" s="195" t="s">
        <v>164</v>
      </c>
      <c r="E186" s="37"/>
      <c r="F186" s="196" t="s">
        <v>405</v>
      </c>
      <c r="G186" s="37"/>
      <c r="H186" s="37"/>
      <c r="I186" s="197"/>
      <c r="J186" s="37"/>
      <c r="K186" s="37"/>
      <c r="L186" s="41"/>
      <c r="M186" s="198"/>
      <c r="N186" s="199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164</v>
      </c>
      <c r="AU186" s="14" t="s">
        <v>72</v>
      </c>
    </row>
    <row r="187" s="2" customFormat="1" ht="21.75" customHeight="1">
      <c r="A187" s="35"/>
      <c r="B187" s="36"/>
      <c r="C187" s="182" t="s">
        <v>341</v>
      </c>
      <c r="D187" s="182" t="s">
        <v>156</v>
      </c>
      <c r="E187" s="183" t="s">
        <v>407</v>
      </c>
      <c r="F187" s="184" t="s">
        <v>408</v>
      </c>
      <c r="G187" s="185" t="s">
        <v>403</v>
      </c>
      <c r="H187" s="186">
        <v>8</v>
      </c>
      <c r="I187" s="187"/>
      <c r="J187" s="188">
        <f>ROUND(I187*H187,2)</f>
        <v>0</v>
      </c>
      <c r="K187" s="184" t="s">
        <v>348</v>
      </c>
      <c r="L187" s="41"/>
      <c r="M187" s="189" t="s">
        <v>21</v>
      </c>
      <c r="N187" s="190" t="s">
        <v>43</v>
      </c>
      <c r="O187" s="81"/>
      <c r="P187" s="191">
        <f>O187*H187</f>
        <v>0</v>
      </c>
      <c r="Q187" s="191">
        <v>0.074168499999999998</v>
      </c>
      <c r="R187" s="191">
        <f>Q187*H187</f>
        <v>0.59334799999999999</v>
      </c>
      <c r="S187" s="191">
        <v>0</v>
      </c>
      <c r="T187" s="19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3" t="s">
        <v>161</v>
      </c>
      <c r="AT187" s="193" t="s">
        <v>156</v>
      </c>
      <c r="AU187" s="193" t="s">
        <v>72</v>
      </c>
      <c r="AY187" s="14" t="s">
        <v>162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4" t="s">
        <v>79</v>
      </c>
      <c r="BK187" s="194">
        <f>ROUND(I187*H187,2)</f>
        <v>0</v>
      </c>
      <c r="BL187" s="14" t="s">
        <v>161</v>
      </c>
      <c r="BM187" s="193" t="s">
        <v>551</v>
      </c>
    </row>
    <row r="188" s="2" customFormat="1">
      <c r="A188" s="35"/>
      <c r="B188" s="36"/>
      <c r="C188" s="37"/>
      <c r="D188" s="195" t="s">
        <v>164</v>
      </c>
      <c r="E188" s="37"/>
      <c r="F188" s="196" t="s">
        <v>410</v>
      </c>
      <c r="G188" s="37"/>
      <c r="H188" s="37"/>
      <c r="I188" s="197"/>
      <c r="J188" s="37"/>
      <c r="K188" s="37"/>
      <c r="L188" s="41"/>
      <c r="M188" s="198"/>
      <c r="N188" s="199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164</v>
      </c>
      <c r="AU188" s="14" t="s">
        <v>72</v>
      </c>
    </row>
    <row r="189" s="2" customFormat="1">
      <c r="A189" s="35"/>
      <c r="B189" s="36"/>
      <c r="C189" s="37"/>
      <c r="D189" s="200" t="s">
        <v>166</v>
      </c>
      <c r="E189" s="37"/>
      <c r="F189" s="201" t="s">
        <v>411</v>
      </c>
      <c r="G189" s="37"/>
      <c r="H189" s="37"/>
      <c r="I189" s="197"/>
      <c r="J189" s="37"/>
      <c r="K189" s="37"/>
      <c r="L189" s="41"/>
      <c r="M189" s="198"/>
      <c r="N189" s="199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166</v>
      </c>
      <c r="AU189" s="14" t="s">
        <v>72</v>
      </c>
    </row>
    <row r="190" s="10" customFormat="1">
      <c r="A190" s="10"/>
      <c r="B190" s="212"/>
      <c r="C190" s="213"/>
      <c r="D190" s="195" t="s">
        <v>197</v>
      </c>
      <c r="E190" s="214" t="s">
        <v>21</v>
      </c>
      <c r="F190" s="215" t="s">
        <v>552</v>
      </c>
      <c r="G190" s="213"/>
      <c r="H190" s="216">
        <v>8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22" t="s">
        <v>197</v>
      </c>
      <c r="AU190" s="222" t="s">
        <v>72</v>
      </c>
      <c r="AV190" s="10" t="s">
        <v>81</v>
      </c>
      <c r="AW190" s="10" t="s">
        <v>34</v>
      </c>
      <c r="AX190" s="10" t="s">
        <v>79</v>
      </c>
      <c r="AY190" s="222" t="s">
        <v>162</v>
      </c>
    </row>
    <row r="191" s="2" customFormat="1" ht="33" customHeight="1">
      <c r="A191" s="35"/>
      <c r="B191" s="36"/>
      <c r="C191" s="182" t="s">
        <v>345</v>
      </c>
      <c r="D191" s="182" t="s">
        <v>156</v>
      </c>
      <c r="E191" s="183" t="s">
        <v>414</v>
      </c>
      <c r="F191" s="184" t="s">
        <v>415</v>
      </c>
      <c r="G191" s="185" t="s">
        <v>416</v>
      </c>
      <c r="H191" s="186">
        <v>2</v>
      </c>
      <c r="I191" s="187"/>
      <c r="J191" s="188">
        <f>ROUND(I191*H191,2)</f>
        <v>0</v>
      </c>
      <c r="K191" s="184" t="s">
        <v>21</v>
      </c>
      <c r="L191" s="41"/>
      <c r="M191" s="189" t="s">
        <v>21</v>
      </c>
      <c r="N191" s="190" t="s">
        <v>43</v>
      </c>
      <c r="O191" s="81"/>
      <c r="P191" s="191">
        <f>O191*H191</f>
        <v>0</v>
      </c>
      <c r="Q191" s="191">
        <v>0.07417</v>
      </c>
      <c r="R191" s="191">
        <f>Q191*H191</f>
        <v>0.14834</v>
      </c>
      <c r="S191" s="191">
        <v>0</v>
      </c>
      <c r="T191" s="19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3" t="s">
        <v>161</v>
      </c>
      <c r="AT191" s="193" t="s">
        <v>156</v>
      </c>
      <c r="AU191" s="193" t="s">
        <v>72</v>
      </c>
      <c r="AY191" s="14" t="s">
        <v>162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4" t="s">
        <v>79</v>
      </c>
      <c r="BK191" s="194">
        <f>ROUND(I191*H191,2)</f>
        <v>0</v>
      </c>
      <c r="BL191" s="14" t="s">
        <v>161</v>
      </c>
      <c r="BM191" s="193" t="s">
        <v>553</v>
      </c>
    </row>
    <row r="192" s="2" customFormat="1">
      <c r="A192" s="35"/>
      <c r="B192" s="36"/>
      <c r="C192" s="37"/>
      <c r="D192" s="195" t="s">
        <v>164</v>
      </c>
      <c r="E192" s="37"/>
      <c r="F192" s="196" t="s">
        <v>415</v>
      </c>
      <c r="G192" s="37"/>
      <c r="H192" s="37"/>
      <c r="I192" s="197"/>
      <c r="J192" s="37"/>
      <c r="K192" s="37"/>
      <c r="L192" s="41"/>
      <c r="M192" s="198"/>
      <c r="N192" s="199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164</v>
      </c>
      <c r="AU192" s="14" t="s">
        <v>72</v>
      </c>
    </row>
    <row r="193" s="2" customFormat="1" ht="24.15" customHeight="1">
      <c r="A193" s="35"/>
      <c r="B193" s="36"/>
      <c r="C193" s="182" t="s">
        <v>352</v>
      </c>
      <c r="D193" s="182" t="s">
        <v>156</v>
      </c>
      <c r="E193" s="183" t="s">
        <v>419</v>
      </c>
      <c r="F193" s="184" t="s">
        <v>420</v>
      </c>
      <c r="G193" s="185" t="s">
        <v>209</v>
      </c>
      <c r="H193" s="186">
        <v>5.5259999999999998</v>
      </c>
      <c r="I193" s="187"/>
      <c r="J193" s="188">
        <f>ROUND(I193*H193,2)</f>
        <v>0</v>
      </c>
      <c r="K193" s="184" t="s">
        <v>160</v>
      </c>
      <c r="L193" s="41"/>
      <c r="M193" s="189" t="s">
        <v>21</v>
      </c>
      <c r="N193" s="190" t="s">
        <v>43</v>
      </c>
      <c r="O193" s="81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3" t="s">
        <v>161</v>
      </c>
      <c r="AT193" s="193" t="s">
        <v>156</v>
      </c>
      <c r="AU193" s="193" t="s">
        <v>72</v>
      </c>
      <c r="AY193" s="14" t="s">
        <v>162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4" t="s">
        <v>79</v>
      </c>
      <c r="BK193" s="194">
        <f>ROUND(I193*H193,2)</f>
        <v>0</v>
      </c>
      <c r="BL193" s="14" t="s">
        <v>161</v>
      </c>
      <c r="BM193" s="193" t="s">
        <v>554</v>
      </c>
    </row>
    <row r="194" s="2" customFormat="1">
      <c r="A194" s="35"/>
      <c r="B194" s="36"/>
      <c r="C194" s="37"/>
      <c r="D194" s="195" t="s">
        <v>164</v>
      </c>
      <c r="E194" s="37"/>
      <c r="F194" s="196" t="s">
        <v>422</v>
      </c>
      <c r="G194" s="37"/>
      <c r="H194" s="37"/>
      <c r="I194" s="197"/>
      <c r="J194" s="37"/>
      <c r="K194" s="37"/>
      <c r="L194" s="41"/>
      <c r="M194" s="198"/>
      <c r="N194" s="199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164</v>
      </c>
      <c r="AU194" s="14" t="s">
        <v>72</v>
      </c>
    </row>
    <row r="195" s="2" customFormat="1">
      <c r="A195" s="35"/>
      <c r="B195" s="36"/>
      <c r="C195" s="37"/>
      <c r="D195" s="200" t="s">
        <v>166</v>
      </c>
      <c r="E195" s="37"/>
      <c r="F195" s="201" t="s">
        <v>423</v>
      </c>
      <c r="G195" s="37"/>
      <c r="H195" s="37"/>
      <c r="I195" s="197"/>
      <c r="J195" s="37"/>
      <c r="K195" s="37"/>
      <c r="L195" s="41"/>
      <c r="M195" s="234"/>
      <c r="N195" s="235"/>
      <c r="O195" s="236"/>
      <c r="P195" s="236"/>
      <c r="Q195" s="236"/>
      <c r="R195" s="236"/>
      <c r="S195" s="236"/>
      <c r="T195" s="237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72</v>
      </c>
    </row>
    <row r="196" s="2" customFormat="1" ht="6.96" customHeight="1">
      <c r="A196" s="35"/>
      <c r="B196" s="56"/>
      <c r="C196" s="57"/>
      <c r="D196" s="57"/>
      <c r="E196" s="57"/>
      <c r="F196" s="57"/>
      <c r="G196" s="57"/>
      <c r="H196" s="57"/>
      <c r="I196" s="57"/>
      <c r="J196" s="57"/>
      <c r="K196" s="57"/>
      <c r="L196" s="41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sheetProtection sheet="1" autoFilter="0" formatColumns="0" formatRows="0" objects="1" scenarios="1" spinCount="100000" saltValue="jzVHO7qYyfIU1zSYTX6bcNiPWvZwI5d1gmHZkldQUro9070plqS/eKrLS3BZVF6x+udKdnJUpBFi2TbiBQXMzQ==" hashValue="b5mikx+/mrthSZkpP0fswn0T2JBmwegxy7Hnu5Zqa5SM9UusXD0V9/n803jWPM2hn8YnHavbH+WCFgFjfHFc/Q==" algorithmName="SHA-512" password="CC35"/>
  <autoFilter ref="C78:K1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1/184802111"/>
    <hyperlink ref="F85" r:id="rId2" display="https://podminky.urs.cz/item/CS_URS_2022_01/183403112"/>
    <hyperlink ref="F88" r:id="rId3" display="https://podminky.urs.cz/item/CS_URS_2022_01/183403151"/>
    <hyperlink ref="F91" r:id="rId4" display="https://podminky.urs.cz/item/CS_URS_2022_01/183403152"/>
    <hyperlink ref="F94" r:id="rId5" display="https://podminky.urs.cz/item/CS_URS_2022_01/181451121"/>
    <hyperlink ref="F100" r:id="rId6" display="https://podminky.urs.cz/item/CS_URS_2022_01/111151231"/>
    <hyperlink ref="F109" r:id="rId7" display="https://podminky.urs.cz/item/CS_URS_2022_01/185802113"/>
    <hyperlink ref="F116" r:id="rId8" display="https://podminky.urs.cz/item/CS_URS_2022_01/185802114"/>
    <hyperlink ref="F123" r:id="rId9" display="https://podminky.urs.cz/item/CS_URS_2022_01/183101113"/>
    <hyperlink ref="F127" r:id="rId10" display="https://podminky.urs.cz/item/CS_URS_2022_01/184102110"/>
    <hyperlink ref="F131" r:id="rId11" display="https://podminky.urs.cz/item/CS_URS_2022_01/184102111"/>
    <hyperlink ref="F153" r:id="rId12" display="https://podminky.urs.cz/item/CS_URS_2022_01/184215112"/>
    <hyperlink ref="F159" r:id="rId13" display="https://podminky.urs.cz/item/CS_URS_2021_01/184813121"/>
    <hyperlink ref="F162" r:id="rId14" display="https://podminky.urs.cz/item/CS_URS_2022_01/184813133"/>
    <hyperlink ref="F166" r:id="rId15" display="https://podminky.urs.cz/item/CS_URS_2022_01/184813134"/>
    <hyperlink ref="F170" r:id="rId16" display="https://podminky.urs.cz/item/CS_URS_2022_01/184911421"/>
    <hyperlink ref="F176" r:id="rId17" display="https://podminky.urs.cz/item/CS_URS_2022_01/185804312"/>
    <hyperlink ref="F180" r:id="rId18" display="https://podminky.urs.cz/item/CS_URS_2022_01/185851121"/>
    <hyperlink ref="F183" r:id="rId19" display="https://podminky.urs.cz/item/CS_URS_2022_01/185851129"/>
    <hyperlink ref="F189" r:id="rId20" display="https://podminky.urs.cz/item/CS_URS_2021_01/348952262"/>
    <hyperlink ref="F195" r:id="rId2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499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555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ROUND((SUM(BE85:BE113)),  2)</f>
        <v>0</v>
      </c>
      <c r="G35" s="35"/>
      <c r="H35" s="35"/>
      <c r="I35" s="154">
        <v>0.20999999999999999</v>
      </c>
      <c r="J35" s="153">
        <f>ROUND(((SUM(BE85:BE113))*I35),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ROUND((SUM(BF85:BF113)),  2)</f>
        <v>0</v>
      </c>
      <c r="G36" s="35"/>
      <c r="H36" s="35"/>
      <c r="I36" s="154">
        <v>0.14999999999999999</v>
      </c>
      <c r="J36" s="153">
        <f>ROUND(((SUM(BF85:BF113))*I36),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ROUND((SUM(BG85:BG113)),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ROUND((SUM(BH85:BH113)),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ROUND((SUM(BI85:BI113)),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499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499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SUM(P86:P113)</f>
        <v>0</v>
      </c>
      <c r="Q85" s="93"/>
      <c r="R85" s="179">
        <f>SUM(R86:R113)</f>
        <v>0.00058500000000000002</v>
      </c>
      <c r="S85" s="93"/>
      <c r="T85" s="180">
        <f>SUM(T86:T113)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SUM(BK86:BK113)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240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556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557</v>
      </c>
      <c r="G89" s="213"/>
      <c r="H89" s="216">
        <v>240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1959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558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559</v>
      </c>
      <c r="G93" s="213"/>
      <c r="H93" s="216">
        <v>1959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1959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24.15" customHeight="1">
      <c r="A95" s="35"/>
      <c r="B95" s="36"/>
      <c r="C95" s="182" t="s">
        <v>173</v>
      </c>
      <c r="D95" s="182" t="s">
        <v>156</v>
      </c>
      <c r="E95" s="183" t="s">
        <v>434</v>
      </c>
      <c r="F95" s="184" t="s">
        <v>435</v>
      </c>
      <c r="G95" s="185" t="s">
        <v>159</v>
      </c>
      <c r="H95" s="186">
        <v>150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2.9999999999999999E-07</v>
      </c>
      <c r="R95" s="191">
        <f>Q95*H95</f>
        <v>4.4999999999999996E-05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560</v>
      </c>
    </row>
    <row r="96" s="2" customFormat="1">
      <c r="A96" s="35"/>
      <c r="B96" s="36"/>
      <c r="C96" s="37"/>
      <c r="D96" s="195" t="s">
        <v>164</v>
      </c>
      <c r="E96" s="37"/>
      <c r="F96" s="196" t="s">
        <v>437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438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561</v>
      </c>
      <c r="G98" s="213"/>
      <c r="H98" s="216">
        <v>150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440</v>
      </c>
      <c r="F99" s="184" t="s">
        <v>441</v>
      </c>
      <c r="G99" s="185" t="s">
        <v>240</v>
      </c>
      <c r="H99" s="186">
        <v>30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1.8E-05</v>
      </c>
      <c r="R99" s="191">
        <f>Q99*H99</f>
        <v>0.00054000000000000001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562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443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444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563</v>
      </c>
      <c r="G102" s="213"/>
      <c r="H102" s="216">
        <v>30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16.5" customHeight="1">
      <c r="A103" s="35"/>
      <c r="B103" s="36"/>
      <c r="C103" s="182" t="s">
        <v>184</v>
      </c>
      <c r="D103" s="182" t="s">
        <v>156</v>
      </c>
      <c r="E103" s="183" t="s">
        <v>381</v>
      </c>
      <c r="F103" s="184" t="s">
        <v>382</v>
      </c>
      <c r="G103" s="185" t="s">
        <v>376</v>
      </c>
      <c r="H103" s="186">
        <v>15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564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384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385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10" customFormat="1">
      <c r="A106" s="10"/>
      <c r="B106" s="212"/>
      <c r="C106" s="213"/>
      <c r="D106" s="195" t="s">
        <v>197</v>
      </c>
      <c r="E106" s="214" t="s">
        <v>21</v>
      </c>
      <c r="F106" s="215" t="s">
        <v>565</v>
      </c>
      <c r="G106" s="213"/>
      <c r="H106" s="216">
        <v>15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2" t="s">
        <v>197</v>
      </c>
      <c r="AU106" s="222" t="s">
        <v>72</v>
      </c>
      <c r="AV106" s="10" t="s">
        <v>81</v>
      </c>
      <c r="AW106" s="10" t="s">
        <v>34</v>
      </c>
      <c r="AX106" s="10" t="s">
        <v>79</v>
      </c>
      <c r="AY106" s="222" t="s">
        <v>162</v>
      </c>
    </row>
    <row r="107" s="2" customFormat="1" ht="21.75" customHeight="1">
      <c r="A107" s="35"/>
      <c r="B107" s="36"/>
      <c r="C107" s="182" t="s">
        <v>190</v>
      </c>
      <c r="D107" s="182" t="s">
        <v>156</v>
      </c>
      <c r="E107" s="183" t="s">
        <v>388</v>
      </c>
      <c r="F107" s="184" t="s">
        <v>389</v>
      </c>
      <c r="G107" s="185" t="s">
        <v>376</v>
      </c>
      <c r="H107" s="186">
        <v>15</v>
      </c>
      <c r="I107" s="187"/>
      <c r="J107" s="188">
        <f>ROUND(I107*H107,2)</f>
        <v>0</v>
      </c>
      <c r="K107" s="184" t="s">
        <v>160</v>
      </c>
      <c r="L107" s="41"/>
      <c r="M107" s="189" t="s">
        <v>21</v>
      </c>
      <c r="N107" s="190" t="s">
        <v>43</v>
      </c>
      <c r="O107" s="8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3" t="s">
        <v>161</v>
      </c>
      <c r="AT107" s="193" t="s">
        <v>156</v>
      </c>
      <c r="AU107" s="193" t="s">
        <v>72</v>
      </c>
      <c r="AY107" s="14" t="s">
        <v>162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4" t="s">
        <v>79</v>
      </c>
      <c r="BK107" s="194">
        <f>ROUND(I107*H107,2)</f>
        <v>0</v>
      </c>
      <c r="BL107" s="14" t="s">
        <v>161</v>
      </c>
      <c r="BM107" s="193" t="s">
        <v>566</v>
      </c>
    </row>
    <row r="108" s="2" customFormat="1">
      <c r="A108" s="35"/>
      <c r="B108" s="36"/>
      <c r="C108" s="37"/>
      <c r="D108" s="195" t="s">
        <v>164</v>
      </c>
      <c r="E108" s="37"/>
      <c r="F108" s="196" t="s">
        <v>391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164</v>
      </c>
      <c r="AU108" s="14" t="s">
        <v>72</v>
      </c>
    </row>
    <row r="109" s="2" customFormat="1">
      <c r="A109" s="35"/>
      <c r="B109" s="36"/>
      <c r="C109" s="37"/>
      <c r="D109" s="200" t="s">
        <v>166</v>
      </c>
      <c r="E109" s="37"/>
      <c r="F109" s="201" t="s">
        <v>392</v>
      </c>
      <c r="G109" s="37"/>
      <c r="H109" s="37"/>
      <c r="I109" s="197"/>
      <c r="J109" s="37"/>
      <c r="K109" s="37"/>
      <c r="L109" s="41"/>
      <c r="M109" s="198"/>
      <c r="N109" s="19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166</v>
      </c>
      <c r="AU109" s="14" t="s">
        <v>72</v>
      </c>
    </row>
    <row r="110" s="2" customFormat="1" ht="24.15" customHeight="1">
      <c r="A110" s="35"/>
      <c r="B110" s="36"/>
      <c r="C110" s="182" t="s">
        <v>199</v>
      </c>
      <c r="D110" s="182" t="s">
        <v>156</v>
      </c>
      <c r="E110" s="183" t="s">
        <v>394</v>
      </c>
      <c r="F110" s="184" t="s">
        <v>395</v>
      </c>
      <c r="G110" s="185" t="s">
        <v>376</v>
      </c>
      <c r="H110" s="186">
        <v>60</v>
      </c>
      <c r="I110" s="187"/>
      <c r="J110" s="188">
        <f>ROUND(I110*H110,2)</f>
        <v>0</v>
      </c>
      <c r="K110" s="184" t="s">
        <v>160</v>
      </c>
      <c r="L110" s="41"/>
      <c r="M110" s="189" t="s">
        <v>21</v>
      </c>
      <c r="N110" s="190" t="s">
        <v>43</v>
      </c>
      <c r="O110" s="8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3" t="s">
        <v>161</v>
      </c>
      <c r="AT110" s="193" t="s">
        <v>156</v>
      </c>
      <c r="AU110" s="193" t="s">
        <v>72</v>
      </c>
      <c r="AY110" s="14" t="s">
        <v>162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4" t="s">
        <v>79</v>
      </c>
      <c r="BK110" s="194">
        <f>ROUND(I110*H110,2)</f>
        <v>0</v>
      </c>
      <c r="BL110" s="14" t="s">
        <v>161</v>
      </c>
      <c r="BM110" s="193" t="s">
        <v>567</v>
      </c>
    </row>
    <row r="111" s="2" customFormat="1">
      <c r="A111" s="35"/>
      <c r="B111" s="36"/>
      <c r="C111" s="37"/>
      <c r="D111" s="195" t="s">
        <v>164</v>
      </c>
      <c r="E111" s="37"/>
      <c r="F111" s="196" t="s">
        <v>397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164</v>
      </c>
      <c r="AU111" s="14" t="s">
        <v>72</v>
      </c>
    </row>
    <row r="112" s="2" customFormat="1">
      <c r="A112" s="35"/>
      <c r="B112" s="36"/>
      <c r="C112" s="37"/>
      <c r="D112" s="200" t="s">
        <v>166</v>
      </c>
      <c r="E112" s="37"/>
      <c r="F112" s="201" t="s">
        <v>398</v>
      </c>
      <c r="G112" s="37"/>
      <c r="H112" s="37"/>
      <c r="I112" s="197"/>
      <c r="J112" s="37"/>
      <c r="K112" s="37"/>
      <c r="L112" s="41"/>
      <c r="M112" s="198"/>
      <c r="N112" s="19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166</v>
      </c>
      <c r="AU112" s="14" t="s">
        <v>72</v>
      </c>
    </row>
    <row r="113" s="10" customFormat="1">
      <c r="A113" s="10"/>
      <c r="B113" s="212"/>
      <c r="C113" s="213"/>
      <c r="D113" s="195" t="s">
        <v>197</v>
      </c>
      <c r="E113" s="214" t="s">
        <v>21</v>
      </c>
      <c r="F113" s="215" t="s">
        <v>568</v>
      </c>
      <c r="G113" s="213"/>
      <c r="H113" s="216">
        <v>60</v>
      </c>
      <c r="I113" s="217"/>
      <c r="J113" s="213"/>
      <c r="K113" s="213"/>
      <c r="L113" s="218"/>
      <c r="M113" s="238"/>
      <c r="N113" s="239"/>
      <c r="O113" s="239"/>
      <c r="P113" s="239"/>
      <c r="Q113" s="239"/>
      <c r="R113" s="239"/>
      <c r="S113" s="239"/>
      <c r="T113" s="24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2" t="s">
        <v>197</v>
      </c>
      <c r="AU113" s="222" t="s">
        <v>72</v>
      </c>
      <c r="AV113" s="10" t="s">
        <v>81</v>
      </c>
      <c r="AW113" s="10" t="s">
        <v>34</v>
      </c>
      <c r="AX113" s="10" t="s">
        <v>79</v>
      </c>
      <c r="AY113" s="222" t="s">
        <v>162</v>
      </c>
    </row>
    <row r="114" s="2" customFormat="1" ht="6.96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1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sheet="1" autoFilter="0" formatColumns="0" formatRows="0" objects="1" scenarios="1" spinCount="100000" saltValue="lEQcxyD9NRbj6hHtN6cQ6Wop2w3EelfRJR7h2luJ2MOHigi8fmdpu91hxlQlBF2xdZp6C9rh7KxE40enMHocgw==" hashValue="F1zVQkKCJCTLQX3diXs9b9DBepwSakImTyjY9huTUK5fKi5ikitGz/FHWUEG/MxgBvNvdqRPOTEtU9zXt0p7D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5804514"/>
    <hyperlink ref="F101" r:id="rId4" display="https://podminky.urs.cz/item/CS_URS_2022_01/184911111"/>
    <hyperlink ref="F105" r:id="rId5" display="https://podminky.urs.cz/item/CS_URS_2022_01/185804312"/>
    <hyperlink ref="F109" r:id="rId6" display="https://podminky.urs.cz/item/CS_URS_2022_01/185851121"/>
    <hyperlink ref="F112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81</v>
      </c>
    </row>
    <row r="4" s="1" customFormat="1" ht="24.96" customHeight="1">
      <c r="B4" s="17"/>
      <c r="D4" s="137" t="s">
        <v>136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Větrolamy VN1-5 v k.ú. Knínice u Boskovic</v>
      </c>
      <c r="F7" s="139"/>
      <c r="G7" s="139"/>
      <c r="H7" s="139"/>
      <c r="L7" s="17"/>
    </row>
    <row r="8" s="1" customFormat="1" ht="12" customHeight="1">
      <c r="B8" s="17"/>
      <c r="D8" s="139" t="s">
        <v>137</v>
      </c>
      <c r="L8" s="17"/>
    </row>
    <row r="9" s="2" customFormat="1" ht="16.5" customHeight="1">
      <c r="A9" s="35"/>
      <c r="B9" s="41"/>
      <c r="C9" s="35"/>
      <c r="D9" s="35"/>
      <c r="E9" s="140" t="s">
        <v>499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424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569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24. 6. 2021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21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9" t="s">
        <v>29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30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29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32</v>
      </c>
      <c r="E22" s="35"/>
      <c r="F22" s="35"/>
      <c r="G22" s="35"/>
      <c r="H22" s="35"/>
      <c r="I22" s="139" t="s">
        <v>27</v>
      </c>
      <c r="J22" s="130" t="s">
        <v>21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33</v>
      </c>
      <c r="F23" s="35"/>
      <c r="G23" s="35"/>
      <c r="H23" s="35"/>
      <c r="I23" s="139" t="s">
        <v>29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35</v>
      </c>
      <c r="E25" s="35"/>
      <c r="F25" s="35"/>
      <c r="G25" s="35"/>
      <c r="H25" s="35"/>
      <c r="I25" s="139" t="s">
        <v>27</v>
      </c>
      <c r="J25" s="130" t="s">
        <v>21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29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36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151" t="s">
        <v>41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9" t="s">
        <v>43</v>
      </c>
      <c r="F35" s="153">
        <f>ROUND((SUM(BE85:BE109)),  2)</f>
        <v>0</v>
      </c>
      <c r="G35" s="35"/>
      <c r="H35" s="35"/>
      <c r="I35" s="154">
        <v>0.20999999999999999</v>
      </c>
      <c r="J35" s="153">
        <f>ROUND(((SUM(BE85:BE109))*I35),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44</v>
      </c>
      <c r="F36" s="153">
        <f>ROUND((SUM(BF85:BF109)),  2)</f>
        <v>0</v>
      </c>
      <c r="G36" s="35"/>
      <c r="H36" s="35"/>
      <c r="I36" s="154">
        <v>0.14999999999999999</v>
      </c>
      <c r="J36" s="153">
        <f>ROUND(((SUM(BF85:BF109))*I36),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ROUND((SUM(BG85:BG109)),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46</v>
      </c>
      <c r="F38" s="153">
        <f>ROUND((SUM(BH85:BH109)),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47</v>
      </c>
      <c r="F39" s="153">
        <f>ROUND((SUM(BI85:BI109)),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139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Větrolamy VN1-5 v k.ú. Knínice u Boskovic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137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499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424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SO-022 - 2.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Knínice u Boskovic</v>
      </c>
      <c r="G56" s="37"/>
      <c r="H56" s="37"/>
      <c r="I56" s="29" t="s">
        <v>24</v>
      </c>
      <c r="J56" s="69" t="str">
        <f>IF(J14="","",J14)</f>
        <v>24. 6. 2021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SPÚ, KPÚ Jihomoravský kraj, Pobočka Blansko</v>
      </c>
      <c r="G58" s="37"/>
      <c r="H58" s="37"/>
      <c r="I58" s="29" t="s">
        <v>32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35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140</v>
      </c>
      <c r="D61" s="168"/>
      <c r="E61" s="168"/>
      <c r="F61" s="168"/>
      <c r="G61" s="168"/>
      <c r="H61" s="168"/>
      <c r="I61" s="168"/>
      <c r="J61" s="169" t="s">
        <v>141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70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142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143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Větrolamy VN1-5 v k.ú. Knínice u Boskovic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137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499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424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SO-022 - 2.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Knínice u Boskovic</v>
      </c>
      <c r="G79" s="37"/>
      <c r="H79" s="37"/>
      <c r="I79" s="29" t="s">
        <v>24</v>
      </c>
      <c r="J79" s="69" t="str">
        <f>IF(J14="","",J14)</f>
        <v>24. 6. 2021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SPÚ, KPÚ Jihomoravský kraj, Pobočka Blansko</v>
      </c>
      <c r="G81" s="37"/>
      <c r="H81" s="37"/>
      <c r="I81" s="29" t="s">
        <v>32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30</v>
      </c>
      <c r="D82" s="37"/>
      <c r="E82" s="37"/>
      <c r="F82" s="24" t="str">
        <f>IF(E20="","",E20)</f>
        <v>Vyplň údaj</v>
      </c>
      <c r="G82" s="37"/>
      <c r="H82" s="37"/>
      <c r="I82" s="29" t="s">
        <v>35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144</v>
      </c>
      <c r="D84" s="174" t="s">
        <v>57</v>
      </c>
      <c r="E84" s="174" t="s">
        <v>53</v>
      </c>
      <c r="F84" s="174" t="s">
        <v>54</v>
      </c>
      <c r="G84" s="174" t="s">
        <v>145</v>
      </c>
      <c r="H84" s="174" t="s">
        <v>146</v>
      </c>
      <c r="I84" s="174" t="s">
        <v>147</v>
      </c>
      <c r="J84" s="174" t="s">
        <v>141</v>
      </c>
      <c r="K84" s="175" t="s">
        <v>148</v>
      </c>
      <c r="L84" s="176"/>
      <c r="M84" s="89" t="s">
        <v>21</v>
      </c>
      <c r="N84" s="90" t="s">
        <v>42</v>
      </c>
      <c r="O84" s="90" t="s">
        <v>149</v>
      </c>
      <c r="P84" s="90" t="s">
        <v>150</v>
      </c>
      <c r="Q84" s="90" t="s">
        <v>151</v>
      </c>
      <c r="R84" s="90" t="s">
        <v>152</v>
      </c>
      <c r="S84" s="90" t="s">
        <v>153</v>
      </c>
      <c r="T84" s="91" t="s">
        <v>154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155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SUM(P86:P109)</f>
        <v>0</v>
      </c>
      <c r="Q85" s="93"/>
      <c r="R85" s="179">
        <f>SUM(R86:R109)</f>
        <v>0.00054000000000000001</v>
      </c>
      <c r="S85" s="93"/>
      <c r="T85" s="18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142</v>
      </c>
      <c r="BK85" s="181">
        <f>SUM(BK86:BK109)</f>
        <v>0</v>
      </c>
    </row>
    <row r="86" s="2" customFormat="1" ht="24.15" customHeight="1">
      <c r="A86" s="35"/>
      <c r="B86" s="36"/>
      <c r="C86" s="182" t="s">
        <v>79</v>
      </c>
      <c r="D86" s="182" t="s">
        <v>156</v>
      </c>
      <c r="E86" s="183" t="s">
        <v>426</v>
      </c>
      <c r="F86" s="184" t="s">
        <v>427</v>
      </c>
      <c r="G86" s="185" t="s">
        <v>240</v>
      </c>
      <c r="H86" s="186">
        <v>240</v>
      </c>
      <c r="I86" s="187"/>
      <c r="J86" s="188">
        <f>ROUND(I86*H86,2)</f>
        <v>0</v>
      </c>
      <c r="K86" s="184" t="s">
        <v>160</v>
      </c>
      <c r="L86" s="41"/>
      <c r="M86" s="189" t="s">
        <v>21</v>
      </c>
      <c r="N86" s="190" t="s">
        <v>43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161</v>
      </c>
      <c r="AT86" s="193" t="s">
        <v>156</v>
      </c>
      <c r="AU86" s="193" t="s">
        <v>72</v>
      </c>
      <c r="AY86" s="14" t="s">
        <v>162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79</v>
      </c>
      <c r="BK86" s="194">
        <f>ROUND(I86*H86,2)</f>
        <v>0</v>
      </c>
      <c r="BL86" s="14" t="s">
        <v>161</v>
      </c>
      <c r="BM86" s="193" t="s">
        <v>570</v>
      </c>
    </row>
    <row r="87" s="2" customFormat="1">
      <c r="A87" s="35"/>
      <c r="B87" s="36"/>
      <c r="C87" s="37"/>
      <c r="D87" s="195" t="s">
        <v>164</v>
      </c>
      <c r="E87" s="37"/>
      <c r="F87" s="196" t="s">
        <v>429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164</v>
      </c>
      <c r="AU87" s="14" t="s">
        <v>72</v>
      </c>
    </row>
    <row r="88" s="2" customFormat="1">
      <c r="A88" s="35"/>
      <c r="B88" s="36"/>
      <c r="C88" s="37"/>
      <c r="D88" s="200" t="s">
        <v>166</v>
      </c>
      <c r="E88" s="37"/>
      <c r="F88" s="201" t="s">
        <v>430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166</v>
      </c>
      <c r="AU88" s="14" t="s">
        <v>72</v>
      </c>
    </row>
    <row r="89" s="10" customFormat="1">
      <c r="A89" s="10"/>
      <c r="B89" s="212"/>
      <c r="C89" s="213"/>
      <c r="D89" s="195" t="s">
        <v>197</v>
      </c>
      <c r="E89" s="214" t="s">
        <v>21</v>
      </c>
      <c r="F89" s="215" t="s">
        <v>557</v>
      </c>
      <c r="G89" s="213"/>
      <c r="H89" s="216">
        <v>240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22" t="s">
        <v>197</v>
      </c>
      <c r="AU89" s="222" t="s">
        <v>72</v>
      </c>
      <c r="AV89" s="10" t="s">
        <v>81</v>
      </c>
      <c r="AW89" s="10" t="s">
        <v>34</v>
      </c>
      <c r="AX89" s="10" t="s">
        <v>79</v>
      </c>
      <c r="AY89" s="222" t="s">
        <v>162</v>
      </c>
    </row>
    <row r="90" s="2" customFormat="1" ht="24.15" customHeight="1">
      <c r="A90" s="35"/>
      <c r="B90" s="36"/>
      <c r="C90" s="182" t="s">
        <v>81</v>
      </c>
      <c r="D90" s="182" t="s">
        <v>156</v>
      </c>
      <c r="E90" s="183" t="s">
        <v>200</v>
      </c>
      <c r="F90" s="184" t="s">
        <v>201</v>
      </c>
      <c r="G90" s="185" t="s">
        <v>159</v>
      </c>
      <c r="H90" s="186">
        <v>1306</v>
      </c>
      <c r="I90" s="187"/>
      <c r="J90" s="188">
        <f>ROUND(I90*H90,2)</f>
        <v>0</v>
      </c>
      <c r="K90" s="184" t="s">
        <v>160</v>
      </c>
      <c r="L90" s="41"/>
      <c r="M90" s="189" t="s">
        <v>21</v>
      </c>
      <c r="N90" s="190" t="s">
        <v>43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161</v>
      </c>
      <c r="AT90" s="193" t="s">
        <v>156</v>
      </c>
      <c r="AU90" s="193" t="s">
        <v>72</v>
      </c>
      <c r="AY90" s="14" t="s">
        <v>162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79</v>
      </c>
      <c r="BK90" s="194">
        <f>ROUND(I90*H90,2)</f>
        <v>0</v>
      </c>
      <c r="BL90" s="14" t="s">
        <v>161</v>
      </c>
      <c r="BM90" s="193" t="s">
        <v>571</v>
      </c>
    </row>
    <row r="91" s="2" customFormat="1">
      <c r="A91" s="35"/>
      <c r="B91" s="36"/>
      <c r="C91" s="37"/>
      <c r="D91" s="195" t="s">
        <v>164</v>
      </c>
      <c r="E91" s="37"/>
      <c r="F91" s="196" t="s">
        <v>203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164</v>
      </c>
      <c r="AU91" s="14" t="s">
        <v>72</v>
      </c>
    </row>
    <row r="92" s="2" customFormat="1">
      <c r="A92" s="35"/>
      <c r="B92" s="36"/>
      <c r="C92" s="37"/>
      <c r="D92" s="200" t="s">
        <v>166</v>
      </c>
      <c r="E92" s="37"/>
      <c r="F92" s="201" t="s">
        <v>204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166</v>
      </c>
      <c r="AU92" s="14" t="s">
        <v>72</v>
      </c>
    </row>
    <row r="93" s="10" customFormat="1">
      <c r="A93" s="10"/>
      <c r="B93" s="212"/>
      <c r="C93" s="213"/>
      <c r="D93" s="195" t="s">
        <v>197</v>
      </c>
      <c r="E93" s="214" t="s">
        <v>21</v>
      </c>
      <c r="F93" s="215" t="s">
        <v>572</v>
      </c>
      <c r="G93" s="213"/>
      <c r="H93" s="216">
        <v>1306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22" t="s">
        <v>197</v>
      </c>
      <c r="AU93" s="222" t="s">
        <v>72</v>
      </c>
      <c r="AV93" s="10" t="s">
        <v>81</v>
      </c>
      <c r="AW93" s="10" t="s">
        <v>34</v>
      </c>
      <c r="AX93" s="10" t="s">
        <v>72</v>
      </c>
      <c r="AY93" s="222" t="s">
        <v>162</v>
      </c>
    </row>
    <row r="94" s="11" customFormat="1">
      <c r="A94" s="11"/>
      <c r="B94" s="223"/>
      <c r="C94" s="224"/>
      <c r="D94" s="195" t="s">
        <v>197</v>
      </c>
      <c r="E94" s="225" t="s">
        <v>21</v>
      </c>
      <c r="F94" s="226" t="s">
        <v>206</v>
      </c>
      <c r="G94" s="224"/>
      <c r="H94" s="227">
        <v>1306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3" t="s">
        <v>197</v>
      </c>
      <c r="AU94" s="233" t="s">
        <v>72</v>
      </c>
      <c r="AV94" s="11" t="s">
        <v>161</v>
      </c>
      <c r="AW94" s="11" t="s">
        <v>34</v>
      </c>
      <c r="AX94" s="11" t="s">
        <v>79</v>
      </c>
      <c r="AY94" s="233" t="s">
        <v>162</v>
      </c>
    </row>
    <row r="95" s="2" customFormat="1" ht="16.5" customHeight="1">
      <c r="A95" s="35"/>
      <c r="B95" s="36"/>
      <c r="C95" s="182" t="s">
        <v>173</v>
      </c>
      <c r="D95" s="182" t="s">
        <v>156</v>
      </c>
      <c r="E95" s="183" t="s">
        <v>440</v>
      </c>
      <c r="F95" s="184" t="s">
        <v>441</v>
      </c>
      <c r="G95" s="185" t="s">
        <v>240</v>
      </c>
      <c r="H95" s="186">
        <v>30</v>
      </c>
      <c r="I95" s="187"/>
      <c r="J95" s="188">
        <f>ROUND(I95*H95,2)</f>
        <v>0</v>
      </c>
      <c r="K95" s="184" t="s">
        <v>160</v>
      </c>
      <c r="L95" s="41"/>
      <c r="M95" s="189" t="s">
        <v>21</v>
      </c>
      <c r="N95" s="190" t="s">
        <v>43</v>
      </c>
      <c r="O95" s="81"/>
      <c r="P95" s="191">
        <f>O95*H95</f>
        <v>0</v>
      </c>
      <c r="Q95" s="191">
        <v>1.8E-05</v>
      </c>
      <c r="R95" s="191">
        <f>Q95*H95</f>
        <v>0.00054000000000000001</v>
      </c>
      <c r="S95" s="191">
        <v>0</v>
      </c>
      <c r="T95" s="19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3" t="s">
        <v>161</v>
      </c>
      <c r="AT95" s="193" t="s">
        <v>156</v>
      </c>
      <c r="AU95" s="193" t="s">
        <v>72</v>
      </c>
      <c r="AY95" s="14" t="s">
        <v>162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4" t="s">
        <v>79</v>
      </c>
      <c r="BK95" s="194">
        <f>ROUND(I95*H95,2)</f>
        <v>0</v>
      </c>
      <c r="BL95" s="14" t="s">
        <v>161</v>
      </c>
      <c r="BM95" s="193" t="s">
        <v>573</v>
      </c>
    </row>
    <row r="96" s="2" customFormat="1">
      <c r="A96" s="35"/>
      <c r="B96" s="36"/>
      <c r="C96" s="37"/>
      <c r="D96" s="195" t="s">
        <v>164</v>
      </c>
      <c r="E96" s="37"/>
      <c r="F96" s="196" t="s">
        <v>443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164</v>
      </c>
      <c r="AU96" s="14" t="s">
        <v>72</v>
      </c>
    </row>
    <row r="97" s="2" customFormat="1">
      <c r="A97" s="35"/>
      <c r="B97" s="36"/>
      <c r="C97" s="37"/>
      <c r="D97" s="200" t="s">
        <v>166</v>
      </c>
      <c r="E97" s="37"/>
      <c r="F97" s="201" t="s">
        <v>444</v>
      </c>
      <c r="G97" s="37"/>
      <c r="H97" s="37"/>
      <c r="I97" s="197"/>
      <c r="J97" s="37"/>
      <c r="K97" s="37"/>
      <c r="L97" s="41"/>
      <c r="M97" s="198"/>
      <c r="N97" s="19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166</v>
      </c>
      <c r="AU97" s="14" t="s">
        <v>72</v>
      </c>
    </row>
    <row r="98" s="10" customFormat="1">
      <c r="A98" s="10"/>
      <c r="B98" s="212"/>
      <c r="C98" s="213"/>
      <c r="D98" s="195" t="s">
        <v>197</v>
      </c>
      <c r="E98" s="214" t="s">
        <v>21</v>
      </c>
      <c r="F98" s="215" t="s">
        <v>563</v>
      </c>
      <c r="G98" s="213"/>
      <c r="H98" s="216">
        <v>30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2" t="s">
        <v>197</v>
      </c>
      <c r="AU98" s="222" t="s">
        <v>72</v>
      </c>
      <c r="AV98" s="10" t="s">
        <v>81</v>
      </c>
      <c r="AW98" s="10" t="s">
        <v>34</v>
      </c>
      <c r="AX98" s="10" t="s">
        <v>79</v>
      </c>
      <c r="AY98" s="222" t="s">
        <v>162</v>
      </c>
    </row>
    <row r="99" s="2" customFormat="1" ht="16.5" customHeight="1">
      <c r="A99" s="35"/>
      <c r="B99" s="36"/>
      <c r="C99" s="182" t="s">
        <v>161</v>
      </c>
      <c r="D99" s="182" t="s">
        <v>156</v>
      </c>
      <c r="E99" s="183" t="s">
        <v>381</v>
      </c>
      <c r="F99" s="184" t="s">
        <v>382</v>
      </c>
      <c r="G99" s="185" t="s">
        <v>376</v>
      </c>
      <c r="H99" s="186">
        <v>9</v>
      </c>
      <c r="I99" s="187"/>
      <c r="J99" s="188">
        <f>ROUND(I99*H99,2)</f>
        <v>0</v>
      </c>
      <c r="K99" s="184" t="s">
        <v>160</v>
      </c>
      <c r="L99" s="41"/>
      <c r="M99" s="189" t="s">
        <v>21</v>
      </c>
      <c r="N99" s="190" t="s">
        <v>43</v>
      </c>
      <c r="O99" s="8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3" t="s">
        <v>161</v>
      </c>
      <c r="AT99" s="193" t="s">
        <v>156</v>
      </c>
      <c r="AU99" s="193" t="s">
        <v>72</v>
      </c>
      <c r="AY99" s="14" t="s">
        <v>162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4" t="s">
        <v>79</v>
      </c>
      <c r="BK99" s="194">
        <f>ROUND(I99*H99,2)</f>
        <v>0</v>
      </c>
      <c r="BL99" s="14" t="s">
        <v>161</v>
      </c>
      <c r="BM99" s="193" t="s">
        <v>574</v>
      </c>
    </row>
    <row r="100" s="2" customFormat="1">
      <c r="A100" s="35"/>
      <c r="B100" s="36"/>
      <c r="C100" s="37"/>
      <c r="D100" s="195" t="s">
        <v>164</v>
      </c>
      <c r="E100" s="37"/>
      <c r="F100" s="196" t="s">
        <v>384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164</v>
      </c>
      <c r="AU100" s="14" t="s">
        <v>72</v>
      </c>
    </row>
    <row r="101" s="2" customFormat="1">
      <c r="A101" s="35"/>
      <c r="B101" s="36"/>
      <c r="C101" s="37"/>
      <c r="D101" s="200" t="s">
        <v>166</v>
      </c>
      <c r="E101" s="37"/>
      <c r="F101" s="201" t="s">
        <v>385</v>
      </c>
      <c r="G101" s="37"/>
      <c r="H101" s="37"/>
      <c r="I101" s="197"/>
      <c r="J101" s="37"/>
      <c r="K101" s="37"/>
      <c r="L101" s="41"/>
      <c r="M101" s="198"/>
      <c r="N101" s="19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166</v>
      </c>
      <c r="AU101" s="14" t="s">
        <v>72</v>
      </c>
    </row>
    <row r="102" s="10" customFormat="1">
      <c r="A102" s="10"/>
      <c r="B102" s="212"/>
      <c r="C102" s="213"/>
      <c r="D102" s="195" t="s">
        <v>197</v>
      </c>
      <c r="E102" s="214" t="s">
        <v>21</v>
      </c>
      <c r="F102" s="215" t="s">
        <v>575</v>
      </c>
      <c r="G102" s="213"/>
      <c r="H102" s="216">
        <v>9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2" t="s">
        <v>197</v>
      </c>
      <c r="AU102" s="222" t="s">
        <v>72</v>
      </c>
      <c r="AV102" s="10" t="s">
        <v>81</v>
      </c>
      <c r="AW102" s="10" t="s">
        <v>34</v>
      </c>
      <c r="AX102" s="10" t="s">
        <v>79</v>
      </c>
      <c r="AY102" s="222" t="s">
        <v>162</v>
      </c>
    </row>
    <row r="103" s="2" customFormat="1" ht="21.75" customHeight="1">
      <c r="A103" s="35"/>
      <c r="B103" s="36"/>
      <c r="C103" s="182" t="s">
        <v>184</v>
      </c>
      <c r="D103" s="182" t="s">
        <v>156</v>
      </c>
      <c r="E103" s="183" t="s">
        <v>388</v>
      </c>
      <c r="F103" s="184" t="s">
        <v>389</v>
      </c>
      <c r="G103" s="185" t="s">
        <v>376</v>
      </c>
      <c r="H103" s="186">
        <v>9</v>
      </c>
      <c r="I103" s="187"/>
      <c r="J103" s="188">
        <f>ROUND(I103*H103,2)</f>
        <v>0</v>
      </c>
      <c r="K103" s="184" t="s">
        <v>160</v>
      </c>
      <c r="L103" s="41"/>
      <c r="M103" s="189" t="s">
        <v>21</v>
      </c>
      <c r="N103" s="190" t="s">
        <v>43</v>
      </c>
      <c r="O103" s="8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3" t="s">
        <v>161</v>
      </c>
      <c r="AT103" s="193" t="s">
        <v>156</v>
      </c>
      <c r="AU103" s="193" t="s">
        <v>72</v>
      </c>
      <c r="AY103" s="14" t="s">
        <v>162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4" t="s">
        <v>79</v>
      </c>
      <c r="BK103" s="194">
        <f>ROUND(I103*H103,2)</f>
        <v>0</v>
      </c>
      <c r="BL103" s="14" t="s">
        <v>161</v>
      </c>
      <c r="BM103" s="193" t="s">
        <v>576</v>
      </c>
    </row>
    <row r="104" s="2" customFormat="1">
      <c r="A104" s="35"/>
      <c r="B104" s="36"/>
      <c r="C104" s="37"/>
      <c r="D104" s="195" t="s">
        <v>164</v>
      </c>
      <c r="E104" s="37"/>
      <c r="F104" s="196" t="s">
        <v>391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164</v>
      </c>
      <c r="AU104" s="14" t="s">
        <v>72</v>
      </c>
    </row>
    <row r="105" s="2" customFormat="1">
      <c r="A105" s="35"/>
      <c r="B105" s="36"/>
      <c r="C105" s="37"/>
      <c r="D105" s="200" t="s">
        <v>166</v>
      </c>
      <c r="E105" s="37"/>
      <c r="F105" s="201" t="s">
        <v>392</v>
      </c>
      <c r="G105" s="37"/>
      <c r="H105" s="37"/>
      <c r="I105" s="197"/>
      <c r="J105" s="37"/>
      <c r="K105" s="37"/>
      <c r="L105" s="41"/>
      <c r="M105" s="198"/>
      <c r="N105" s="19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166</v>
      </c>
      <c r="AU105" s="14" t="s">
        <v>72</v>
      </c>
    </row>
    <row r="106" s="2" customFormat="1" ht="24.15" customHeight="1">
      <c r="A106" s="35"/>
      <c r="B106" s="36"/>
      <c r="C106" s="182" t="s">
        <v>190</v>
      </c>
      <c r="D106" s="182" t="s">
        <v>156</v>
      </c>
      <c r="E106" s="183" t="s">
        <v>394</v>
      </c>
      <c r="F106" s="184" t="s">
        <v>395</v>
      </c>
      <c r="G106" s="185" t="s">
        <v>376</v>
      </c>
      <c r="H106" s="186">
        <v>36</v>
      </c>
      <c r="I106" s="187"/>
      <c r="J106" s="188">
        <f>ROUND(I106*H106,2)</f>
        <v>0</v>
      </c>
      <c r="K106" s="184" t="s">
        <v>160</v>
      </c>
      <c r="L106" s="41"/>
      <c r="M106" s="189" t="s">
        <v>21</v>
      </c>
      <c r="N106" s="190" t="s">
        <v>43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161</v>
      </c>
      <c r="AT106" s="193" t="s">
        <v>156</v>
      </c>
      <c r="AU106" s="193" t="s">
        <v>72</v>
      </c>
      <c r="AY106" s="14" t="s">
        <v>162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79</v>
      </c>
      <c r="BK106" s="194">
        <f>ROUND(I106*H106,2)</f>
        <v>0</v>
      </c>
      <c r="BL106" s="14" t="s">
        <v>161</v>
      </c>
      <c r="BM106" s="193" t="s">
        <v>577</v>
      </c>
    </row>
    <row r="107" s="2" customFormat="1">
      <c r="A107" s="35"/>
      <c r="B107" s="36"/>
      <c r="C107" s="37"/>
      <c r="D107" s="195" t="s">
        <v>164</v>
      </c>
      <c r="E107" s="37"/>
      <c r="F107" s="196" t="s">
        <v>397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164</v>
      </c>
      <c r="AU107" s="14" t="s">
        <v>72</v>
      </c>
    </row>
    <row r="108" s="2" customFormat="1">
      <c r="A108" s="35"/>
      <c r="B108" s="36"/>
      <c r="C108" s="37"/>
      <c r="D108" s="200" t="s">
        <v>166</v>
      </c>
      <c r="E108" s="37"/>
      <c r="F108" s="201" t="s">
        <v>398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166</v>
      </c>
      <c r="AU108" s="14" t="s">
        <v>72</v>
      </c>
    </row>
    <row r="109" s="10" customFormat="1">
      <c r="A109" s="10"/>
      <c r="B109" s="212"/>
      <c r="C109" s="213"/>
      <c r="D109" s="195" t="s">
        <v>197</v>
      </c>
      <c r="E109" s="214" t="s">
        <v>21</v>
      </c>
      <c r="F109" s="215" t="s">
        <v>578</v>
      </c>
      <c r="G109" s="213"/>
      <c r="H109" s="216">
        <v>36</v>
      </c>
      <c r="I109" s="217"/>
      <c r="J109" s="213"/>
      <c r="K109" s="213"/>
      <c r="L109" s="218"/>
      <c r="M109" s="238"/>
      <c r="N109" s="239"/>
      <c r="O109" s="239"/>
      <c r="P109" s="239"/>
      <c r="Q109" s="239"/>
      <c r="R109" s="239"/>
      <c r="S109" s="239"/>
      <c r="T109" s="24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2" t="s">
        <v>197</v>
      </c>
      <c r="AU109" s="222" t="s">
        <v>72</v>
      </c>
      <c r="AV109" s="10" t="s">
        <v>81</v>
      </c>
      <c r="AW109" s="10" t="s">
        <v>34</v>
      </c>
      <c r="AX109" s="10" t="s">
        <v>79</v>
      </c>
      <c r="AY109" s="222" t="s">
        <v>162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wK3rl+lPA1xoyLc6oVvLzmL3P1kW+TylFKDUY6K9/LvJoMHqgsTjPefMuNXtDIFnKMIVnhAT5Qwts19/Tu7Csg==" hashValue="o4wF7iMKhOq0DDEJ92eg7NF+3KjtMG3ua+8CkB3T9achpWeYfpreHFHJpiivNQlYKiqjjH5X4UV+wjSgpZDwhA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08211"/>
    <hyperlink ref="F92" r:id="rId2" display="https://podminky.urs.cz/item/CS_URS_2022_01/111151231"/>
    <hyperlink ref="F97" r:id="rId3" display="https://podminky.urs.cz/item/CS_URS_2022_01/184911111"/>
    <hyperlink ref="F101" r:id="rId4" display="https://podminky.urs.cz/item/CS_URS_2022_01/185804312"/>
    <hyperlink ref="F105" r:id="rId5" display="https://podminky.urs.cz/item/CS_URS_2022_01/185851121"/>
    <hyperlink ref="F108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2022-05-20T09:51:47Z</dcterms:created>
  <dcterms:modified xsi:type="dcterms:W3CDTF">2022-05-20T09:52:21Z</dcterms:modified>
</cp:coreProperties>
</file>