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SLEZSKE PREDMESTI" sheetId="2" r:id="rId2"/>
    <sheet name="SO10 - ODPADY O5b" sheetId="3" r:id="rId3"/>
    <sheet name="SO11 - Černilov-Výrava (L..." sheetId="4" r:id="rId4"/>
    <sheet name="SO12 - 2 OTEVRENE ZAVL.KAN" sheetId="5" r:id="rId5"/>
    <sheet name="SO13 - HMZ 02 Olešnice" sheetId="6" r:id="rId6"/>
    <sheet name="SO14 - Třebechovice L7" sheetId="7" r:id="rId7"/>
    <sheet name="SO15 - ODPAD A" sheetId="8" r:id="rId8"/>
    <sheet name="SO16 - ODPAD B" sheetId="9" r:id="rId9"/>
    <sheet name="SO2 - SLEZSKE PREDM. " sheetId="10" r:id="rId10"/>
    <sheet name="SO3 - Bříza I (Plotiště)" sheetId="11" r:id="rId11"/>
    <sheet name="SO4 - ODPADY O4 " sheetId="12" r:id="rId12"/>
    <sheet name="SO5 - ODPADY O2a " sheetId="13" r:id="rId13"/>
    <sheet name="SO6 - ODPADY O1a" sheetId="14" r:id="rId14"/>
    <sheet name="SO7 - ODPADY O1b" sheetId="15" r:id="rId15"/>
    <sheet name="SO8 - ODPADY O1c" sheetId="16" r:id="rId16"/>
    <sheet name="SO9 - ODPADY O3" sheetId="17" r:id="rId17"/>
    <sheet name="Pokyny pro vyplnění" sheetId="18" r:id="rId18"/>
  </sheets>
  <definedNames>
    <definedName name="_xlnm.Print_Area" localSheetId="0">'Rekapitulace stavby'!$D$4:$AO$36,'Rekapitulace stavby'!$C$42:$AQ$71</definedName>
    <definedName name="_xlnm._FilterDatabase" localSheetId="1" hidden="1">'SO1 - SLEZSKE PREDMESTI'!$C$82:$K$107</definedName>
    <definedName name="_xlnm.Print_Area" localSheetId="1">'SO1 - SLEZSKE PREDMESTI'!$C$4:$J$39,'SO1 - SLEZSKE PREDMESTI'!$C$45:$J$64,'SO1 - SLEZSKE PREDMESTI'!$C$70:$K$107</definedName>
    <definedName name="_xlnm._FilterDatabase" localSheetId="2" hidden="1">'SO10 - ODPADY O5b'!$C$82:$K$97</definedName>
    <definedName name="_xlnm.Print_Area" localSheetId="2">'SO10 - ODPADY O5b'!$C$4:$J$39,'SO10 - ODPADY O5b'!$C$45:$J$64,'SO10 - ODPADY O5b'!$C$70:$K$97</definedName>
    <definedName name="_xlnm._FilterDatabase" localSheetId="3" hidden="1">'SO11 - Černilov-Výrava (L...'!$C$82:$K$104</definedName>
    <definedName name="_xlnm.Print_Area" localSheetId="3">'SO11 - Černilov-Výrava (L...'!$C$4:$J$39,'SO11 - Černilov-Výrava (L...'!$C$45:$J$64,'SO11 - Černilov-Výrava (L...'!$C$70:$K$104</definedName>
    <definedName name="_xlnm._FilterDatabase" localSheetId="4" hidden="1">'SO12 - 2 OTEVRENE ZAVL.KAN'!$C$82:$K$107</definedName>
    <definedName name="_xlnm.Print_Area" localSheetId="4">'SO12 - 2 OTEVRENE ZAVL.KAN'!$C$4:$J$39,'SO12 - 2 OTEVRENE ZAVL.KAN'!$C$45:$J$64,'SO12 - 2 OTEVRENE ZAVL.KAN'!$C$70:$K$107</definedName>
    <definedName name="_xlnm._FilterDatabase" localSheetId="5" hidden="1">'SO13 - HMZ 02 Olešnice'!$C$82:$K$97</definedName>
    <definedName name="_xlnm.Print_Area" localSheetId="5">'SO13 - HMZ 02 Olešnice'!$C$4:$J$39,'SO13 - HMZ 02 Olešnice'!$C$45:$J$64,'SO13 - HMZ 02 Olešnice'!$C$70:$K$97</definedName>
    <definedName name="_xlnm._FilterDatabase" localSheetId="6" hidden="1">'SO14 - Třebechovice L7'!$C$82:$K$107</definedName>
    <definedName name="_xlnm.Print_Area" localSheetId="6">'SO14 - Třebechovice L7'!$C$4:$J$39,'SO14 - Třebechovice L7'!$C$45:$J$64,'SO14 - Třebechovice L7'!$C$70:$K$107</definedName>
    <definedName name="_xlnm._FilterDatabase" localSheetId="7" hidden="1">'SO15 - ODPAD A'!$C$82:$K$98</definedName>
    <definedName name="_xlnm.Print_Area" localSheetId="7">'SO15 - ODPAD A'!$C$4:$J$39,'SO15 - ODPAD A'!$C$45:$J$64,'SO15 - ODPAD A'!$C$70:$K$98</definedName>
    <definedName name="_xlnm._FilterDatabase" localSheetId="8" hidden="1">'SO16 - ODPAD B'!$C$82:$K$98</definedName>
    <definedName name="_xlnm.Print_Area" localSheetId="8">'SO16 - ODPAD B'!$C$4:$J$39,'SO16 - ODPAD B'!$C$45:$J$64,'SO16 - ODPAD B'!$C$70:$K$98</definedName>
    <definedName name="_xlnm._FilterDatabase" localSheetId="9" hidden="1">'SO2 - SLEZSKE PREDM. '!$C$82:$K$104</definedName>
    <definedName name="_xlnm.Print_Area" localSheetId="9">'SO2 - SLEZSKE PREDM. '!$C$4:$J$39,'SO2 - SLEZSKE PREDM. '!$C$45:$J$64,'SO2 - SLEZSKE PREDM. '!$C$70:$K$104</definedName>
    <definedName name="_xlnm._FilterDatabase" localSheetId="10" hidden="1">'SO3 - Bříza I (Plotiště)'!$C$82:$K$107</definedName>
    <definedName name="_xlnm.Print_Area" localSheetId="10">'SO3 - Bříza I (Plotiště)'!$C$4:$J$39,'SO3 - Bříza I (Plotiště)'!$C$45:$J$64,'SO3 - Bříza I (Plotiště)'!$C$70:$K$107</definedName>
    <definedName name="_xlnm._FilterDatabase" localSheetId="11" hidden="1">'SO4 - ODPADY O4 '!$C$82:$K$97</definedName>
    <definedName name="_xlnm.Print_Area" localSheetId="11">'SO4 - ODPADY O4 '!$C$4:$J$39,'SO4 - ODPADY O4 '!$C$45:$J$64,'SO4 - ODPADY O4 '!$C$70:$K$97</definedName>
    <definedName name="_xlnm._FilterDatabase" localSheetId="12" hidden="1">'SO5 - ODPADY O2a '!$C$82:$K$97</definedName>
    <definedName name="_xlnm.Print_Area" localSheetId="12">'SO5 - ODPADY O2a '!$C$4:$J$39,'SO5 - ODPADY O2a '!$C$45:$J$64,'SO5 - ODPADY O2a '!$C$70:$K$97</definedName>
    <definedName name="_xlnm._FilterDatabase" localSheetId="13" hidden="1">'SO6 - ODPADY O1a'!$C$82:$K$97</definedName>
    <definedName name="_xlnm.Print_Area" localSheetId="13">'SO6 - ODPADY O1a'!$C$4:$J$39,'SO6 - ODPADY O1a'!$C$45:$J$64,'SO6 - ODPADY O1a'!$C$70:$K$97</definedName>
    <definedName name="_xlnm._FilterDatabase" localSheetId="14" hidden="1">'SO7 - ODPADY O1b'!$C$82:$K$97</definedName>
    <definedName name="_xlnm.Print_Area" localSheetId="14">'SO7 - ODPADY O1b'!$C$4:$J$39,'SO7 - ODPADY O1b'!$C$45:$J$64,'SO7 - ODPADY O1b'!$C$70:$K$97</definedName>
    <definedName name="_xlnm._FilterDatabase" localSheetId="15" hidden="1">'SO8 - ODPADY O1c'!$C$82:$K$97</definedName>
    <definedName name="_xlnm.Print_Area" localSheetId="15">'SO8 - ODPADY O1c'!$C$4:$J$39,'SO8 - ODPADY O1c'!$C$45:$J$64,'SO8 - ODPADY O1c'!$C$70:$K$97</definedName>
    <definedName name="_xlnm._FilterDatabase" localSheetId="16" hidden="1">'SO9 - ODPADY O3'!$C$82:$K$104</definedName>
    <definedName name="_xlnm.Print_Area" localSheetId="16">'SO9 - ODPADY O3'!$C$4:$J$39,'SO9 - ODPADY O3'!$C$45:$J$64,'SO9 - ODPADY O3'!$C$70:$K$104</definedName>
    <definedName name="_xlnm.Print_Area" localSheetId="1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'SO1 - SLEZSKE PREDMESTI'!$82:$82</definedName>
    <definedName name="_xlnm.Print_Titles" localSheetId="2">'SO10 - ODPADY O5b'!$82:$82</definedName>
    <definedName name="_xlnm.Print_Titles" localSheetId="3">'SO11 - Černilov-Výrava (L...'!$82:$82</definedName>
    <definedName name="_xlnm.Print_Titles" localSheetId="4">'SO12 - 2 OTEVRENE ZAVL.KAN'!$82:$82</definedName>
    <definedName name="_xlnm.Print_Titles" localSheetId="5">'SO13 - HMZ 02 Olešnice'!$82:$82</definedName>
    <definedName name="_xlnm.Print_Titles" localSheetId="6">'SO14 - Třebechovice L7'!$82:$82</definedName>
    <definedName name="_xlnm.Print_Titles" localSheetId="7">'SO15 - ODPAD A'!$82:$82</definedName>
    <definedName name="_xlnm.Print_Titles" localSheetId="8">'SO16 - ODPAD B'!$82:$82</definedName>
    <definedName name="_xlnm.Print_Titles" localSheetId="9">'SO2 - SLEZSKE PREDM. '!$82:$82</definedName>
    <definedName name="_xlnm.Print_Titles" localSheetId="10">'SO3 - Bříza I (Plotiště)'!$82:$82</definedName>
    <definedName name="_xlnm.Print_Titles" localSheetId="11">'SO4 - ODPADY O4 '!$82:$82</definedName>
    <definedName name="_xlnm.Print_Titles" localSheetId="12">'SO5 - ODPADY O2a '!$82:$82</definedName>
    <definedName name="_xlnm.Print_Titles" localSheetId="13">'SO6 - ODPADY O1a'!$82:$82</definedName>
    <definedName name="_xlnm.Print_Titles" localSheetId="14">'SO7 - ODPADY O1b'!$82:$82</definedName>
    <definedName name="_xlnm.Print_Titles" localSheetId="15">'SO8 - ODPADY O1c'!$82:$82</definedName>
    <definedName name="_xlnm.Print_Titles" localSheetId="16">'SO9 - ODPADY O3'!$82:$82</definedName>
  </definedNames>
  <calcPr fullCalcOnLoad="1"/>
</workbook>
</file>

<file path=xl/sharedStrings.xml><?xml version="1.0" encoding="utf-8"?>
<sst xmlns="http://schemas.openxmlformats.org/spreadsheetml/2006/main" count="4366" uniqueCount="506">
  <si>
    <t>Export Komplet</t>
  </si>
  <si>
    <t>VZ</t>
  </si>
  <si>
    <t>2.0</t>
  </si>
  <si>
    <t>ZAMOK</t>
  </si>
  <si>
    <t>False</t>
  </si>
  <si>
    <t>{0447c8f1-1911-43b8-a9a6-0f7cd9bace4c}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</si>
  <si>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</si>
  <si>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</si>
  <si>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</si>
  <si>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</si>
  <si>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</si>
  <si>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</si>
  <si>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</si>
  <si>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</si>
  <si>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</si>
  <si>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</si>
  <si>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</si>
  <si>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Hradecko, Trutnovsko</t>
  </si>
  <si>
    <t>KSO:</t>
  </si>
  <si>
    <t/>
  </si>
  <si>
    <t>CC-CZ:</t>
  </si>
  <si>
    <t>Místo:</t>
  </si>
  <si>
    <t xml:space="preserve"> </t>
  </si>
  <si>
    <t>Datum:</t>
  </si>
  <si>
    <t>19. 4. 2022</t>
  </si>
  <si>
    <t>Zadavatel:</t>
  </si>
  <si>
    <t>IČ:</t>
  </si>
  <si>
    <t>SPÚ, OVHS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</si>
  <si>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</si>
  <si>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</si>
  <si>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</si>
  <si>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</si>
  <si>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</si>
  <si>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</si>
  <si>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</si>
  <si>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</si>
  <si>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</si>
  <si>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</si>
  <si>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</si>
  <si>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</si>
  <si>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</si>
  <si>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</si>
  <si>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</si>
  <si>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</si>
  <si>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</si>
  <si>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</si>
  <si>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</si>
  <si>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</si>
  <si>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</si>
  <si>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</si>
  <si>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</si>
  <si>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</si>
  <si>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</si>
  <si>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</si>
  <si>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</si>
  <si>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</si>
  <si>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</si>
  <si>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</si>
  <si>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</si>
  <si>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</si>
  <si>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</si>
  <si>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</si>
  <si>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</si>
  <si>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</si>
  <si>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</si>
  <si>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</si>
  <si>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</si>
  <si>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</si>
  <si>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</si>
  <si>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</si>
  <si>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</si>
  <si>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</si>
  <si>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</si>
  <si>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</si>
  <si>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</si>
  <si>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</si>
  <si>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SLEZSKE PREDMESTI</t>
  </si>
  <si>
    <t>STA</t>
  </si>
  <si>
    <t>1</t>
  </si>
  <si>
    <t>{783daadf-6bd2-4d82-b366-344f77ad0efd}</t>
  </si>
  <si>
    <t>2</t>
  </si>
  <si>
    <t>SO10</t>
  </si>
  <si>
    <t>ODPADY O5b</t>
  </si>
  <si>
    <t>{eb575d1b-5003-4f9c-a211-c2353fd62c62}</t>
  </si>
  <si>
    <t>SO11</t>
  </si>
  <si>
    <t>Černilov-Výrava (Libřice)</t>
  </si>
  <si>
    <t>{9c0a62dd-c305-4d02-87a4-5147f365291e}</t>
  </si>
  <si>
    <t>SO12</t>
  </si>
  <si>
    <t>2 OTEVRENE ZAVL.KAN</t>
  </si>
  <si>
    <t>{2cfe0e64-61e3-4a53-b177-32eb75861354}</t>
  </si>
  <si>
    <t>SO13</t>
  </si>
  <si>
    <t>HMZ 02 Olešnice</t>
  </si>
  <si>
    <t>{eb33a85a-445c-40ee-a165-4211e976363d}</t>
  </si>
  <si>
    <t>SO14</t>
  </si>
  <si>
    <t>Třebechovice L7</t>
  </si>
  <si>
    <t>{fd87bbb3-9d57-498d-8460-85469f5df99b}</t>
  </si>
  <si>
    <t>SO15</t>
  </si>
  <si>
    <t>ODPAD A</t>
  </si>
  <si>
    <t>{094dd2fc-bbca-4620-90ea-42bf76d093c0}</t>
  </si>
  <si>
    <t>SO16</t>
  </si>
  <si>
    <t>ODPAD B</t>
  </si>
  <si>
    <t>{866d9e50-9c25-46c4-90d6-6eb37f24701e}</t>
  </si>
  <si>
    <t>SO2</t>
  </si>
  <si>
    <t xml:space="preserve">SLEZSKE PREDM. </t>
  </si>
  <si>
    <t>{9f34766f-b6d4-451d-8ae2-d5e90992e59c}</t>
  </si>
  <si>
    <t>SO3</t>
  </si>
  <si>
    <t>Bříza I (Plotiště)</t>
  </si>
  <si>
    <t>{6f78f58f-b738-4271-a196-ecab23cac860}</t>
  </si>
  <si>
    <t>SO4</t>
  </si>
  <si>
    <t xml:space="preserve">ODPADY O4 </t>
  </si>
  <si>
    <t>{c1183a3f-5134-4f8e-a913-fbc8100f2467}</t>
  </si>
  <si>
    <t>SO5</t>
  </si>
  <si>
    <t xml:space="preserve">ODPADY O2a </t>
  </si>
  <si>
    <t>{a8087c58-6cff-4839-b0ec-eacf38bb8f80}</t>
  </si>
  <si>
    <t>SO6</t>
  </si>
  <si>
    <t>ODPADY O1a</t>
  </si>
  <si>
    <t>{26c3f166-b919-4f74-84ab-d2cbd43e6622}</t>
  </si>
  <si>
    <t>SO7</t>
  </si>
  <si>
    <t>ODPADY O1b</t>
  </si>
  <si>
    <t>{5abaa3f6-06ea-4085-957f-fc56171fde7b}</t>
  </si>
  <si>
    <t>SO8</t>
  </si>
  <si>
    <t>ODPADY O1c</t>
  </si>
  <si>
    <t>{1cbd84a6-3037-43c4-a593-507671ed8926}</t>
  </si>
  <si>
    <t>SO9</t>
  </si>
  <si>
    <t>ODPADY O3</t>
  </si>
  <si>
    <t>{29045536-514d-4864-9c4e-248d81aabc6c}</t>
  </si>
  <si>
    <t>KRYCÍ LIST SOUPISU PRACÍ</t>
  </si>
  <si>
    <t>Objekt:</t>
  </si>
  <si>
    <t>SO1 - SLEZSKE PREDMESTI</t>
  </si>
  <si>
    <t>Pouchov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</si>
  <si>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</si>
  <si>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</si>
  <si>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</si>
  <si>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</si>
  <si>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</si>
  <si>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</si>
  <si>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</si>
  <si>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</si>
  <si>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</si>
  <si>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</si>
  <si>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</si>
  <si>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</si>
  <si>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</si>
  <si>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</si>
  <si>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</si>
  <si>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</si>
  <si>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</si>
  <si>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</si>
  <si>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</si>
  <si>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</si>
  <si>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</si>
  <si>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</si>
  <si>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</si>
  <si>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</si>
  <si>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</si>
  <si>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</si>
  <si>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</si>
  <si>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</si>
  <si>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</si>
  <si>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2022 01</t>
  </si>
  <si>
    <t>4</t>
  </si>
  <si>
    <t>-942227195</t>
  </si>
  <si>
    <t>PP</t>
  </si>
  <si>
    <t>Kosení travin a vodních rostlin ve vegetačním období divokého porostu středně hustého</t>
  </si>
  <si>
    <t>Online PSC</t>
  </si>
  <si>
    <t>https://podminky.urs.cz/item/CS_URS_2022_01/111103212</t>
  </si>
  <si>
    <t>VV</t>
  </si>
  <si>
    <t>(4,53*243/10000)*0,7</t>
  </si>
  <si>
    <t>111103222</t>
  </si>
  <si>
    <t>Kosení ve vegetačním období vodního rostlinstva na břehu středně hustého</t>
  </si>
  <si>
    <t>882996662</t>
  </si>
  <si>
    <t>Kosení travin a vodních rostlin ve vegetačním období vodního rostlinstva na břehu středně hustého</t>
  </si>
  <si>
    <t>https://podminky.urs.cz/item/CS_URS_2022_01/111103222</t>
  </si>
  <si>
    <t>(4,53*243/10000)*0,3</t>
  </si>
  <si>
    <t>3</t>
  </si>
  <si>
    <t>185803106</t>
  </si>
  <si>
    <t>Shrabání pokoseného divokého porostu s odvozem do 20 km</t>
  </si>
  <si>
    <t>-773639761</t>
  </si>
  <si>
    <t>Shrabání pokoseného porostu a organických naplavenin s odvozem do 20 km divokého porostu</t>
  </si>
  <si>
    <t>https://podminky.urs.cz/item/CS_URS_2022_01/185803106</t>
  </si>
  <si>
    <t>185803107</t>
  </si>
  <si>
    <t>Shrabání pokoseného vodního rostlinstva z břehu i z vody s odvozem do 20 km</t>
  </si>
  <si>
    <t>1885462760</t>
  </si>
  <si>
    <t>Shrabání pokoseného porostu a organických naplavenin s odvozem do 20 km vodního rostlinstva z břehu i z vody</t>
  </si>
  <si>
    <t>https://podminky.urs.cz/item/CS_URS_2022_01/185803107</t>
  </si>
  <si>
    <t>N00</t>
  </si>
  <si>
    <t>Nepojmenované práce</t>
  </si>
  <si>
    <t>N01</t>
  </si>
  <si>
    <t>Nepojmenovaný díl</t>
  </si>
  <si>
    <t>5</t>
  </si>
  <si>
    <t>R-032</t>
  </si>
  <si>
    <t xml:space="preserve">Ekologická likvidace divokého porostu - v souladu se zákonem  o odpadech č. 541/2020 Sb.v platném znění     </t>
  </si>
  <si>
    <t>512</t>
  </si>
  <si>
    <t>403629542</t>
  </si>
  <si>
    <t>Ekologická likvidace divokého porostu - v souladu se zákonem o odpadech č. 541/2020 Sb.v platném znění</t>
  </si>
  <si>
    <t>P</t>
  </si>
  <si>
    <t>Poznámka k položce:
porost bude zlikvidován např. uložením na skládce TKO, odvozem na bioplynovou stanici, uložením na polní hnijiště apod., položka neřeší vodorovné přemístění porostu</t>
  </si>
  <si>
    <t>6</t>
  </si>
  <si>
    <t>R-033</t>
  </si>
  <si>
    <t>Ekologická likvidace vodního porostu - v souladu se zákonem  o odpadech č. 541/2020 Sb.v platném znění</t>
  </si>
  <si>
    <t>241365620</t>
  </si>
  <si>
    <t xml:space="preserve">Ekologická likvidace vodního porostu - v souladu se zákonem o odpadech č. 541/2020 Sb.v platném znění </t>
  </si>
  <si>
    <t>SO10 - ODPADY O5b</t>
  </si>
  <si>
    <t>Vilantice</t>
  </si>
  <si>
    <t>-547754848</t>
  </si>
  <si>
    <t>(4,14*210)/10000</t>
  </si>
  <si>
    <t>256844975</t>
  </si>
  <si>
    <t>629041835</t>
  </si>
  <si>
    <t>SO11 - Černilov-Výrava (Libřice)</t>
  </si>
  <si>
    <t>Libřice, Králova Lhora</t>
  </si>
  <si>
    <t>917429019</t>
  </si>
  <si>
    <t>(5,5*1820)/10000</t>
  </si>
  <si>
    <t>111203201</t>
  </si>
  <si>
    <t>Odstranění křovin a stromů s ponecháním kořenů z plochy do 1000 m2</t>
  </si>
  <si>
    <t>m2</t>
  </si>
  <si>
    <t>1868143560</t>
  </si>
  <si>
    <t>Odstranění křovin a stromů s ponecháním kořenů průměru kmene do 100 mm, při jakémkoliv sklonu terénu mimo LTM, při celkové ploše do 1 000 m2</t>
  </si>
  <si>
    <t>https://podminky.urs.cz/item/CS_URS_2022_01/111203201</t>
  </si>
  <si>
    <t>2*2+2*2+2*3+2*2+2*2+2*3+2*3+2*4+2*2+2*2+2*3+2*4*2*2+2*2+2*3+2*2+2*4+2*3</t>
  </si>
  <si>
    <t>-107230788</t>
  </si>
  <si>
    <t>R-001</t>
  </si>
  <si>
    <t xml:space="preserve">Ekologická likvidace veškeré neupotřeb. dřev. hmoty - z křovin a stromů D kmene do 100 mm - v souladu se zákonem o odpadech č. 541/2020 Sb.v platném znění </t>
  </si>
  <si>
    <t>1449323549</t>
  </si>
  <si>
    <t>Poznámka k položce:
likvidace dřevní hmoty, použije se v případě když nelze pálit (např. štěpkováním, drcením, pálením na místě k tomu určeném a pod)</t>
  </si>
  <si>
    <t>-244144511</t>
  </si>
  <si>
    <t>SO12 - 2 OTEVRENE ZAVL.KAN</t>
  </si>
  <si>
    <t>Zájezd u České Skalice</t>
  </si>
  <si>
    <t>-2003123673</t>
  </si>
  <si>
    <t>(110*4)/10000</t>
  </si>
  <si>
    <t>1926072694</t>
  </si>
  <si>
    <t>(135*10)/10000</t>
  </si>
  <si>
    <t>-1888614613</t>
  </si>
  <si>
    <t>-509412224</t>
  </si>
  <si>
    <t>-836863260</t>
  </si>
  <si>
    <t>686505760</t>
  </si>
  <si>
    <t>SO13 - HMZ 02 Olešnice</t>
  </si>
  <si>
    <t>Olešnice u Červeného Kostelce</t>
  </si>
  <si>
    <t>622309337</t>
  </si>
  <si>
    <t>300*8/10000</t>
  </si>
  <si>
    <t>1152059902</t>
  </si>
  <si>
    <t>-1745762994</t>
  </si>
  <si>
    <t>SO14 - Třebechovice L7</t>
  </si>
  <si>
    <t>Třebechovice pod Orebem</t>
  </si>
  <si>
    <t>-2110954849</t>
  </si>
  <si>
    <t>(0,00096*495)*0,4</t>
  </si>
  <si>
    <t>111103233</t>
  </si>
  <si>
    <t>Kosení ve vegetačním období vodního rostlinstva pod vodou středně hustého hl do 300 mm</t>
  </si>
  <si>
    <t>-1150020011</t>
  </si>
  <si>
    <t>Kosení travin a vodních rostlin ve vegetačním období vodního rostlinstva pod vodou středně hustého, při hloubce vody do 300 mm</t>
  </si>
  <si>
    <t>https://podminky.urs.cz/item/CS_URS_2022_01/111103233</t>
  </si>
  <si>
    <t>(0,00096*495)*0,6</t>
  </si>
  <si>
    <t>2045266805</t>
  </si>
  <si>
    <t>-169294860</t>
  </si>
  <si>
    <t>-1104258991</t>
  </si>
  <si>
    <t>-939807090</t>
  </si>
  <si>
    <t>SO15 - ODPAD A</t>
  </si>
  <si>
    <t>Dubenec</t>
  </si>
  <si>
    <t>1218478766</t>
  </si>
  <si>
    <t>320*3,4/10000</t>
  </si>
  <si>
    <t>Součet</t>
  </si>
  <si>
    <t>690165654</t>
  </si>
  <si>
    <t>1521037611</t>
  </si>
  <si>
    <t>SO16 - ODPAD B</t>
  </si>
  <si>
    <t>1257848799</t>
  </si>
  <si>
    <t>516*4,55/10000</t>
  </si>
  <si>
    <t>-1896115906</t>
  </si>
  <si>
    <t>-520300637</t>
  </si>
  <si>
    <t xml:space="preserve">SO2 - SLEZSKE PREDM. </t>
  </si>
  <si>
    <t>1403704990</t>
  </si>
  <si>
    <t>(7,1*400)/10000</t>
  </si>
  <si>
    <t>-905783435</t>
  </si>
  <si>
    <t>2+4+2+1+1,5+2+6+4+16+4+12+36+16+4+10+12+6+8+6+20+16+12+20+8+9+12+20+20</t>
  </si>
  <si>
    <t>-1594671666</t>
  </si>
  <si>
    <t>1494080962</t>
  </si>
  <si>
    <t>1241711645</t>
  </si>
  <si>
    <t>SO3 - Bříza I (Plotiště)</t>
  </si>
  <si>
    <t>Plotiště nad Labem</t>
  </si>
  <si>
    <t>1541868072</t>
  </si>
  <si>
    <t>(((1,8+0,8+1,7)*112)*0,0001)*0,6</t>
  </si>
  <si>
    <t>-815707911</t>
  </si>
  <si>
    <t>(((1,8+0,8+1,7)*112)*0,0001)*0,4</t>
  </si>
  <si>
    <t>1983845970</t>
  </si>
  <si>
    <t>-1442718967</t>
  </si>
  <si>
    <t>2042094228</t>
  </si>
  <si>
    <t>1091806535</t>
  </si>
  <si>
    <t xml:space="preserve">SO4 - ODPADY O4 </t>
  </si>
  <si>
    <t>-135913298</t>
  </si>
  <si>
    <t>(3,43*490)/10000</t>
  </si>
  <si>
    <t>-2141403625</t>
  </si>
  <si>
    <t>-1913443770</t>
  </si>
  <si>
    <t xml:space="preserve">SO5 - ODPADY O2a </t>
  </si>
  <si>
    <t>1568884055</t>
  </si>
  <si>
    <t>(5,97*395)/10000</t>
  </si>
  <si>
    <t>-1180107896</t>
  </si>
  <si>
    <t>-1519903121</t>
  </si>
  <si>
    <t>SO6 - ODPADY O1a</t>
  </si>
  <si>
    <t>194582211</t>
  </si>
  <si>
    <t>(4,49*619)/10000</t>
  </si>
  <si>
    <t>-771996783</t>
  </si>
  <si>
    <t>2052929629</t>
  </si>
  <si>
    <t>SO7 - ODPADY O1b</t>
  </si>
  <si>
    <t>-527408335</t>
  </si>
  <si>
    <t>(1*120)/10000</t>
  </si>
  <si>
    <t>-1180842196</t>
  </si>
  <si>
    <t>-461881811</t>
  </si>
  <si>
    <t>SO8 - ODPADY O1c</t>
  </si>
  <si>
    <t>2004236308</t>
  </si>
  <si>
    <t>(3*70)/10000</t>
  </si>
  <si>
    <t>1157270878</t>
  </si>
  <si>
    <t>-2002823141</t>
  </si>
  <si>
    <t>SO9 - ODPADY O3</t>
  </si>
  <si>
    <t>c</t>
  </si>
  <si>
    <t>-253228158</t>
  </si>
  <si>
    <t>https://podminky.urs.cz/item/CS_URS_2022_01/c</t>
  </si>
  <si>
    <t>(2,88*222)/10000</t>
  </si>
  <si>
    <t>162981662</t>
  </si>
  <si>
    <t>4*5+2*5+3*3+3*6+3*2</t>
  </si>
  <si>
    <t>1537758439</t>
  </si>
  <si>
    <t>2063789342</t>
  </si>
  <si>
    <t>1643991492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</si>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</sst>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203201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c" TargetMode="External" /><Relationship Id="rId2" Type="http://schemas.openxmlformats.org/officeDocument/2006/relationships/hyperlink" Target="https://podminky.urs.cz/item/CS_URS_2022_01/111203201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203201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33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2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02/2022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Hradecko, Trutnovsko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19. 4. 2022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SPÚ,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50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51</v>
      </c>
      <c r="D52" s="87"/>
      <c r="E52" s="87"/>
      <c r="F52" s="87"/>
      <c r="G52" s="87"/>
      <c r="H52" s="88"/>
      <c r="I52" s="89" t="s">
        <v>52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53</v>
      </c>
      <c r="AH52" s="87"/>
      <c r="AI52" s="87"/>
      <c r="AJ52" s="87"/>
      <c r="AK52" s="87"/>
      <c r="AL52" s="87"/>
      <c r="AM52" s="87"/>
      <c r="AN52" s="89" t="s">
        <v>54</v>
      </c>
      <c r="AO52" s="87"/>
      <c r="AP52" s="87"/>
      <c r="AQ52" s="91" t="s">
        <v>55</v>
      </c>
      <c r="AR52" s="44"/>
      <c r="AS52" s="92" t="s">
        <v>56</v>
      </c>
      <c r="AT52" s="93" t="s">
        <v>57</v>
      </c>
      <c r="AU52" s="93" t="s">
        <v>58</v>
      </c>
      <c r="AV52" s="93" t="s">
        <v>59</v>
      </c>
      <c r="AW52" s="93" t="s">
        <v>60</v>
      </c>
      <c r="AX52" s="93" t="s">
        <v>61</v>
      </c>
      <c r="AY52" s="93" t="s">
        <v>62</v>
      </c>
      <c r="AZ52" s="93" t="s">
        <v>63</v>
      </c>
      <c r="BA52" s="93" t="s">
        <v>64</v>
      </c>
      <c r="BB52" s="93" t="s">
        <v>65</v>
      </c>
      <c r="BC52" s="93" t="s">
        <v>66</v>
      </c>
      <c r="BD52" s="94" t="s">
        <v>67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ROUND(SUM(AG55:AG70),2)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ROUND(SUM(AS55:AS70),2)</f>
        <v>0</v>
      </c>
      <c r="AT54" s="106">
        <f>ROUND(SUM(AV54:AW54),2)</f>
        <v>0</v>
      </c>
      <c r="AU54" s="107">
        <f>ROUND(SUM(AU55:AU70),5)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ROUND(SUM(AZ55:AZ70),2)</f>
        <v>0</v>
      </c>
      <c r="BA54" s="106">
        <f>ROUND(SUM(BA55:BA70),2)</f>
        <v>0</v>
      </c>
      <c r="BB54" s="106">
        <f>ROUND(SUM(BB55:BB70),2)</f>
        <v>0</v>
      </c>
      <c r="BC54" s="106">
        <f>ROUND(SUM(BC55:BC70),2)</f>
        <v>0</v>
      </c>
      <c r="BD54" s="108">
        <f>ROUND(SUM(BD55:BD70),2)</f>
        <v>0</v>
      </c>
      <c r="BE54" s="6"/>
      <c r="BS54" s="109" t="s">
        <v>69</v>
      </c>
      <c r="BT54" s="109" t="s">
        <v>70</v>
      </c>
      <c r="BU54" s="110" t="s">
        <v>71</v>
      </c>
      <c r="BV54" s="109" t="s">
        <v>72</v>
      </c>
      <c r="BW54" s="109" t="s">
        <v>5</v>
      </c>
      <c r="BX54" s="109" t="s">
        <v>73</v>
      </c>
      <c r="CL54" s="109" t="s">
        <v>19</v>
      </c>
    </row>
    <row r="55" spans="1:91" s="7" customFormat="1" ht="14.4" customHeight="1">
      <c r="A55" s="111" t="s">
        <v>74</v>
      </c>
      <c r="B55" s="112"/>
      <c r="C55" s="113"/>
      <c r="D55" s="114" t="s">
        <v>75</v>
      </c>
      <c r="E55" s="114"/>
      <c r="F55" s="114"/>
      <c r="G55" s="114"/>
      <c r="H55" s="114"/>
      <c r="I55" s="115"/>
      <c r="J55" s="114" t="s">
        <v>76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'SO1 - SLEZSKE PREDMESTI'!J30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77</v>
      </c>
      <c r="AR55" s="118"/>
      <c r="AS55" s="119">
        <v>0</v>
      </c>
      <c r="AT55" s="120">
        <f>ROUND(SUM(AV55:AW55),2)</f>
        <v>0</v>
      </c>
      <c r="AU55" s="121">
        <f>'SO1 - SLEZSKE PREDMESTI'!P83</f>
        <v>0</v>
      </c>
      <c r="AV55" s="120">
        <f>'SO1 - SLEZSKE PREDMESTI'!J33</f>
        <v>0</v>
      </c>
      <c r="AW55" s="120">
        <f>'SO1 - SLEZSKE PREDMESTI'!J34</f>
        <v>0</v>
      </c>
      <c r="AX55" s="120">
        <f>'SO1 - SLEZSKE PREDMESTI'!J35</f>
        <v>0</v>
      </c>
      <c r="AY55" s="120">
        <f>'SO1 - SLEZSKE PREDMESTI'!J36</f>
        <v>0</v>
      </c>
      <c r="AZ55" s="120">
        <f>'SO1 - SLEZSKE PREDMESTI'!F33</f>
        <v>0</v>
      </c>
      <c r="BA55" s="120">
        <f>'SO1 - SLEZSKE PREDMESTI'!F34</f>
        <v>0</v>
      </c>
      <c r="BB55" s="120">
        <f>'SO1 - SLEZSKE PREDMESTI'!F35</f>
        <v>0</v>
      </c>
      <c r="BC55" s="120">
        <f>'SO1 - SLEZSKE PREDMESTI'!F36</f>
        <v>0</v>
      </c>
      <c r="BD55" s="122">
        <f>'SO1 - SLEZSKE PREDMESTI'!F37</f>
        <v>0</v>
      </c>
      <c r="BE55" s="7"/>
      <c r="BT55" s="123" t="s">
        <v>78</v>
      </c>
      <c r="BV55" s="123" t="s">
        <v>72</v>
      </c>
      <c r="BW55" s="123" t="s">
        <v>79</v>
      </c>
      <c r="BX55" s="123" t="s">
        <v>5</v>
      </c>
      <c r="CL55" s="123" t="s">
        <v>19</v>
      </c>
      <c r="CM55" s="123" t="s">
        <v>80</v>
      </c>
    </row>
    <row r="56" spans="1:91" s="7" customFormat="1" ht="14.4" customHeight="1">
      <c r="A56" s="111" t="s">
        <v>74</v>
      </c>
      <c r="B56" s="112"/>
      <c r="C56" s="113"/>
      <c r="D56" s="114" t="s">
        <v>81</v>
      </c>
      <c r="E56" s="114"/>
      <c r="F56" s="114"/>
      <c r="G56" s="114"/>
      <c r="H56" s="114"/>
      <c r="I56" s="115"/>
      <c r="J56" s="114" t="s">
        <v>82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'SO10 - ODPADY O5b'!J30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77</v>
      </c>
      <c r="AR56" s="118"/>
      <c r="AS56" s="119">
        <v>0</v>
      </c>
      <c r="AT56" s="120">
        <f>ROUND(SUM(AV56:AW56),2)</f>
        <v>0</v>
      </c>
      <c r="AU56" s="121">
        <f>'SO10 - ODPADY O5b'!P83</f>
        <v>0</v>
      </c>
      <c r="AV56" s="120">
        <f>'SO10 - ODPADY O5b'!J33</f>
        <v>0</v>
      </c>
      <c r="AW56" s="120">
        <f>'SO10 - ODPADY O5b'!J34</f>
        <v>0</v>
      </c>
      <c r="AX56" s="120">
        <f>'SO10 - ODPADY O5b'!J35</f>
        <v>0</v>
      </c>
      <c r="AY56" s="120">
        <f>'SO10 - ODPADY O5b'!J36</f>
        <v>0</v>
      </c>
      <c r="AZ56" s="120">
        <f>'SO10 - ODPADY O5b'!F33</f>
        <v>0</v>
      </c>
      <c r="BA56" s="120">
        <f>'SO10 - ODPADY O5b'!F34</f>
        <v>0</v>
      </c>
      <c r="BB56" s="120">
        <f>'SO10 - ODPADY O5b'!F35</f>
        <v>0</v>
      </c>
      <c r="BC56" s="120">
        <f>'SO10 - ODPADY O5b'!F36</f>
        <v>0</v>
      </c>
      <c r="BD56" s="122">
        <f>'SO10 - ODPADY O5b'!F37</f>
        <v>0</v>
      </c>
      <c r="BE56" s="7"/>
      <c r="BT56" s="123" t="s">
        <v>78</v>
      </c>
      <c r="BV56" s="123" t="s">
        <v>72</v>
      </c>
      <c r="BW56" s="123" t="s">
        <v>83</v>
      </c>
      <c r="BX56" s="123" t="s">
        <v>5</v>
      </c>
      <c r="CL56" s="123" t="s">
        <v>19</v>
      </c>
      <c r="CM56" s="123" t="s">
        <v>80</v>
      </c>
    </row>
    <row r="57" spans="1:91" s="7" customFormat="1" ht="14.4" customHeight="1">
      <c r="A57" s="111" t="s">
        <v>74</v>
      </c>
      <c r="B57" s="112"/>
      <c r="C57" s="113"/>
      <c r="D57" s="114" t="s">
        <v>84</v>
      </c>
      <c r="E57" s="114"/>
      <c r="F57" s="114"/>
      <c r="G57" s="114"/>
      <c r="H57" s="114"/>
      <c r="I57" s="115"/>
      <c r="J57" s="114" t="s">
        <v>85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'SO11 - Černilov-Výrava (L...'!J30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77</v>
      </c>
      <c r="AR57" s="118"/>
      <c r="AS57" s="119">
        <v>0</v>
      </c>
      <c r="AT57" s="120">
        <f>ROUND(SUM(AV57:AW57),2)</f>
        <v>0</v>
      </c>
      <c r="AU57" s="121">
        <f>'SO11 - Černilov-Výrava (L...'!P83</f>
        <v>0</v>
      </c>
      <c r="AV57" s="120">
        <f>'SO11 - Černilov-Výrava (L...'!J33</f>
        <v>0</v>
      </c>
      <c r="AW57" s="120">
        <f>'SO11 - Černilov-Výrava (L...'!J34</f>
        <v>0</v>
      </c>
      <c r="AX57" s="120">
        <f>'SO11 - Černilov-Výrava (L...'!J35</f>
        <v>0</v>
      </c>
      <c r="AY57" s="120">
        <f>'SO11 - Černilov-Výrava (L...'!J36</f>
        <v>0</v>
      </c>
      <c r="AZ57" s="120">
        <f>'SO11 - Černilov-Výrava (L...'!F33</f>
        <v>0</v>
      </c>
      <c r="BA57" s="120">
        <f>'SO11 - Černilov-Výrava (L...'!F34</f>
        <v>0</v>
      </c>
      <c r="BB57" s="120">
        <f>'SO11 - Černilov-Výrava (L...'!F35</f>
        <v>0</v>
      </c>
      <c r="BC57" s="120">
        <f>'SO11 - Černilov-Výrava (L...'!F36</f>
        <v>0</v>
      </c>
      <c r="BD57" s="122">
        <f>'SO11 - Černilov-Výrava (L...'!F37</f>
        <v>0</v>
      </c>
      <c r="BE57" s="7"/>
      <c r="BT57" s="123" t="s">
        <v>78</v>
      </c>
      <c r="BV57" s="123" t="s">
        <v>72</v>
      </c>
      <c r="BW57" s="123" t="s">
        <v>86</v>
      </c>
      <c r="BX57" s="123" t="s">
        <v>5</v>
      </c>
      <c r="CL57" s="123" t="s">
        <v>19</v>
      </c>
      <c r="CM57" s="123" t="s">
        <v>80</v>
      </c>
    </row>
    <row r="58" spans="1:91" s="7" customFormat="1" ht="14.4" customHeight="1">
      <c r="A58" s="111" t="s">
        <v>74</v>
      </c>
      <c r="B58" s="112"/>
      <c r="C58" s="113"/>
      <c r="D58" s="114" t="s">
        <v>87</v>
      </c>
      <c r="E58" s="114"/>
      <c r="F58" s="114"/>
      <c r="G58" s="114"/>
      <c r="H58" s="114"/>
      <c r="I58" s="115"/>
      <c r="J58" s="114" t="s">
        <v>88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'SO12 - 2 OTEVRENE ZAVL.KAN'!J30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77</v>
      </c>
      <c r="AR58" s="118"/>
      <c r="AS58" s="119">
        <v>0</v>
      </c>
      <c r="AT58" s="120">
        <f>ROUND(SUM(AV58:AW58),2)</f>
        <v>0</v>
      </c>
      <c r="AU58" s="121">
        <f>'SO12 - 2 OTEVRENE ZAVL.KAN'!P83</f>
        <v>0</v>
      </c>
      <c r="AV58" s="120">
        <f>'SO12 - 2 OTEVRENE ZAVL.KAN'!J33</f>
        <v>0</v>
      </c>
      <c r="AW58" s="120">
        <f>'SO12 - 2 OTEVRENE ZAVL.KAN'!J34</f>
        <v>0</v>
      </c>
      <c r="AX58" s="120">
        <f>'SO12 - 2 OTEVRENE ZAVL.KAN'!J35</f>
        <v>0</v>
      </c>
      <c r="AY58" s="120">
        <f>'SO12 - 2 OTEVRENE ZAVL.KAN'!J36</f>
        <v>0</v>
      </c>
      <c r="AZ58" s="120">
        <f>'SO12 - 2 OTEVRENE ZAVL.KAN'!F33</f>
        <v>0</v>
      </c>
      <c r="BA58" s="120">
        <f>'SO12 - 2 OTEVRENE ZAVL.KAN'!F34</f>
        <v>0</v>
      </c>
      <c r="BB58" s="120">
        <f>'SO12 - 2 OTEVRENE ZAVL.KAN'!F35</f>
        <v>0</v>
      </c>
      <c r="BC58" s="120">
        <f>'SO12 - 2 OTEVRENE ZAVL.KAN'!F36</f>
        <v>0</v>
      </c>
      <c r="BD58" s="122">
        <f>'SO12 - 2 OTEVRENE ZAVL.KAN'!F37</f>
        <v>0</v>
      </c>
      <c r="BE58" s="7"/>
      <c r="BT58" s="123" t="s">
        <v>78</v>
      </c>
      <c r="BV58" s="123" t="s">
        <v>72</v>
      </c>
      <c r="BW58" s="123" t="s">
        <v>89</v>
      </c>
      <c r="BX58" s="123" t="s">
        <v>5</v>
      </c>
      <c r="CL58" s="123" t="s">
        <v>19</v>
      </c>
      <c r="CM58" s="123" t="s">
        <v>80</v>
      </c>
    </row>
    <row r="59" spans="1:91" s="7" customFormat="1" ht="14.4" customHeight="1">
      <c r="A59" s="111" t="s">
        <v>74</v>
      </c>
      <c r="B59" s="112"/>
      <c r="C59" s="113"/>
      <c r="D59" s="114" t="s">
        <v>90</v>
      </c>
      <c r="E59" s="114"/>
      <c r="F59" s="114"/>
      <c r="G59" s="114"/>
      <c r="H59" s="114"/>
      <c r="I59" s="115"/>
      <c r="J59" s="114" t="s">
        <v>91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'SO13 - HMZ 02 Olešnice'!J30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77</v>
      </c>
      <c r="AR59" s="118"/>
      <c r="AS59" s="119">
        <v>0</v>
      </c>
      <c r="AT59" s="120">
        <f>ROUND(SUM(AV59:AW59),2)</f>
        <v>0</v>
      </c>
      <c r="AU59" s="121">
        <f>'SO13 - HMZ 02 Olešnice'!P83</f>
        <v>0</v>
      </c>
      <c r="AV59" s="120">
        <f>'SO13 - HMZ 02 Olešnice'!J33</f>
        <v>0</v>
      </c>
      <c r="AW59" s="120">
        <f>'SO13 - HMZ 02 Olešnice'!J34</f>
        <v>0</v>
      </c>
      <c r="AX59" s="120">
        <f>'SO13 - HMZ 02 Olešnice'!J35</f>
        <v>0</v>
      </c>
      <c r="AY59" s="120">
        <f>'SO13 - HMZ 02 Olešnice'!J36</f>
        <v>0</v>
      </c>
      <c r="AZ59" s="120">
        <f>'SO13 - HMZ 02 Olešnice'!F33</f>
        <v>0</v>
      </c>
      <c r="BA59" s="120">
        <f>'SO13 - HMZ 02 Olešnice'!F34</f>
        <v>0</v>
      </c>
      <c r="BB59" s="120">
        <f>'SO13 - HMZ 02 Olešnice'!F35</f>
        <v>0</v>
      </c>
      <c r="BC59" s="120">
        <f>'SO13 - HMZ 02 Olešnice'!F36</f>
        <v>0</v>
      </c>
      <c r="BD59" s="122">
        <f>'SO13 - HMZ 02 Olešnice'!F37</f>
        <v>0</v>
      </c>
      <c r="BE59" s="7"/>
      <c r="BT59" s="123" t="s">
        <v>78</v>
      </c>
      <c r="BV59" s="123" t="s">
        <v>72</v>
      </c>
      <c r="BW59" s="123" t="s">
        <v>92</v>
      </c>
      <c r="BX59" s="123" t="s">
        <v>5</v>
      </c>
      <c r="CL59" s="123" t="s">
        <v>19</v>
      </c>
      <c r="CM59" s="123" t="s">
        <v>80</v>
      </c>
    </row>
    <row r="60" spans="1:91" s="7" customFormat="1" ht="14.4" customHeight="1">
      <c r="A60" s="111" t="s">
        <v>74</v>
      </c>
      <c r="B60" s="112"/>
      <c r="C60" s="113"/>
      <c r="D60" s="114" t="s">
        <v>93</v>
      </c>
      <c r="E60" s="114"/>
      <c r="F60" s="114"/>
      <c r="G60" s="114"/>
      <c r="H60" s="114"/>
      <c r="I60" s="115"/>
      <c r="J60" s="114" t="s">
        <v>94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'SO14 - Třebechovice L7'!J30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77</v>
      </c>
      <c r="AR60" s="118"/>
      <c r="AS60" s="119">
        <v>0</v>
      </c>
      <c r="AT60" s="120">
        <f>ROUND(SUM(AV60:AW60),2)</f>
        <v>0</v>
      </c>
      <c r="AU60" s="121">
        <f>'SO14 - Třebechovice L7'!P83</f>
        <v>0</v>
      </c>
      <c r="AV60" s="120">
        <f>'SO14 - Třebechovice L7'!J33</f>
        <v>0</v>
      </c>
      <c r="AW60" s="120">
        <f>'SO14 - Třebechovice L7'!J34</f>
        <v>0</v>
      </c>
      <c r="AX60" s="120">
        <f>'SO14 - Třebechovice L7'!J35</f>
        <v>0</v>
      </c>
      <c r="AY60" s="120">
        <f>'SO14 - Třebechovice L7'!J36</f>
        <v>0</v>
      </c>
      <c r="AZ60" s="120">
        <f>'SO14 - Třebechovice L7'!F33</f>
        <v>0</v>
      </c>
      <c r="BA60" s="120">
        <f>'SO14 - Třebechovice L7'!F34</f>
        <v>0</v>
      </c>
      <c r="BB60" s="120">
        <f>'SO14 - Třebechovice L7'!F35</f>
        <v>0</v>
      </c>
      <c r="BC60" s="120">
        <f>'SO14 - Třebechovice L7'!F36</f>
        <v>0</v>
      </c>
      <c r="BD60" s="122">
        <f>'SO14 - Třebechovice L7'!F37</f>
        <v>0</v>
      </c>
      <c r="BE60" s="7"/>
      <c r="BT60" s="123" t="s">
        <v>78</v>
      </c>
      <c r="BV60" s="123" t="s">
        <v>72</v>
      </c>
      <c r="BW60" s="123" t="s">
        <v>95</v>
      </c>
      <c r="BX60" s="123" t="s">
        <v>5</v>
      </c>
      <c r="CL60" s="123" t="s">
        <v>19</v>
      </c>
      <c r="CM60" s="123" t="s">
        <v>80</v>
      </c>
    </row>
    <row r="61" spans="1:91" s="7" customFormat="1" ht="14.4" customHeight="1">
      <c r="A61" s="111" t="s">
        <v>74</v>
      </c>
      <c r="B61" s="112"/>
      <c r="C61" s="113"/>
      <c r="D61" s="114" t="s">
        <v>96</v>
      </c>
      <c r="E61" s="114"/>
      <c r="F61" s="114"/>
      <c r="G61" s="114"/>
      <c r="H61" s="114"/>
      <c r="I61" s="115"/>
      <c r="J61" s="114" t="s">
        <v>97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'SO15 - ODPAD A'!J30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77</v>
      </c>
      <c r="AR61" s="118"/>
      <c r="AS61" s="119">
        <v>0</v>
      </c>
      <c r="AT61" s="120">
        <f>ROUND(SUM(AV61:AW61),2)</f>
        <v>0</v>
      </c>
      <c r="AU61" s="121">
        <f>'SO15 - ODPAD A'!P83</f>
        <v>0</v>
      </c>
      <c r="AV61" s="120">
        <f>'SO15 - ODPAD A'!J33</f>
        <v>0</v>
      </c>
      <c r="AW61" s="120">
        <f>'SO15 - ODPAD A'!J34</f>
        <v>0</v>
      </c>
      <c r="AX61" s="120">
        <f>'SO15 - ODPAD A'!J35</f>
        <v>0</v>
      </c>
      <c r="AY61" s="120">
        <f>'SO15 - ODPAD A'!J36</f>
        <v>0</v>
      </c>
      <c r="AZ61" s="120">
        <f>'SO15 - ODPAD A'!F33</f>
        <v>0</v>
      </c>
      <c r="BA61" s="120">
        <f>'SO15 - ODPAD A'!F34</f>
        <v>0</v>
      </c>
      <c r="BB61" s="120">
        <f>'SO15 - ODPAD A'!F35</f>
        <v>0</v>
      </c>
      <c r="BC61" s="120">
        <f>'SO15 - ODPAD A'!F36</f>
        <v>0</v>
      </c>
      <c r="BD61" s="122">
        <f>'SO15 - ODPAD A'!F37</f>
        <v>0</v>
      </c>
      <c r="BE61" s="7"/>
      <c r="BT61" s="123" t="s">
        <v>78</v>
      </c>
      <c r="BV61" s="123" t="s">
        <v>72</v>
      </c>
      <c r="BW61" s="123" t="s">
        <v>98</v>
      </c>
      <c r="BX61" s="123" t="s">
        <v>5</v>
      </c>
      <c r="CL61" s="123" t="s">
        <v>19</v>
      </c>
      <c r="CM61" s="123" t="s">
        <v>80</v>
      </c>
    </row>
    <row r="62" spans="1:91" s="7" customFormat="1" ht="14.4" customHeight="1">
      <c r="A62" s="111" t="s">
        <v>74</v>
      </c>
      <c r="B62" s="112"/>
      <c r="C62" s="113"/>
      <c r="D62" s="114" t="s">
        <v>99</v>
      </c>
      <c r="E62" s="114"/>
      <c r="F62" s="114"/>
      <c r="G62" s="114"/>
      <c r="H62" s="114"/>
      <c r="I62" s="115"/>
      <c r="J62" s="114" t="s">
        <v>100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'SO16 - ODPAD B'!J30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77</v>
      </c>
      <c r="AR62" s="118"/>
      <c r="AS62" s="119">
        <v>0</v>
      </c>
      <c r="AT62" s="120">
        <f>ROUND(SUM(AV62:AW62),2)</f>
        <v>0</v>
      </c>
      <c r="AU62" s="121">
        <f>'SO16 - ODPAD B'!P83</f>
        <v>0</v>
      </c>
      <c r="AV62" s="120">
        <f>'SO16 - ODPAD B'!J33</f>
        <v>0</v>
      </c>
      <c r="AW62" s="120">
        <f>'SO16 - ODPAD B'!J34</f>
        <v>0</v>
      </c>
      <c r="AX62" s="120">
        <f>'SO16 - ODPAD B'!J35</f>
        <v>0</v>
      </c>
      <c r="AY62" s="120">
        <f>'SO16 - ODPAD B'!J36</f>
        <v>0</v>
      </c>
      <c r="AZ62" s="120">
        <f>'SO16 - ODPAD B'!F33</f>
        <v>0</v>
      </c>
      <c r="BA62" s="120">
        <f>'SO16 - ODPAD B'!F34</f>
        <v>0</v>
      </c>
      <c r="BB62" s="120">
        <f>'SO16 - ODPAD B'!F35</f>
        <v>0</v>
      </c>
      <c r="BC62" s="120">
        <f>'SO16 - ODPAD B'!F36</f>
        <v>0</v>
      </c>
      <c r="BD62" s="122">
        <f>'SO16 - ODPAD B'!F37</f>
        <v>0</v>
      </c>
      <c r="BE62" s="7"/>
      <c r="BT62" s="123" t="s">
        <v>78</v>
      </c>
      <c r="BV62" s="123" t="s">
        <v>72</v>
      </c>
      <c r="BW62" s="123" t="s">
        <v>101</v>
      </c>
      <c r="BX62" s="123" t="s">
        <v>5</v>
      </c>
      <c r="CL62" s="123" t="s">
        <v>19</v>
      </c>
      <c r="CM62" s="123" t="s">
        <v>80</v>
      </c>
    </row>
    <row r="63" spans="1:91" s="7" customFormat="1" ht="14.4" customHeight="1">
      <c r="A63" s="111" t="s">
        <v>74</v>
      </c>
      <c r="B63" s="112"/>
      <c r="C63" s="113"/>
      <c r="D63" s="114" t="s">
        <v>102</v>
      </c>
      <c r="E63" s="114"/>
      <c r="F63" s="114"/>
      <c r="G63" s="114"/>
      <c r="H63" s="114"/>
      <c r="I63" s="115"/>
      <c r="J63" s="114" t="s">
        <v>103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'SO2 - SLEZSKE PREDM. 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77</v>
      </c>
      <c r="AR63" s="118"/>
      <c r="AS63" s="119">
        <v>0</v>
      </c>
      <c r="AT63" s="120">
        <f>ROUND(SUM(AV63:AW63),2)</f>
        <v>0</v>
      </c>
      <c r="AU63" s="121">
        <f>'SO2 - SLEZSKE PREDM. '!P83</f>
        <v>0</v>
      </c>
      <c r="AV63" s="120">
        <f>'SO2 - SLEZSKE PREDM. '!J33</f>
        <v>0</v>
      </c>
      <c r="AW63" s="120">
        <f>'SO2 - SLEZSKE PREDM. '!J34</f>
        <v>0</v>
      </c>
      <c r="AX63" s="120">
        <f>'SO2 - SLEZSKE PREDM. '!J35</f>
        <v>0</v>
      </c>
      <c r="AY63" s="120">
        <f>'SO2 - SLEZSKE PREDM. '!J36</f>
        <v>0</v>
      </c>
      <c r="AZ63" s="120">
        <f>'SO2 - SLEZSKE PREDM. '!F33</f>
        <v>0</v>
      </c>
      <c r="BA63" s="120">
        <f>'SO2 - SLEZSKE PREDM. '!F34</f>
        <v>0</v>
      </c>
      <c r="BB63" s="120">
        <f>'SO2 - SLEZSKE PREDM. '!F35</f>
        <v>0</v>
      </c>
      <c r="BC63" s="120">
        <f>'SO2 - SLEZSKE PREDM. '!F36</f>
        <v>0</v>
      </c>
      <c r="BD63" s="122">
        <f>'SO2 - SLEZSKE PREDM. '!F37</f>
        <v>0</v>
      </c>
      <c r="BE63" s="7"/>
      <c r="BT63" s="123" t="s">
        <v>78</v>
      </c>
      <c r="BV63" s="123" t="s">
        <v>72</v>
      </c>
      <c r="BW63" s="123" t="s">
        <v>104</v>
      </c>
      <c r="BX63" s="123" t="s">
        <v>5</v>
      </c>
      <c r="CL63" s="123" t="s">
        <v>19</v>
      </c>
      <c r="CM63" s="123" t="s">
        <v>80</v>
      </c>
    </row>
    <row r="64" spans="1:91" s="7" customFormat="1" ht="14.4" customHeight="1">
      <c r="A64" s="111" t="s">
        <v>74</v>
      </c>
      <c r="B64" s="112"/>
      <c r="C64" s="113"/>
      <c r="D64" s="114" t="s">
        <v>105</v>
      </c>
      <c r="E64" s="114"/>
      <c r="F64" s="114"/>
      <c r="G64" s="114"/>
      <c r="H64" s="114"/>
      <c r="I64" s="115"/>
      <c r="J64" s="114" t="s">
        <v>106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'SO3 - Bříza I (Plotiště)'!J30</f>
        <v>0</v>
      </c>
      <c r="AH64" s="115"/>
      <c r="AI64" s="115"/>
      <c r="AJ64" s="115"/>
      <c r="AK64" s="115"/>
      <c r="AL64" s="115"/>
      <c r="AM64" s="115"/>
      <c r="AN64" s="116">
        <f>SUM(AG64,AT64)</f>
        <v>0</v>
      </c>
      <c r="AO64" s="115"/>
      <c r="AP64" s="115"/>
      <c r="AQ64" s="117" t="s">
        <v>77</v>
      </c>
      <c r="AR64" s="118"/>
      <c r="AS64" s="119">
        <v>0</v>
      </c>
      <c r="AT64" s="120">
        <f>ROUND(SUM(AV64:AW64),2)</f>
        <v>0</v>
      </c>
      <c r="AU64" s="121">
        <f>'SO3 - Bříza I (Plotiště)'!P83</f>
        <v>0</v>
      </c>
      <c r="AV64" s="120">
        <f>'SO3 - Bříza I (Plotiště)'!J33</f>
        <v>0</v>
      </c>
      <c r="AW64" s="120">
        <f>'SO3 - Bříza I (Plotiště)'!J34</f>
        <v>0</v>
      </c>
      <c r="AX64" s="120">
        <f>'SO3 - Bříza I (Plotiště)'!J35</f>
        <v>0</v>
      </c>
      <c r="AY64" s="120">
        <f>'SO3 - Bříza I (Plotiště)'!J36</f>
        <v>0</v>
      </c>
      <c r="AZ64" s="120">
        <f>'SO3 - Bříza I (Plotiště)'!F33</f>
        <v>0</v>
      </c>
      <c r="BA64" s="120">
        <f>'SO3 - Bříza I (Plotiště)'!F34</f>
        <v>0</v>
      </c>
      <c r="BB64" s="120">
        <f>'SO3 - Bříza I (Plotiště)'!F35</f>
        <v>0</v>
      </c>
      <c r="BC64" s="120">
        <f>'SO3 - Bříza I (Plotiště)'!F36</f>
        <v>0</v>
      </c>
      <c r="BD64" s="122">
        <f>'SO3 - Bříza I (Plotiště)'!F37</f>
        <v>0</v>
      </c>
      <c r="BE64" s="7"/>
      <c r="BT64" s="123" t="s">
        <v>78</v>
      </c>
      <c r="BV64" s="123" t="s">
        <v>72</v>
      </c>
      <c r="BW64" s="123" t="s">
        <v>107</v>
      </c>
      <c r="BX64" s="123" t="s">
        <v>5</v>
      </c>
      <c r="CL64" s="123" t="s">
        <v>19</v>
      </c>
      <c r="CM64" s="123" t="s">
        <v>80</v>
      </c>
    </row>
    <row r="65" spans="1:91" s="7" customFormat="1" ht="14.4" customHeight="1">
      <c r="A65" s="111" t="s">
        <v>74</v>
      </c>
      <c r="B65" s="112"/>
      <c r="C65" s="113"/>
      <c r="D65" s="114" t="s">
        <v>108</v>
      </c>
      <c r="E65" s="114"/>
      <c r="F65" s="114"/>
      <c r="G65" s="114"/>
      <c r="H65" s="114"/>
      <c r="I65" s="115"/>
      <c r="J65" s="114" t="s">
        <v>109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6">
        <f>'SO4 - ODPADY O4 '!J30</f>
        <v>0</v>
      </c>
      <c r="AH65" s="115"/>
      <c r="AI65" s="115"/>
      <c r="AJ65" s="115"/>
      <c r="AK65" s="115"/>
      <c r="AL65" s="115"/>
      <c r="AM65" s="115"/>
      <c r="AN65" s="116">
        <f>SUM(AG65,AT65)</f>
        <v>0</v>
      </c>
      <c r="AO65" s="115"/>
      <c r="AP65" s="115"/>
      <c r="AQ65" s="117" t="s">
        <v>77</v>
      </c>
      <c r="AR65" s="118"/>
      <c r="AS65" s="119">
        <v>0</v>
      </c>
      <c r="AT65" s="120">
        <f>ROUND(SUM(AV65:AW65),2)</f>
        <v>0</v>
      </c>
      <c r="AU65" s="121">
        <f>'SO4 - ODPADY O4 '!P83</f>
        <v>0</v>
      </c>
      <c r="AV65" s="120">
        <f>'SO4 - ODPADY O4 '!J33</f>
        <v>0</v>
      </c>
      <c r="AW65" s="120">
        <f>'SO4 - ODPADY O4 '!J34</f>
        <v>0</v>
      </c>
      <c r="AX65" s="120">
        <f>'SO4 - ODPADY O4 '!J35</f>
        <v>0</v>
      </c>
      <c r="AY65" s="120">
        <f>'SO4 - ODPADY O4 '!J36</f>
        <v>0</v>
      </c>
      <c r="AZ65" s="120">
        <f>'SO4 - ODPADY O4 '!F33</f>
        <v>0</v>
      </c>
      <c r="BA65" s="120">
        <f>'SO4 - ODPADY O4 '!F34</f>
        <v>0</v>
      </c>
      <c r="BB65" s="120">
        <f>'SO4 - ODPADY O4 '!F35</f>
        <v>0</v>
      </c>
      <c r="BC65" s="120">
        <f>'SO4 - ODPADY O4 '!F36</f>
        <v>0</v>
      </c>
      <c r="BD65" s="122">
        <f>'SO4 - ODPADY O4 '!F37</f>
        <v>0</v>
      </c>
      <c r="BE65" s="7"/>
      <c r="BT65" s="123" t="s">
        <v>78</v>
      </c>
      <c r="BV65" s="123" t="s">
        <v>72</v>
      </c>
      <c r="BW65" s="123" t="s">
        <v>110</v>
      </c>
      <c r="BX65" s="123" t="s">
        <v>5</v>
      </c>
      <c r="CL65" s="123" t="s">
        <v>19</v>
      </c>
      <c r="CM65" s="123" t="s">
        <v>80</v>
      </c>
    </row>
    <row r="66" spans="1:91" s="7" customFormat="1" ht="14.4" customHeight="1">
      <c r="A66" s="111" t="s">
        <v>74</v>
      </c>
      <c r="B66" s="112"/>
      <c r="C66" s="113"/>
      <c r="D66" s="114" t="s">
        <v>111</v>
      </c>
      <c r="E66" s="114"/>
      <c r="F66" s="114"/>
      <c r="G66" s="114"/>
      <c r="H66" s="114"/>
      <c r="I66" s="115"/>
      <c r="J66" s="114" t="s">
        <v>112</v>
      </c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6">
        <f>'SO5 - ODPADY O2a '!J30</f>
        <v>0</v>
      </c>
      <c r="AH66" s="115"/>
      <c r="AI66" s="115"/>
      <c r="AJ66" s="115"/>
      <c r="AK66" s="115"/>
      <c r="AL66" s="115"/>
      <c r="AM66" s="115"/>
      <c r="AN66" s="116">
        <f>SUM(AG66,AT66)</f>
        <v>0</v>
      </c>
      <c r="AO66" s="115"/>
      <c r="AP66" s="115"/>
      <c r="AQ66" s="117" t="s">
        <v>77</v>
      </c>
      <c r="AR66" s="118"/>
      <c r="AS66" s="119">
        <v>0</v>
      </c>
      <c r="AT66" s="120">
        <f>ROUND(SUM(AV66:AW66),2)</f>
        <v>0</v>
      </c>
      <c r="AU66" s="121">
        <f>'SO5 - ODPADY O2a '!P83</f>
        <v>0</v>
      </c>
      <c r="AV66" s="120">
        <f>'SO5 - ODPADY O2a '!J33</f>
        <v>0</v>
      </c>
      <c r="AW66" s="120">
        <f>'SO5 - ODPADY O2a '!J34</f>
        <v>0</v>
      </c>
      <c r="AX66" s="120">
        <f>'SO5 - ODPADY O2a '!J35</f>
        <v>0</v>
      </c>
      <c r="AY66" s="120">
        <f>'SO5 - ODPADY O2a '!J36</f>
        <v>0</v>
      </c>
      <c r="AZ66" s="120">
        <f>'SO5 - ODPADY O2a '!F33</f>
        <v>0</v>
      </c>
      <c r="BA66" s="120">
        <f>'SO5 - ODPADY O2a '!F34</f>
        <v>0</v>
      </c>
      <c r="BB66" s="120">
        <f>'SO5 - ODPADY O2a '!F35</f>
        <v>0</v>
      </c>
      <c r="BC66" s="120">
        <f>'SO5 - ODPADY O2a '!F36</f>
        <v>0</v>
      </c>
      <c r="BD66" s="122">
        <f>'SO5 - ODPADY O2a '!F37</f>
        <v>0</v>
      </c>
      <c r="BE66" s="7"/>
      <c r="BT66" s="123" t="s">
        <v>78</v>
      </c>
      <c r="BV66" s="123" t="s">
        <v>72</v>
      </c>
      <c r="BW66" s="123" t="s">
        <v>113</v>
      </c>
      <c r="BX66" s="123" t="s">
        <v>5</v>
      </c>
      <c r="CL66" s="123" t="s">
        <v>19</v>
      </c>
      <c r="CM66" s="123" t="s">
        <v>80</v>
      </c>
    </row>
    <row r="67" spans="1:91" s="7" customFormat="1" ht="14.4" customHeight="1">
      <c r="A67" s="111" t="s">
        <v>74</v>
      </c>
      <c r="B67" s="112"/>
      <c r="C67" s="113"/>
      <c r="D67" s="114" t="s">
        <v>114</v>
      </c>
      <c r="E67" s="114"/>
      <c r="F67" s="114"/>
      <c r="G67" s="114"/>
      <c r="H67" s="114"/>
      <c r="I67" s="115"/>
      <c r="J67" s="114" t="s">
        <v>115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6">
        <f>'SO6 - ODPADY O1a'!J30</f>
        <v>0</v>
      </c>
      <c r="AH67" s="115"/>
      <c r="AI67" s="115"/>
      <c r="AJ67" s="115"/>
      <c r="AK67" s="115"/>
      <c r="AL67" s="115"/>
      <c r="AM67" s="115"/>
      <c r="AN67" s="116">
        <f>SUM(AG67,AT67)</f>
        <v>0</v>
      </c>
      <c r="AO67" s="115"/>
      <c r="AP67" s="115"/>
      <c r="AQ67" s="117" t="s">
        <v>77</v>
      </c>
      <c r="AR67" s="118"/>
      <c r="AS67" s="119">
        <v>0</v>
      </c>
      <c r="AT67" s="120">
        <f>ROUND(SUM(AV67:AW67),2)</f>
        <v>0</v>
      </c>
      <c r="AU67" s="121">
        <f>'SO6 - ODPADY O1a'!P83</f>
        <v>0</v>
      </c>
      <c r="AV67" s="120">
        <f>'SO6 - ODPADY O1a'!J33</f>
        <v>0</v>
      </c>
      <c r="AW67" s="120">
        <f>'SO6 - ODPADY O1a'!J34</f>
        <v>0</v>
      </c>
      <c r="AX67" s="120">
        <f>'SO6 - ODPADY O1a'!J35</f>
        <v>0</v>
      </c>
      <c r="AY67" s="120">
        <f>'SO6 - ODPADY O1a'!J36</f>
        <v>0</v>
      </c>
      <c r="AZ67" s="120">
        <f>'SO6 - ODPADY O1a'!F33</f>
        <v>0</v>
      </c>
      <c r="BA67" s="120">
        <f>'SO6 - ODPADY O1a'!F34</f>
        <v>0</v>
      </c>
      <c r="BB67" s="120">
        <f>'SO6 - ODPADY O1a'!F35</f>
        <v>0</v>
      </c>
      <c r="BC67" s="120">
        <f>'SO6 - ODPADY O1a'!F36</f>
        <v>0</v>
      </c>
      <c r="BD67" s="122">
        <f>'SO6 - ODPADY O1a'!F37</f>
        <v>0</v>
      </c>
      <c r="BE67" s="7"/>
      <c r="BT67" s="123" t="s">
        <v>78</v>
      </c>
      <c r="BV67" s="123" t="s">
        <v>72</v>
      </c>
      <c r="BW67" s="123" t="s">
        <v>116</v>
      </c>
      <c r="BX67" s="123" t="s">
        <v>5</v>
      </c>
      <c r="CL67" s="123" t="s">
        <v>19</v>
      </c>
      <c r="CM67" s="123" t="s">
        <v>80</v>
      </c>
    </row>
    <row r="68" spans="1:91" s="7" customFormat="1" ht="14.4" customHeight="1">
      <c r="A68" s="111" t="s">
        <v>74</v>
      </c>
      <c r="B68" s="112"/>
      <c r="C68" s="113"/>
      <c r="D68" s="114" t="s">
        <v>117</v>
      </c>
      <c r="E68" s="114"/>
      <c r="F68" s="114"/>
      <c r="G68" s="114"/>
      <c r="H68" s="114"/>
      <c r="I68" s="115"/>
      <c r="J68" s="114" t="s">
        <v>118</v>
      </c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6">
        <f>'SO7 - ODPADY O1b'!J30</f>
        <v>0</v>
      </c>
      <c r="AH68" s="115"/>
      <c r="AI68" s="115"/>
      <c r="AJ68" s="115"/>
      <c r="AK68" s="115"/>
      <c r="AL68" s="115"/>
      <c r="AM68" s="115"/>
      <c r="AN68" s="116">
        <f>SUM(AG68,AT68)</f>
        <v>0</v>
      </c>
      <c r="AO68" s="115"/>
      <c r="AP68" s="115"/>
      <c r="AQ68" s="117" t="s">
        <v>77</v>
      </c>
      <c r="AR68" s="118"/>
      <c r="AS68" s="119">
        <v>0</v>
      </c>
      <c r="AT68" s="120">
        <f>ROUND(SUM(AV68:AW68),2)</f>
        <v>0</v>
      </c>
      <c r="AU68" s="121">
        <f>'SO7 - ODPADY O1b'!P83</f>
        <v>0</v>
      </c>
      <c r="AV68" s="120">
        <f>'SO7 - ODPADY O1b'!J33</f>
        <v>0</v>
      </c>
      <c r="AW68" s="120">
        <f>'SO7 - ODPADY O1b'!J34</f>
        <v>0</v>
      </c>
      <c r="AX68" s="120">
        <f>'SO7 - ODPADY O1b'!J35</f>
        <v>0</v>
      </c>
      <c r="AY68" s="120">
        <f>'SO7 - ODPADY O1b'!J36</f>
        <v>0</v>
      </c>
      <c r="AZ68" s="120">
        <f>'SO7 - ODPADY O1b'!F33</f>
        <v>0</v>
      </c>
      <c r="BA68" s="120">
        <f>'SO7 - ODPADY O1b'!F34</f>
        <v>0</v>
      </c>
      <c r="BB68" s="120">
        <f>'SO7 - ODPADY O1b'!F35</f>
        <v>0</v>
      </c>
      <c r="BC68" s="120">
        <f>'SO7 - ODPADY O1b'!F36</f>
        <v>0</v>
      </c>
      <c r="BD68" s="122">
        <f>'SO7 - ODPADY O1b'!F37</f>
        <v>0</v>
      </c>
      <c r="BE68" s="7"/>
      <c r="BT68" s="123" t="s">
        <v>78</v>
      </c>
      <c r="BV68" s="123" t="s">
        <v>72</v>
      </c>
      <c r="BW68" s="123" t="s">
        <v>119</v>
      </c>
      <c r="BX68" s="123" t="s">
        <v>5</v>
      </c>
      <c r="CL68" s="123" t="s">
        <v>19</v>
      </c>
      <c r="CM68" s="123" t="s">
        <v>80</v>
      </c>
    </row>
    <row r="69" spans="1:91" s="7" customFormat="1" ht="14.4" customHeight="1">
      <c r="A69" s="111" t="s">
        <v>74</v>
      </c>
      <c r="B69" s="112"/>
      <c r="C69" s="113"/>
      <c r="D69" s="114" t="s">
        <v>120</v>
      </c>
      <c r="E69" s="114"/>
      <c r="F69" s="114"/>
      <c r="G69" s="114"/>
      <c r="H69" s="114"/>
      <c r="I69" s="115"/>
      <c r="J69" s="114" t="s">
        <v>121</v>
      </c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6">
        <f>'SO8 - ODPADY O1c'!J30</f>
        <v>0</v>
      </c>
      <c r="AH69" s="115"/>
      <c r="AI69" s="115"/>
      <c r="AJ69" s="115"/>
      <c r="AK69" s="115"/>
      <c r="AL69" s="115"/>
      <c r="AM69" s="115"/>
      <c r="AN69" s="116">
        <f>SUM(AG69,AT69)</f>
        <v>0</v>
      </c>
      <c r="AO69" s="115"/>
      <c r="AP69" s="115"/>
      <c r="AQ69" s="117" t="s">
        <v>77</v>
      </c>
      <c r="AR69" s="118"/>
      <c r="AS69" s="119">
        <v>0</v>
      </c>
      <c r="AT69" s="120">
        <f>ROUND(SUM(AV69:AW69),2)</f>
        <v>0</v>
      </c>
      <c r="AU69" s="121">
        <f>'SO8 - ODPADY O1c'!P83</f>
        <v>0</v>
      </c>
      <c r="AV69" s="120">
        <f>'SO8 - ODPADY O1c'!J33</f>
        <v>0</v>
      </c>
      <c r="AW69" s="120">
        <f>'SO8 - ODPADY O1c'!J34</f>
        <v>0</v>
      </c>
      <c r="AX69" s="120">
        <f>'SO8 - ODPADY O1c'!J35</f>
        <v>0</v>
      </c>
      <c r="AY69" s="120">
        <f>'SO8 - ODPADY O1c'!J36</f>
        <v>0</v>
      </c>
      <c r="AZ69" s="120">
        <f>'SO8 - ODPADY O1c'!F33</f>
        <v>0</v>
      </c>
      <c r="BA69" s="120">
        <f>'SO8 - ODPADY O1c'!F34</f>
        <v>0</v>
      </c>
      <c r="BB69" s="120">
        <f>'SO8 - ODPADY O1c'!F35</f>
        <v>0</v>
      </c>
      <c r="BC69" s="120">
        <f>'SO8 - ODPADY O1c'!F36</f>
        <v>0</v>
      </c>
      <c r="BD69" s="122">
        <f>'SO8 - ODPADY O1c'!F37</f>
        <v>0</v>
      </c>
      <c r="BE69" s="7"/>
      <c r="BT69" s="123" t="s">
        <v>78</v>
      </c>
      <c r="BV69" s="123" t="s">
        <v>72</v>
      </c>
      <c r="BW69" s="123" t="s">
        <v>122</v>
      </c>
      <c r="BX69" s="123" t="s">
        <v>5</v>
      </c>
      <c r="CL69" s="123" t="s">
        <v>19</v>
      </c>
      <c r="CM69" s="123" t="s">
        <v>80</v>
      </c>
    </row>
    <row r="70" spans="1:91" s="7" customFormat="1" ht="14.4" customHeight="1">
      <c r="A70" s="111" t="s">
        <v>74</v>
      </c>
      <c r="B70" s="112"/>
      <c r="C70" s="113"/>
      <c r="D70" s="114" t="s">
        <v>123</v>
      </c>
      <c r="E70" s="114"/>
      <c r="F70" s="114"/>
      <c r="G70" s="114"/>
      <c r="H70" s="114"/>
      <c r="I70" s="115"/>
      <c r="J70" s="114" t="s">
        <v>124</v>
      </c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6">
        <f>'SO9 - ODPADY O3'!J30</f>
        <v>0</v>
      </c>
      <c r="AH70" s="115"/>
      <c r="AI70" s="115"/>
      <c r="AJ70" s="115"/>
      <c r="AK70" s="115"/>
      <c r="AL70" s="115"/>
      <c r="AM70" s="115"/>
      <c r="AN70" s="116">
        <f>SUM(AG70,AT70)</f>
        <v>0</v>
      </c>
      <c r="AO70" s="115"/>
      <c r="AP70" s="115"/>
      <c r="AQ70" s="117" t="s">
        <v>77</v>
      </c>
      <c r="AR70" s="118"/>
      <c r="AS70" s="124">
        <v>0</v>
      </c>
      <c r="AT70" s="125">
        <f>ROUND(SUM(AV70:AW70),2)</f>
        <v>0</v>
      </c>
      <c r="AU70" s="126">
        <f>'SO9 - ODPADY O3'!P83</f>
        <v>0</v>
      </c>
      <c r="AV70" s="125">
        <f>'SO9 - ODPADY O3'!J33</f>
        <v>0</v>
      </c>
      <c r="AW70" s="125">
        <f>'SO9 - ODPADY O3'!J34</f>
        <v>0</v>
      </c>
      <c r="AX70" s="125">
        <f>'SO9 - ODPADY O3'!J35</f>
        <v>0</v>
      </c>
      <c r="AY70" s="125">
        <f>'SO9 - ODPADY O3'!J36</f>
        <v>0</v>
      </c>
      <c r="AZ70" s="125">
        <f>'SO9 - ODPADY O3'!F33</f>
        <v>0</v>
      </c>
      <c r="BA70" s="125">
        <f>'SO9 - ODPADY O3'!F34</f>
        <v>0</v>
      </c>
      <c r="BB70" s="125">
        <f>'SO9 - ODPADY O3'!F35</f>
        <v>0</v>
      </c>
      <c r="BC70" s="125">
        <f>'SO9 - ODPADY O3'!F36</f>
        <v>0</v>
      </c>
      <c r="BD70" s="127">
        <f>'SO9 - ODPADY O3'!F37</f>
        <v>0</v>
      </c>
      <c r="BE70" s="7"/>
      <c r="BT70" s="123" t="s">
        <v>78</v>
      </c>
      <c r="BV70" s="123" t="s">
        <v>72</v>
      </c>
      <c r="BW70" s="123" t="s">
        <v>125</v>
      </c>
      <c r="BX70" s="123" t="s">
        <v>5</v>
      </c>
      <c r="CL70" s="123" t="s">
        <v>19</v>
      </c>
      <c r="CM70" s="123" t="s">
        <v>80</v>
      </c>
    </row>
    <row r="71" spans="1:57" s="2" customFormat="1" ht="30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4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44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</sheetData>
  <sheetProtection password="CC35" sheet="1" objects="1" scenarios="1" formatColumns="0" formatRows="0"/>
  <mergeCells count="102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D70:H70"/>
    <mergeCell ref="J70:AF70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54:AP54"/>
  </mergeCells>
  <hyperlinks>
    <hyperlink ref="A55" location="'SO1 - SLEZSKE PREDMESTI'!C2" display="/"/>
    <hyperlink ref="A56" location="'SO10 - ODPADY O5b'!C2" display="/"/>
    <hyperlink ref="A57" location="'SO11 - Černilov-Výrava (L...'!C2" display="/"/>
    <hyperlink ref="A58" location="'SO12 - 2 OTEVRENE ZAVL.KAN'!C2" display="/"/>
    <hyperlink ref="A59" location="'SO13 - HMZ 02 Olešnice'!C2" display="/"/>
    <hyperlink ref="A60" location="'SO14 - Třebechovice L7'!C2" display="/"/>
    <hyperlink ref="A61" location="'SO15 - ODPAD A'!C2" display="/"/>
    <hyperlink ref="A62" location="'SO16 - ODPAD B'!C2" display="/"/>
    <hyperlink ref="A63" location="'SO2 - SLEZSKE PREDM. '!C2" display="/"/>
    <hyperlink ref="A64" location="'SO3 - Bříza I (Plotiště)'!C2" display="/"/>
    <hyperlink ref="A65" location="'SO4 - ODPADY O4 '!C2" display="/"/>
    <hyperlink ref="A66" location="'SO5 - ODPADY O2a '!C2" display="/"/>
    <hyperlink ref="A67" location="'SO6 - ODPADY O1a'!C2" display="/"/>
    <hyperlink ref="A68" location="'SO7 - ODPADY O1b'!C2" display="/"/>
    <hyperlink ref="A69" location="'SO8 - ODPADY O1c'!C2" display="/"/>
    <hyperlink ref="A70" location="'SO9 - ODPADY O3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267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129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ROUND((SUM(BE83:BE104)),2)</f>
        <v>0</v>
      </c>
      <c r="G33" s="38"/>
      <c r="H33" s="38"/>
      <c r="I33" s="148">
        <v>0.21</v>
      </c>
      <c r="J33" s="147">
        <f>ROUND(((SUM(BE83:BE104))*I33),2)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ROUND((SUM(BF83:BF104)),2)</f>
        <v>0</v>
      </c>
      <c r="G34" s="38"/>
      <c r="H34" s="38"/>
      <c r="I34" s="148">
        <v>0.15</v>
      </c>
      <c r="J34" s="147">
        <f>ROUND(((SUM(BF83:BF104))*I34),2)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 xml:space="preserve">SO2 - SLEZSKE PREDM. 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Pouchov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J97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 xml:space="preserve">SO2 - SLEZSKE PREDM. 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Pouchov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P84+P97</f>
        <v>0</v>
      </c>
      <c r="Q83" s="96"/>
      <c r="R83" s="185">
        <f>R84+R97</f>
        <v>0</v>
      </c>
      <c r="S83" s="96"/>
      <c r="T83" s="186">
        <f>T84+T97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BK84+BK97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SUM(P86:P96)</f>
        <v>0</v>
      </c>
      <c r="Q85" s="196"/>
      <c r="R85" s="197">
        <f>SUM(R86:R96)</f>
        <v>0</v>
      </c>
      <c r="S85" s="196"/>
      <c r="T85" s="198">
        <f>SUM(T86:T96)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SUM(BK86:BK96)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0.284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268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269</v>
      </c>
      <c r="G89" s="225"/>
      <c r="H89" s="228">
        <v>0.284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174</v>
      </c>
      <c r="D90" s="204" t="s">
        <v>155</v>
      </c>
      <c r="E90" s="205" t="s">
        <v>212</v>
      </c>
      <c r="F90" s="206" t="s">
        <v>213</v>
      </c>
      <c r="G90" s="207" t="s">
        <v>214</v>
      </c>
      <c r="H90" s="208">
        <v>289.5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270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216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217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51" s="13" customFormat="1" ht="12">
      <c r="A93" s="13"/>
      <c r="B93" s="224"/>
      <c r="C93" s="225"/>
      <c r="D93" s="217" t="s">
        <v>166</v>
      </c>
      <c r="E93" s="226" t="s">
        <v>19</v>
      </c>
      <c r="F93" s="227" t="s">
        <v>271</v>
      </c>
      <c r="G93" s="225"/>
      <c r="H93" s="228">
        <v>289.5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166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153</v>
      </c>
    </row>
    <row r="94" spans="1:65" s="2" customFormat="1" ht="14.4" customHeight="1">
      <c r="A94" s="38"/>
      <c r="B94" s="39"/>
      <c r="C94" s="204" t="s">
        <v>80</v>
      </c>
      <c r="D94" s="204" t="s">
        <v>155</v>
      </c>
      <c r="E94" s="205" t="s">
        <v>175</v>
      </c>
      <c r="F94" s="206" t="s">
        <v>176</v>
      </c>
      <c r="G94" s="207" t="s">
        <v>158</v>
      </c>
      <c r="H94" s="208">
        <v>0.284</v>
      </c>
      <c r="I94" s="209"/>
      <c r="J94" s="210">
        <f>ROUND(I94*H94,2)</f>
        <v>0</v>
      </c>
      <c r="K94" s="206" t="s">
        <v>159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160</v>
      </c>
      <c r="AT94" s="215" t="s">
        <v>155</v>
      </c>
      <c r="AU94" s="215" t="s">
        <v>80</v>
      </c>
      <c r="AY94" s="17" t="s">
        <v>153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160</v>
      </c>
      <c r="BM94" s="215" t="s">
        <v>272</v>
      </c>
    </row>
    <row r="95" spans="1:47" s="2" customFormat="1" ht="12">
      <c r="A95" s="38"/>
      <c r="B95" s="39"/>
      <c r="C95" s="40"/>
      <c r="D95" s="217" t="s">
        <v>162</v>
      </c>
      <c r="E95" s="40"/>
      <c r="F95" s="218" t="s">
        <v>178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162</v>
      </c>
      <c r="AU95" s="17" t="s">
        <v>80</v>
      </c>
    </row>
    <row r="96" spans="1:47" s="2" customFormat="1" ht="12">
      <c r="A96" s="38"/>
      <c r="B96" s="39"/>
      <c r="C96" s="40"/>
      <c r="D96" s="222" t="s">
        <v>164</v>
      </c>
      <c r="E96" s="40"/>
      <c r="F96" s="223" t="s">
        <v>179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80</v>
      </c>
    </row>
    <row r="97" spans="1:63" s="12" customFormat="1" ht="25.9" customHeight="1">
      <c r="A97" s="12"/>
      <c r="B97" s="188"/>
      <c r="C97" s="189"/>
      <c r="D97" s="190" t="s">
        <v>69</v>
      </c>
      <c r="E97" s="191" t="s">
        <v>185</v>
      </c>
      <c r="F97" s="191" t="s">
        <v>186</v>
      </c>
      <c r="G97" s="189"/>
      <c r="H97" s="189"/>
      <c r="I97" s="192"/>
      <c r="J97" s="193">
        <f>BK97</f>
        <v>0</v>
      </c>
      <c r="K97" s="189"/>
      <c r="L97" s="194"/>
      <c r="M97" s="195"/>
      <c r="N97" s="196"/>
      <c r="O97" s="196"/>
      <c r="P97" s="197">
        <f>P98</f>
        <v>0</v>
      </c>
      <c r="Q97" s="196"/>
      <c r="R97" s="197">
        <f>R98</f>
        <v>0</v>
      </c>
      <c r="S97" s="196"/>
      <c r="T97" s="198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160</v>
      </c>
      <c r="AT97" s="200" t="s">
        <v>69</v>
      </c>
      <c r="AU97" s="200" t="s">
        <v>70</v>
      </c>
      <c r="AY97" s="199" t="s">
        <v>153</v>
      </c>
      <c r="BK97" s="201">
        <f>BK98</f>
        <v>0</v>
      </c>
    </row>
    <row r="98" spans="1:63" s="12" customFormat="1" ht="22.8" customHeight="1">
      <c r="A98" s="12"/>
      <c r="B98" s="188"/>
      <c r="C98" s="189"/>
      <c r="D98" s="190" t="s">
        <v>69</v>
      </c>
      <c r="E98" s="202" t="s">
        <v>187</v>
      </c>
      <c r="F98" s="202" t="s">
        <v>188</v>
      </c>
      <c r="G98" s="189"/>
      <c r="H98" s="189"/>
      <c r="I98" s="192"/>
      <c r="J98" s="203">
        <f>BK98</f>
        <v>0</v>
      </c>
      <c r="K98" s="189"/>
      <c r="L98" s="194"/>
      <c r="M98" s="195"/>
      <c r="N98" s="196"/>
      <c r="O98" s="196"/>
      <c r="P98" s="197">
        <f>SUM(P99:P104)</f>
        <v>0</v>
      </c>
      <c r="Q98" s="196"/>
      <c r="R98" s="197">
        <f>SUM(R99:R104)</f>
        <v>0</v>
      </c>
      <c r="S98" s="196"/>
      <c r="T98" s="198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99" t="s">
        <v>160</v>
      </c>
      <c r="AT98" s="200" t="s">
        <v>69</v>
      </c>
      <c r="AU98" s="200" t="s">
        <v>78</v>
      </c>
      <c r="AY98" s="199" t="s">
        <v>153</v>
      </c>
      <c r="BK98" s="201">
        <f>SUM(BK99:BK104)</f>
        <v>0</v>
      </c>
    </row>
    <row r="99" spans="1:65" s="2" customFormat="1" ht="22.2" customHeight="1">
      <c r="A99" s="38"/>
      <c r="B99" s="39"/>
      <c r="C99" s="204" t="s">
        <v>160</v>
      </c>
      <c r="D99" s="204" t="s">
        <v>155</v>
      </c>
      <c r="E99" s="205" t="s">
        <v>220</v>
      </c>
      <c r="F99" s="206" t="s">
        <v>221</v>
      </c>
      <c r="G99" s="207" t="s">
        <v>214</v>
      </c>
      <c r="H99" s="208">
        <v>289.5</v>
      </c>
      <c r="I99" s="209"/>
      <c r="J99" s="210">
        <f>ROUND(I99*H99,2)</f>
        <v>0</v>
      </c>
      <c r="K99" s="206" t="s">
        <v>19</v>
      </c>
      <c r="L99" s="44"/>
      <c r="M99" s="211" t="s">
        <v>19</v>
      </c>
      <c r="N99" s="212" t="s">
        <v>41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192</v>
      </c>
      <c r="AT99" s="215" t="s">
        <v>155</v>
      </c>
      <c r="AU99" s="215" t="s">
        <v>80</v>
      </c>
      <c r="AY99" s="17" t="s">
        <v>153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78</v>
      </c>
      <c r="BK99" s="216">
        <f>ROUND(I99*H99,2)</f>
        <v>0</v>
      </c>
      <c r="BL99" s="17" t="s">
        <v>192</v>
      </c>
      <c r="BM99" s="215" t="s">
        <v>273</v>
      </c>
    </row>
    <row r="100" spans="1:47" s="2" customFormat="1" ht="12">
      <c r="A100" s="38"/>
      <c r="B100" s="39"/>
      <c r="C100" s="40"/>
      <c r="D100" s="217" t="s">
        <v>162</v>
      </c>
      <c r="E100" s="40"/>
      <c r="F100" s="218" t="s">
        <v>221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162</v>
      </c>
      <c r="AU100" s="17" t="s">
        <v>80</v>
      </c>
    </row>
    <row r="101" spans="1:47" s="2" customFormat="1" ht="12">
      <c r="A101" s="38"/>
      <c r="B101" s="39"/>
      <c r="C101" s="40"/>
      <c r="D101" s="217" t="s">
        <v>195</v>
      </c>
      <c r="E101" s="40"/>
      <c r="F101" s="235" t="s">
        <v>223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195</v>
      </c>
      <c r="AU101" s="17" t="s">
        <v>80</v>
      </c>
    </row>
    <row r="102" spans="1:65" s="2" customFormat="1" ht="19.8" customHeight="1">
      <c r="A102" s="38"/>
      <c r="B102" s="39"/>
      <c r="C102" s="204" t="s">
        <v>189</v>
      </c>
      <c r="D102" s="204" t="s">
        <v>155</v>
      </c>
      <c r="E102" s="205" t="s">
        <v>190</v>
      </c>
      <c r="F102" s="206" t="s">
        <v>191</v>
      </c>
      <c r="G102" s="207" t="s">
        <v>158</v>
      </c>
      <c r="H102" s="208">
        <v>0.284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192</v>
      </c>
      <c r="AT102" s="215" t="s">
        <v>155</v>
      </c>
      <c r="AU102" s="215" t="s">
        <v>80</v>
      </c>
      <c r="AY102" s="17" t="s">
        <v>153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192</v>
      </c>
      <c r="BM102" s="215" t="s">
        <v>274</v>
      </c>
    </row>
    <row r="103" spans="1:47" s="2" customFormat="1" ht="12">
      <c r="A103" s="38"/>
      <c r="B103" s="39"/>
      <c r="C103" s="40"/>
      <c r="D103" s="217" t="s">
        <v>162</v>
      </c>
      <c r="E103" s="40"/>
      <c r="F103" s="218" t="s">
        <v>194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80</v>
      </c>
    </row>
    <row r="104" spans="1:47" s="2" customFormat="1" ht="12">
      <c r="A104" s="38"/>
      <c r="B104" s="39"/>
      <c r="C104" s="40"/>
      <c r="D104" s="217" t="s">
        <v>195</v>
      </c>
      <c r="E104" s="40"/>
      <c r="F104" s="235" t="s">
        <v>196</v>
      </c>
      <c r="G104" s="40"/>
      <c r="H104" s="40"/>
      <c r="I104" s="219"/>
      <c r="J104" s="40"/>
      <c r="K104" s="40"/>
      <c r="L104" s="44"/>
      <c r="M104" s="236"/>
      <c r="N104" s="237"/>
      <c r="O104" s="238"/>
      <c r="P104" s="238"/>
      <c r="Q104" s="238"/>
      <c r="R104" s="238"/>
      <c r="S104" s="238"/>
      <c r="T104" s="239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195</v>
      </c>
      <c r="AU104" s="17" t="s">
        <v>80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2" r:id="rId2" display="https://podminky.urs.cz/item/CS_URS_2022_01/111203201"/>
    <hyperlink ref="F96" r:id="rId3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275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276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ROUND((SUM(BE83:BE107)),2)</f>
        <v>0</v>
      </c>
      <c r="G33" s="38"/>
      <c r="H33" s="38"/>
      <c r="I33" s="148">
        <v>0.21</v>
      </c>
      <c r="J33" s="147">
        <f>ROUND(((SUM(BE83:BE107))*I33),2)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ROUND((SUM(BF83:BF107)),2)</f>
        <v>0</v>
      </c>
      <c r="G34" s="38"/>
      <c r="H34" s="38"/>
      <c r="I34" s="148">
        <v>0.15</v>
      </c>
      <c r="J34" s="147">
        <f>ROUND(((SUM(BF83:BF107))*I34),2)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SO3 - Bříza I (Plotiště)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Plotiště nad Labem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SO3 - Bříza I (Plotiště)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Plotiště nad Labem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0.029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277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278</v>
      </c>
      <c r="G89" s="225"/>
      <c r="H89" s="228">
        <v>0.029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80</v>
      </c>
      <c r="D90" s="204" t="s">
        <v>155</v>
      </c>
      <c r="E90" s="205" t="s">
        <v>168</v>
      </c>
      <c r="F90" s="206" t="s">
        <v>169</v>
      </c>
      <c r="G90" s="207" t="s">
        <v>158</v>
      </c>
      <c r="H90" s="208">
        <v>0.019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279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171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172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51" s="13" customFormat="1" ht="12">
      <c r="A93" s="13"/>
      <c r="B93" s="224"/>
      <c r="C93" s="225"/>
      <c r="D93" s="217" t="s">
        <v>166</v>
      </c>
      <c r="E93" s="226" t="s">
        <v>19</v>
      </c>
      <c r="F93" s="227" t="s">
        <v>280</v>
      </c>
      <c r="G93" s="225"/>
      <c r="H93" s="228">
        <v>0.019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166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153</v>
      </c>
    </row>
    <row r="94" spans="1:65" s="2" customFormat="1" ht="14.4" customHeight="1">
      <c r="A94" s="38"/>
      <c r="B94" s="39"/>
      <c r="C94" s="204" t="s">
        <v>174</v>
      </c>
      <c r="D94" s="204" t="s">
        <v>155</v>
      </c>
      <c r="E94" s="205" t="s">
        <v>175</v>
      </c>
      <c r="F94" s="206" t="s">
        <v>176</v>
      </c>
      <c r="G94" s="207" t="s">
        <v>158</v>
      </c>
      <c r="H94" s="208">
        <v>0.029</v>
      </c>
      <c r="I94" s="209"/>
      <c r="J94" s="210">
        <f>ROUND(I94*H94,2)</f>
        <v>0</v>
      </c>
      <c r="K94" s="206" t="s">
        <v>159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160</v>
      </c>
      <c r="AT94" s="215" t="s">
        <v>155</v>
      </c>
      <c r="AU94" s="215" t="s">
        <v>80</v>
      </c>
      <c r="AY94" s="17" t="s">
        <v>153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160</v>
      </c>
      <c r="BM94" s="215" t="s">
        <v>281</v>
      </c>
    </row>
    <row r="95" spans="1:47" s="2" customFormat="1" ht="12">
      <c r="A95" s="38"/>
      <c r="B95" s="39"/>
      <c r="C95" s="40"/>
      <c r="D95" s="217" t="s">
        <v>162</v>
      </c>
      <c r="E95" s="40"/>
      <c r="F95" s="218" t="s">
        <v>178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162</v>
      </c>
      <c r="AU95" s="17" t="s">
        <v>80</v>
      </c>
    </row>
    <row r="96" spans="1:47" s="2" customFormat="1" ht="12">
      <c r="A96" s="38"/>
      <c r="B96" s="39"/>
      <c r="C96" s="40"/>
      <c r="D96" s="222" t="s">
        <v>164</v>
      </c>
      <c r="E96" s="40"/>
      <c r="F96" s="223" t="s">
        <v>179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80</v>
      </c>
    </row>
    <row r="97" spans="1:65" s="2" customFormat="1" ht="14.4" customHeight="1">
      <c r="A97" s="38"/>
      <c r="B97" s="39"/>
      <c r="C97" s="204" t="s">
        <v>160</v>
      </c>
      <c r="D97" s="204" t="s">
        <v>155</v>
      </c>
      <c r="E97" s="205" t="s">
        <v>180</v>
      </c>
      <c r="F97" s="206" t="s">
        <v>181</v>
      </c>
      <c r="G97" s="207" t="s">
        <v>158</v>
      </c>
      <c r="H97" s="208">
        <v>0.019</v>
      </c>
      <c r="I97" s="209"/>
      <c r="J97" s="210">
        <f>ROUND(I97*H97,2)</f>
        <v>0</v>
      </c>
      <c r="K97" s="206" t="s">
        <v>159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160</v>
      </c>
      <c r="AT97" s="215" t="s">
        <v>155</v>
      </c>
      <c r="AU97" s="215" t="s">
        <v>80</v>
      </c>
      <c r="AY97" s="17" t="s">
        <v>153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160</v>
      </c>
      <c r="BM97" s="215" t="s">
        <v>282</v>
      </c>
    </row>
    <row r="98" spans="1:47" s="2" customFormat="1" ht="12">
      <c r="A98" s="38"/>
      <c r="B98" s="39"/>
      <c r="C98" s="40"/>
      <c r="D98" s="217" t="s">
        <v>162</v>
      </c>
      <c r="E98" s="40"/>
      <c r="F98" s="218" t="s">
        <v>183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162</v>
      </c>
      <c r="AU98" s="17" t="s">
        <v>80</v>
      </c>
    </row>
    <row r="99" spans="1:47" s="2" customFormat="1" ht="12">
      <c r="A99" s="38"/>
      <c r="B99" s="39"/>
      <c r="C99" s="40"/>
      <c r="D99" s="222" t="s">
        <v>164</v>
      </c>
      <c r="E99" s="40"/>
      <c r="F99" s="223" t="s">
        <v>184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164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185</v>
      </c>
      <c r="F100" s="191" t="s">
        <v>186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160</v>
      </c>
      <c r="AT100" s="200" t="s">
        <v>69</v>
      </c>
      <c r="AU100" s="200" t="s">
        <v>70</v>
      </c>
      <c r="AY100" s="199" t="s">
        <v>153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187</v>
      </c>
      <c r="F101" s="202" t="s">
        <v>188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SUM(P102:P107)</f>
        <v>0</v>
      </c>
      <c r="Q101" s="196"/>
      <c r="R101" s="197">
        <f>SUM(R102:R107)</f>
        <v>0</v>
      </c>
      <c r="S101" s="196"/>
      <c r="T101" s="198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160</v>
      </c>
      <c r="AT101" s="200" t="s">
        <v>69</v>
      </c>
      <c r="AU101" s="200" t="s">
        <v>78</v>
      </c>
      <c r="AY101" s="199" t="s">
        <v>153</v>
      </c>
      <c r="BK101" s="201">
        <f>SUM(BK102:BK107)</f>
        <v>0</v>
      </c>
    </row>
    <row r="102" spans="1:65" s="2" customFormat="1" ht="19.8" customHeight="1">
      <c r="A102" s="38"/>
      <c r="B102" s="39"/>
      <c r="C102" s="204" t="s">
        <v>189</v>
      </c>
      <c r="D102" s="204" t="s">
        <v>155</v>
      </c>
      <c r="E102" s="205" t="s">
        <v>190</v>
      </c>
      <c r="F102" s="206" t="s">
        <v>191</v>
      </c>
      <c r="G102" s="207" t="s">
        <v>158</v>
      </c>
      <c r="H102" s="208">
        <v>0.029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192</v>
      </c>
      <c r="AT102" s="215" t="s">
        <v>155</v>
      </c>
      <c r="AU102" s="215" t="s">
        <v>80</v>
      </c>
      <c r="AY102" s="17" t="s">
        <v>153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192</v>
      </c>
      <c r="BM102" s="215" t="s">
        <v>283</v>
      </c>
    </row>
    <row r="103" spans="1:47" s="2" customFormat="1" ht="12">
      <c r="A103" s="38"/>
      <c r="B103" s="39"/>
      <c r="C103" s="40"/>
      <c r="D103" s="217" t="s">
        <v>162</v>
      </c>
      <c r="E103" s="40"/>
      <c r="F103" s="218" t="s">
        <v>194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80</v>
      </c>
    </row>
    <row r="104" spans="1:47" s="2" customFormat="1" ht="12">
      <c r="A104" s="38"/>
      <c r="B104" s="39"/>
      <c r="C104" s="40"/>
      <c r="D104" s="217" t="s">
        <v>195</v>
      </c>
      <c r="E104" s="40"/>
      <c r="F104" s="235" t="s">
        <v>196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195</v>
      </c>
      <c r="AU104" s="17" t="s">
        <v>80</v>
      </c>
    </row>
    <row r="105" spans="1:65" s="2" customFormat="1" ht="19.8" customHeight="1">
      <c r="A105" s="38"/>
      <c r="B105" s="39"/>
      <c r="C105" s="204" t="s">
        <v>197</v>
      </c>
      <c r="D105" s="204" t="s">
        <v>155</v>
      </c>
      <c r="E105" s="205" t="s">
        <v>198</v>
      </c>
      <c r="F105" s="206" t="s">
        <v>199</v>
      </c>
      <c r="G105" s="207" t="s">
        <v>158</v>
      </c>
      <c r="H105" s="208">
        <v>0.019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41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192</v>
      </c>
      <c r="AT105" s="215" t="s">
        <v>155</v>
      </c>
      <c r="AU105" s="215" t="s">
        <v>80</v>
      </c>
      <c r="AY105" s="17" t="s">
        <v>153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78</v>
      </c>
      <c r="BK105" s="216">
        <f>ROUND(I105*H105,2)</f>
        <v>0</v>
      </c>
      <c r="BL105" s="17" t="s">
        <v>192</v>
      </c>
      <c r="BM105" s="215" t="s">
        <v>284</v>
      </c>
    </row>
    <row r="106" spans="1:47" s="2" customFormat="1" ht="12">
      <c r="A106" s="38"/>
      <c r="B106" s="39"/>
      <c r="C106" s="40"/>
      <c r="D106" s="217" t="s">
        <v>162</v>
      </c>
      <c r="E106" s="40"/>
      <c r="F106" s="218" t="s">
        <v>201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162</v>
      </c>
      <c r="AU106" s="17" t="s">
        <v>80</v>
      </c>
    </row>
    <row r="107" spans="1:47" s="2" customFormat="1" ht="12">
      <c r="A107" s="38"/>
      <c r="B107" s="39"/>
      <c r="C107" s="40"/>
      <c r="D107" s="217" t="s">
        <v>195</v>
      </c>
      <c r="E107" s="40"/>
      <c r="F107" s="235" t="s">
        <v>196</v>
      </c>
      <c r="G107" s="40"/>
      <c r="H107" s="40"/>
      <c r="I107" s="219"/>
      <c r="J107" s="40"/>
      <c r="K107" s="40"/>
      <c r="L107" s="44"/>
      <c r="M107" s="236"/>
      <c r="N107" s="237"/>
      <c r="O107" s="238"/>
      <c r="P107" s="238"/>
      <c r="Q107" s="238"/>
      <c r="R107" s="238"/>
      <c r="S107" s="238"/>
      <c r="T107" s="239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195</v>
      </c>
      <c r="AU107" s="17" t="s">
        <v>80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K10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2" r:id="rId2" display="https://podminky.urs.cz/item/CS_URS_2022_01/111103222"/>
    <hyperlink ref="F96" r:id="rId3" display="https://podminky.urs.cz/item/CS_URS_2022_01/185803106"/>
    <hyperlink ref="F99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285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203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ROUND((SUM(BE83:BE97)),2)</f>
        <v>0</v>
      </c>
      <c r="G33" s="38"/>
      <c r="H33" s="38"/>
      <c r="I33" s="148">
        <v>0.21</v>
      </c>
      <c r="J33" s="147">
        <f>ROUND(((SUM(BE83:BE97))*I33),2)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ROUND((SUM(BF83:BF97)),2)</f>
        <v>0</v>
      </c>
      <c r="G34" s="38"/>
      <c r="H34" s="38"/>
      <c r="I34" s="148">
        <v>0.15</v>
      </c>
      <c r="J34" s="147">
        <f>ROUND(((SUM(BF83:BF97))*I34),2)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 xml:space="preserve">SO4 - ODPADY O4 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Vilantice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 xml:space="preserve">SO4 - ODPADY O4 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Vilantice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P84+P93</f>
        <v>0</v>
      </c>
      <c r="Q83" s="96"/>
      <c r="R83" s="185">
        <f>R84+R93</f>
        <v>0</v>
      </c>
      <c r="S83" s="96"/>
      <c r="T83" s="186">
        <f>T84+T93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BK84+BK93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SUM(BK86:BK92)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0.168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286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287</v>
      </c>
      <c r="G89" s="225"/>
      <c r="H89" s="228">
        <v>0.168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80</v>
      </c>
      <c r="D90" s="204" t="s">
        <v>155</v>
      </c>
      <c r="E90" s="205" t="s">
        <v>175</v>
      </c>
      <c r="F90" s="206" t="s">
        <v>176</v>
      </c>
      <c r="G90" s="207" t="s">
        <v>158</v>
      </c>
      <c r="H90" s="208">
        <v>0.168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288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63" s="12" customFormat="1" ht="25.9" customHeight="1">
      <c r="A93" s="12"/>
      <c r="B93" s="188"/>
      <c r="C93" s="189"/>
      <c r="D93" s="190" t="s">
        <v>69</v>
      </c>
      <c r="E93" s="191" t="s">
        <v>185</v>
      </c>
      <c r="F93" s="191" t="s">
        <v>186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160</v>
      </c>
      <c r="AT93" s="200" t="s">
        <v>69</v>
      </c>
      <c r="AU93" s="200" t="s">
        <v>70</v>
      </c>
      <c r="AY93" s="199" t="s">
        <v>153</v>
      </c>
      <c r="BK93" s="201">
        <f>BK94</f>
        <v>0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187</v>
      </c>
      <c r="F94" s="202" t="s">
        <v>188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78</v>
      </c>
      <c r="AY94" s="199" t="s">
        <v>153</v>
      </c>
      <c r="BK94" s="201">
        <f>SUM(BK95:BK97)</f>
        <v>0</v>
      </c>
    </row>
    <row r="95" spans="1:65" s="2" customFormat="1" ht="19.8" customHeight="1">
      <c r="A95" s="38"/>
      <c r="B95" s="39"/>
      <c r="C95" s="204" t="s">
        <v>174</v>
      </c>
      <c r="D95" s="204" t="s">
        <v>155</v>
      </c>
      <c r="E95" s="205" t="s">
        <v>190</v>
      </c>
      <c r="F95" s="206" t="s">
        <v>191</v>
      </c>
      <c r="G95" s="207" t="s">
        <v>158</v>
      </c>
      <c r="H95" s="208">
        <v>0.168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41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192</v>
      </c>
      <c r="AT95" s="215" t="s">
        <v>155</v>
      </c>
      <c r="AU95" s="215" t="s">
        <v>80</v>
      </c>
      <c r="AY95" s="17" t="s">
        <v>153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78</v>
      </c>
      <c r="BK95" s="216">
        <f>ROUND(I95*H95,2)</f>
        <v>0</v>
      </c>
      <c r="BL95" s="17" t="s">
        <v>192</v>
      </c>
      <c r="BM95" s="215" t="s">
        <v>289</v>
      </c>
    </row>
    <row r="96" spans="1:47" s="2" customFormat="1" ht="12">
      <c r="A96" s="38"/>
      <c r="B96" s="39"/>
      <c r="C96" s="40"/>
      <c r="D96" s="217" t="s">
        <v>162</v>
      </c>
      <c r="E96" s="40"/>
      <c r="F96" s="218" t="s">
        <v>194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162</v>
      </c>
      <c r="AU96" s="17" t="s">
        <v>80</v>
      </c>
    </row>
    <row r="97" spans="1:47" s="2" customFormat="1" ht="12">
      <c r="A97" s="38"/>
      <c r="B97" s="39"/>
      <c r="C97" s="40"/>
      <c r="D97" s="217" t="s">
        <v>195</v>
      </c>
      <c r="E97" s="40"/>
      <c r="F97" s="235" t="s">
        <v>196</v>
      </c>
      <c r="G97" s="40"/>
      <c r="H97" s="40"/>
      <c r="I97" s="219"/>
      <c r="J97" s="40"/>
      <c r="K97" s="40"/>
      <c r="L97" s="44"/>
      <c r="M97" s="236"/>
      <c r="N97" s="237"/>
      <c r="O97" s="238"/>
      <c r="P97" s="238"/>
      <c r="Q97" s="238"/>
      <c r="R97" s="238"/>
      <c r="S97" s="238"/>
      <c r="T97" s="23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195</v>
      </c>
      <c r="AU97" s="17" t="s">
        <v>80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2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290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203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ROUND((SUM(BE83:BE97)),2)</f>
        <v>0</v>
      </c>
      <c r="G33" s="38"/>
      <c r="H33" s="38"/>
      <c r="I33" s="148">
        <v>0.21</v>
      </c>
      <c r="J33" s="147">
        <f>ROUND(((SUM(BE83:BE97))*I33),2)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ROUND((SUM(BF83:BF97)),2)</f>
        <v>0</v>
      </c>
      <c r="G34" s="38"/>
      <c r="H34" s="38"/>
      <c r="I34" s="148">
        <v>0.15</v>
      </c>
      <c r="J34" s="147">
        <f>ROUND(((SUM(BF83:BF97))*I34),2)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 xml:space="preserve">SO5 - ODPADY O2a 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Vilantice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 xml:space="preserve">SO5 - ODPADY O2a 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Vilantice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P84+P93</f>
        <v>0</v>
      </c>
      <c r="Q83" s="96"/>
      <c r="R83" s="185">
        <f>R84+R93</f>
        <v>0</v>
      </c>
      <c r="S83" s="96"/>
      <c r="T83" s="186">
        <f>T84+T93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BK84+BK93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SUM(BK86:BK92)</f>
        <v>0</v>
      </c>
    </row>
    <row r="86" spans="1:65" s="2" customFormat="1" ht="14.4" customHeight="1">
      <c r="A86" s="38"/>
      <c r="B86" s="39"/>
      <c r="C86" s="204" t="s">
        <v>80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0.236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291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292</v>
      </c>
      <c r="G89" s="225"/>
      <c r="H89" s="228">
        <v>0.236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78</v>
      </c>
      <c r="D90" s="204" t="s">
        <v>155</v>
      </c>
      <c r="E90" s="205" t="s">
        <v>175</v>
      </c>
      <c r="F90" s="206" t="s">
        <v>176</v>
      </c>
      <c r="G90" s="207" t="s">
        <v>158</v>
      </c>
      <c r="H90" s="208">
        <v>0.236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293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63" s="12" customFormat="1" ht="25.9" customHeight="1">
      <c r="A93" s="12"/>
      <c r="B93" s="188"/>
      <c r="C93" s="189"/>
      <c r="D93" s="190" t="s">
        <v>69</v>
      </c>
      <c r="E93" s="191" t="s">
        <v>185</v>
      </c>
      <c r="F93" s="191" t="s">
        <v>186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160</v>
      </c>
      <c r="AT93" s="200" t="s">
        <v>69</v>
      </c>
      <c r="AU93" s="200" t="s">
        <v>70</v>
      </c>
      <c r="AY93" s="199" t="s">
        <v>153</v>
      </c>
      <c r="BK93" s="201">
        <f>BK94</f>
        <v>0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187</v>
      </c>
      <c r="F94" s="202" t="s">
        <v>188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78</v>
      </c>
      <c r="AY94" s="199" t="s">
        <v>153</v>
      </c>
      <c r="BK94" s="201">
        <f>SUM(BK95:BK97)</f>
        <v>0</v>
      </c>
    </row>
    <row r="95" spans="1:65" s="2" customFormat="1" ht="19.8" customHeight="1">
      <c r="A95" s="38"/>
      <c r="B95" s="39"/>
      <c r="C95" s="204" t="s">
        <v>174</v>
      </c>
      <c r="D95" s="204" t="s">
        <v>155</v>
      </c>
      <c r="E95" s="205" t="s">
        <v>190</v>
      </c>
      <c r="F95" s="206" t="s">
        <v>191</v>
      </c>
      <c r="G95" s="207" t="s">
        <v>158</v>
      </c>
      <c r="H95" s="208">
        <v>0.236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41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192</v>
      </c>
      <c r="AT95" s="215" t="s">
        <v>155</v>
      </c>
      <c r="AU95" s="215" t="s">
        <v>80</v>
      </c>
      <c r="AY95" s="17" t="s">
        <v>153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78</v>
      </c>
      <c r="BK95" s="216">
        <f>ROUND(I95*H95,2)</f>
        <v>0</v>
      </c>
      <c r="BL95" s="17" t="s">
        <v>192</v>
      </c>
      <c r="BM95" s="215" t="s">
        <v>294</v>
      </c>
    </row>
    <row r="96" spans="1:47" s="2" customFormat="1" ht="12">
      <c r="A96" s="38"/>
      <c r="B96" s="39"/>
      <c r="C96" s="40"/>
      <c r="D96" s="217" t="s">
        <v>162</v>
      </c>
      <c r="E96" s="40"/>
      <c r="F96" s="218" t="s">
        <v>194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162</v>
      </c>
      <c r="AU96" s="17" t="s">
        <v>80</v>
      </c>
    </row>
    <row r="97" spans="1:47" s="2" customFormat="1" ht="12">
      <c r="A97" s="38"/>
      <c r="B97" s="39"/>
      <c r="C97" s="40"/>
      <c r="D97" s="217" t="s">
        <v>195</v>
      </c>
      <c r="E97" s="40"/>
      <c r="F97" s="235" t="s">
        <v>196</v>
      </c>
      <c r="G97" s="40"/>
      <c r="H97" s="40"/>
      <c r="I97" s="219"/>
      <c r="J97" s="40"/>
      <c r="K97" s="40"/>
      <c r="L97" s="44"/>
      <c r="M97" s="236"/>
      <c r="N97" s="237"/>
      <c r="O97" s="238"/>
      <c r="P97" s="238"/>
      <c r="Q97" s="238"/>
      <c r="R97" s="238"/>
      <c r="S97" s="238"/>
      <c r="T97" s="23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195</v>
      </c>
      <c r="AU97" s="17" t="s">
        <v>80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2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295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203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ROUND((SUM(BE83:BE97)),2)</f>
        <v>0</v>
      </c>
      <c r="G33" s="38"/>
      <c r="H33" s="38"/>
      <c r="I33" s="148">
        <v>0.21</v>
      </c>
      <c r="J33" s="147">
        <f>ROUND(((SUM(BE83:BE97))*I33),2)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ROUND((SUM(BF83:BF97)),2)</f>
        <v>0</v>
      </c>
      <c r="G34" s="38"/>
      <c r="H34" s="38"/>
      <c r="I34" s="148">
        <v>0.15</v>
      </c>
      <c r="J34" s="147">
        <f>ROUND(((SUM(BF83:BF97))*I34),2)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SO6 - ODPADY O1a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Vilantice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SO6 - ODPADY O1a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Vilantice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P84+P93</f>
        <v>0</v>
      </c>
      <c r="Q83" s="96"/>
      <c r="R83" s="185">
        <f>R84+R93</f>
        <v>0</v>
      </c>
      <c r="S83" s="96"/>
      <c r="T83" s="186">
        <f>T84+T93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BK84+BK93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SUM(BK86:BK92)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0.278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296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297</v>
      </c>
      <c r="G89" s="225"/>
      <c r="H89" s="228">
        <v>0.278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80</v>
      </c>
      <c r="D90" s="204" t="s">
        <v>155</v>
      </c>
      <c r="E90" s="205" t="s">
        <v>175</v>
      </c>
      <c r="F90" s="206" t="s">
        <v>176</v>
      </c>
      <c r="G90" s="207" t="s">
        <v>158</v>
      </c>
      <c r="H90" s="208">
        <v>0.278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298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63" s="12" customFormat="1" ht="25.9" customHeight="1">
      <c r="A93" s="12"/>
      <c r="B93" s="188"/>
      <c r="C93" s="189"/>
      <c r="D93" s="190" t="s">
        <v>69</v>
      </c>
      <c r="E93" s="191" t="s">
        <v>185</v>
      </c>
      <c r="F93" s="191" t="s">
        <v>186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160</v>
      </c>
      <c r="AT93" s="200" t="s">
        <v>69</v>
      </c>
      <c r="AU93" s="200" t="s">
        <v>70</v>
      </c>
      <c r="AY93" s="199" t="s">
        <v>153</v>
      </c>
      <c r="BK93" s="201">
        <f>BK94</f>
        <v>0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187</v>
      </c>
      <c r="F94" s="202" t="s">
        <v>188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78</v>
      </c>
      <c r="AY94" s="199" t="s">
        <v>153</v>
      </c>
      <c r="BK94" s="201">
        <f>SUM(BK95:BK97)</f>
        <v>0</v>
      </c>
    </row>
    <row r="95" spans="1:65" s="2" customFormat="1" ht="19.8" customHeight="1">
      <c r="A95" s="38"/>
      <c r="B95" s="39"/>
      <c r="C95" s="204" t="s">
        <v>174</v>
      </c>
      <c r="D95" s="204" t="s">
        <v>155</v>
      </c>
      <c r="E95" s="205" t="s">
        <v>190</v>
      </c>
      <c r="F95" s="206" t="s">
        <v>191</v>
      </c>
      <c r="G95" s="207" t="s">
        <v>158</v>
      </c>
      <c r="H95" s="208">
        <v>0.278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41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192</v>
      </c>
      <c r="AT95" s="215" t="s">
        <v>155</v>
      </c>
      <c r="AU95" s="215" t="s">
        <v>80</v>
      </c>
      <c r="AY95" s="17" t="s">
        <v>153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78</v>
      </c>
      <c r="BK95" s="216">
        <f>ROUND(I95*H95,2)</f>
        <v>0</v>
      </c>
      <c r="BL95" s="17" t="s">
        <v>192</v>
      </c>
      <c r="BM95" s="215" t="s">
        <v>299</v>
      </c>
    </row>
    <row r="96" spans="1:47" s="2" customFormat="1" ht="12">
      <c r="A96" s="38"/>
      <c r="B96" s="39"/>
      <c r="C96" s="40"/>
      <c r="D96" s="217" t="s">
        <v>162</v>
      </c>
      <c r="E96" s="40"/>
      <c r="F96" s="218" t="s">
        <v>194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162</v>
      </c>
      <c r="AU96" s="17" t="s">
        <v>80</v>
      </c>
    </row>
    <row r="97" spans="1:47" s="2" customFormat="1" ht="12">
      <c r="A97" s="38"/>
      <c r="B97" s="39"/>
      <c r="C97" s="40"/>
      <c r="D97" s="217" t="s">
        <v>195</v>
      </c>
      <c r="E97" s="40"/>
      <c r="F97" s="235" t="s">
        <v>196</v>
      </c>
      <c r="G97" s="40"/>
      <c r="H97" s="40"/>
      <c r="I97" s="219"/>
      <c r="J97" s="40"/>
      <c r="K97" s="40"/>
      <c r="L97" s="44"/>
      <c r="M97" s="236"/>
      <c r="N97" s="237"/>
      <c r="O97" s="238"/>
      <c r="P97" s="238"/>
      <c r="Q97" s="238"/>
      <c r="R97" s="238"/>
      <c r="S97" s="238"/>
      <c r="T97" s="23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195</v>
      </c>
      <c r="AU97" s="17" t="s">
        <v>80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2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300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203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ROUND((SUM(BE83:BE97)),2)</f>
        <v>0</v>
      </c>
      <c r="G33" s="38"/>
      <c r="H33" s="38"/>
      <c r="I33" s="148">
        <v>0.21</v>
      </c>
      <c r="J33" s="147">
        <f>ROUND(((SUM(BE83:BE97))*I33),2)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ROUND((SUM(BF83:BF97)),2)</f>
        <v>0</v>
      </c>
      <c r="G34" s="38"/>
      <c r="H34" s="38"/>
      <c r="I34" s="148">
        <v>0.15</v>
      </c>
      <c r="J34" s="147">
        <f>ROUND(((SUM(BF83:BF97))*I34),2)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SO7 - ODPADY O1b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Vilantice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SO7 - ODPADY O1b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Vilantice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P84+P93</f>
        <v>0</v>
      </c>
      <c r="Q83" s="96"/>
      <c r="R83" s="185">
        <f>R84+R93</f>
        <v>0</v>
      </c>
      <c r="S83" s="96"/>
      <c r="T83" s="186">
        <f>T84+T93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BK84+BK93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SUM(BK86:BK92)</f>
        <v>0</v>
      </c>
    </row>
    <row r="86" spans="1:65" s="2" customFormat="1" ht="14.4" customHeight="1">
      <c r="A86" s="38"/>
      <c r="B86" s="39"/>
      <c r="C86" s="204" t="s">
        <v>80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0.012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301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302</v>
      </c>
      <c r="G89" s="225"/>
      <c r="H89" s="228">
        <v>0.012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78</v>
      </c>
      <c r="D90" s="204" t="s">
        <v>155</v>
      </c>
      <c r="E90" s="205" t="s">
        <v>175</v>
      </c>
      <c r="F90" s="206" t="s">
        <v>176</v>
      </c>
      <c r="G90" s="207" t="s">
        <v>158</v>
      </c>
      <c r="H90" s="208">
        <v>0.012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303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63" s="12" customFormat="1" ht="25.9" customHeight="1">
      <c r="A93" s="12"/>
      <c r="B93" s="188"/>
      <c r="C93" s="189"/>
      <c r="D93" s="190" t="s">
        <v>69</v>
      </c>
      <c r="E93" s="191" t="s">
        <v>185</v>
      </c>
      <c r="F93" s="191" t="s">
        <v>186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160</v>
      </c>
      <c r="AT93" s="200" t="s">
        <v>69</v>
      </c>
      <c r="AU93" s="200" t="s">
        <v>70</v>
      </c>
      <c r="AY93" s="199" t="s">
        <v>153</v>
      </c>
      <c r="BK93" s="201">
        <f>BK94</f>
        <v>0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187</v>
      </c>
      <c r="F94" s="202" t="s">
        <v>188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78</v>
      </c>
      <c r="AY94" s="199" t="s">
        <v>153</v>
      </c>
      <c r="BK94" s="201">
        <f>SUM(BK95:BK97)</f>
        <v>0</v>
      </c>
    </row>
    <row r="95" spans="1:65" s="2" customFormat="1" ht="19.8" customHeight="1">
      <c r="A95" s="38"/>
      <c r="B95" s="39"/>
      <c r="C95" s="204" t="s">
        <v>174</v>
      </c>
      <c r="D95" s="204" t="s">
        <v>155</v>
      </c>
      <c r="E95" s="205" t="s">
        <v>190</v>
      </c>
      <c r="F95" s="206" t="s">
        <v>191</v>
      </c>
      <c r="G95" s="207" t="s">
        <v>158</v>
      </c>
      <c r="H95" s="208">
        <v>0.012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41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192</v>
      </c>
      <c r="AT95" s="215" t="s">
        <v>155</v>
      </c>
      <c r="AU95" s="215" t="s">
        <v>80</v>
      </c>
      <c r="AY95" s="17" t="s">
        <v>153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78</v>
      </c>
      <c r="BK95" s="216">
        <f>ROUND(I95*H95,2)</f>
        <v>0</v>
      </c>
      <c r="BL95" s="17" t="s">
        <v>192</v>
      </c>
      <c r="BM95" s="215" t="s">
        <v>304</v>
      </c>
    </row>
    <row r="96" spans="1:47" s="2" customFormat="1" ht="12">
      <c r="A96" s="38"/>
      <c r="B96" s="39"/>
      <c r="C96" s="40"/>
      <c r="D96" s="217" t="s">
        <v>162</v>
      </c>
      <c r="E96" s="40"/>
      <c r="F96" s="218" t="s">
        <v>194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162</v>
      </c>
      <c r="AU96" s="17" t="s">
        <v>80</v>
      </c>
    </row>
    <row r="97" spans="1:47" s="2" customFormat="1" ht="12">
      <c r="A97" s="38"/>
      <c r="B97" s="39"/>
      <c r="C97" s="40"/>
      <c r="D97" s="217" t="s">
        <v>195</v>
      </c>
      <c r="E97" s="40"/>
      <c r="F97" s="235" t="s">
        <v>196</v>
      </c>
      <c r="G97" s="40"/>
      <c r="H97" s="40"/>
      <c r="I97" s="219"/>
      <c r="J97" s="40"/>
      <c r="K97" s="40"/>
      <c r="L97" s="44"/>
      <c r="M97" s="236"/>
      <c r="N97" s="237"/>
      <c r="O97" s="238"/>
      <c r="P97" s="238"/>
      <c r="Q97" s="238"/>
      <c r="R97" s="238"/>
      <c r="S97" s="238"/>
      <c r="T97" s="23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195</v>
      </c>
      <c r="AU97" s="17" t="s">
        <v>80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2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305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203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ROUND((SUM(BE83:BE97)),2)</f>
        <v>0</v>
      </c>
      <c r="G33" s="38"/>
      <c r="H33" s="38"/>
      <c r="I33" s="148">
        <v>0.21</v>
      </c>
      <c r="J33" s="147">
        <f>ROUND(((SUM(BE83:BE97))*I33),2)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ROUND((SUM(BF83:BF97)),2)</f>
        <v>0</v>
      </c>
      <c r="G34" s="38"/>
      <c r="H34" s="38"/>
      <c r="I34" s="148">
        <v>0.15</v>
      </c>
      <c r="J34" s="147">
        <f>ROUND(((SUM(BF83:BF97))*I34),2)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SO8 - ODPADY O1c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Vilantice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SO8 - ODPADY O1c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Vilantice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P84+P93</f>
        <v>0</v>
      </c>
      <c r="Q83" s="96"/>
      <c r="R83" s="185">
        <f>R84+R93</f>
        <v>0</v>
      </c>
      <c r="S83" s="96"/>
      <c r="T83" s="186">
        <f>T84+T93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BK84+BK93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SUM(BK86:BK92)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0.021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306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307</v>
      </c>
      <c r="G89" s="225"/>
      <c r="H89" s="228">
        <v>0.021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80</v>
      </c>
      <c r="D90" s="204" t="s">
        <v>155</v>
      </c>
      <c r="E90" s="205" t="s">
        <v>175</v>
      </c>
      <c r="F90" s="206" t="s">
        <v>176</v>
      </c>
      <c r="G90" s="207" t="s">
        <v>158</v>
      </c>
      <c r="H90" s="208">
        <v>0.021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308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63" s="12" customFormat="1" ht="25.9" customHeight="1">
      <c r="A93" s="12"/>
      <c r="B93" s="188"/>
      <c r="C93" s="189"/>
      <c r="D93" s="190" t="s">
        <v>69</v>
      </c>
      <c r="E93" s="191" t="s">
        <v>185</v>
      </c>
      <c r="F93" s="191" t="s">
        <v>186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160</v>
      </c>
      <c r="AT93" s="200" t="s">
        <v>69</v>
      </c>
      <c r="AU93" s="200" t="s">
        <v>70</v>
      </c>
      <c r="AY93" s="199" t="s">
        <v>153</v>
      </c>
      <c r="BK93" s="201">
        <f>BK94</f>
        <v>0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187</v>
      </c>
      <c r="F94" s="202" t="s">
        <v>188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78</v>
      </c>
      <c r="AY94" s="199" t="s">
        <v>153</v>
      </c>
      <c r="BK94" s="201">
        <f>SUM(BK95:BK97)</f>
        <v>0</v>
      </c>
    </row>
    <row r="95" spans="1:65" s="2" customFormat="1" ht="19.8" customHeight="1">
      <c r="A95" s="38"/>
      <c r="B95" s="39"/>
      <c r="C95" s="204" t="s">
        <v>174</v>
      </c>
      <c r="D95" s="204" t="s">
        <v>155</v>
      </c>
      <c r="E95" s="205" t="s">
        <v>190</v>
      </c>
      <c r="F95" s="206" t="s">
        <v>191</v>
      </c>
      <c r="G95" s="207" t="s">
        <v>158</v>
      </c>
      <c r="H95" s="208">
        <v>0.021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41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192</v>
      </c>
      <c r="AT95" s="215" t="s">
        <v>155</v>
      </c>
      <c r="AU95" s="215" t="s">
        <v>80</v>
      </c>
      <c r="AY95" s="17" t="s">
        <v>153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78</v>
      </c>
      <c r="BK95" s="216">
        <f>ROUND(I95*H95,2)</f>
        <v>0</v>
      </c>
      <c r="BL95" s="17" t="s">
        <v>192</v>
      </c>
      <c r="BM95" s="215" t="s">
        <v>309</v>
      </c>
    </row>
    <row r="96" spans="1:47" s="2" customFormat="1" ht="12">
      <c r="A96" s="38"/>
      <c r="B96" s="39"/>
      <c r="C96" s="40"/>
      <c r="D96" s="217" t="s">
        <v>162</v>
      </c>
      <c r="E96" s="40"/>
      <c r="F96" s="218" t="s">
        <v>194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162</v>
      </c>
      <c r="AU96" s="17" t="s">
        <v>80</v>
      </c>
    </row>
    <row r="97" spans="1:47" s="2" customFormat="1" ht="12">
      <c r="A97" s="38"/>
      <c r="B97" s="39"/>
      <c r="C97" s="40"/>
      <c r="D97" s="217" t="s">
        <v>195</v>
      </c>
      <c r="E97" s="40"/>
      <c r="F97" s="235" t="s">
        <v>196</v>
      </c>
      <c r="G97" s="40"/>
      <c r="H97" s="40"/>
      <c r="I97" s="219"/>
      <c r="J97" s="40"/>
      <c r="K97" s="40"/>
      <c r="L97" s="44"/>
      <c r="M97" s="236"/>
      <c r="N97" s="237"/>
      <c r="O97" s="238"/>
      <c r="P97" s="238"/>
      <c r="Q97" s="238"/>
      <c r="R97" s="238"/>
      <c r="S97" s="238"/>
      <c r="T97" s="23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195</v>
      </c>
      <c r="AU97" s="17" t="s">
        <v>80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2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310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203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ROUND((SUM(BE83:BE104)),2)</f>
        <v>0</v>
      </c>
      <c r="G33" s="38"/>
      <c r="H33" s="38"/>
      <c r="I33" s="148">
        <v>0.21</v>
      </c>
      <c r="J33" s="147">
        <f>ROUND(((SUM(BE83:BE104))*I33),2)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ROUND((SUM(BF83:BF104)),2)</f>
        <v>0</v>
      </c>
      <c r="G34" s="38"/>
      <c r="H34" s="38"/>
      <c r="I34" s="148">
        <v>0.15</v>
      </c>
      <c r="J34" s="147">
        <f>ROUND(((SUM(BF83:BF104))*I34),2)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SO9 - ODPADY O3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Vilantice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J97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SO9 - ODPADY O3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Vilantice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P84+P97</f>
        <v>0</v>
      </c>
      <c r="Q83" s="96"/>
      <c r="R83" s="185">
        <f>R84+R97</f>
        <v>0</v>
      </c>
      <c r="S83" s="96"/>
      <c r="T83" s="186">
        <f>T84+T97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BK84+BK97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SUM(P86:P96)</f>
        <v>0</v>
      </c>
      <c r="Q85" s="196"/>
      <c r="R85" s="197">
        <f>SUM(R86:R96)</f>
        <v>0</v>
      </c>
      <c r="S85" s="196"/>
      <c r="T85" s="198">
        <f>SUM(T86:T96)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SUM(BK86:BK96)</f>
        <v>0</v>
      </c>
    </row>
    <row r="86" spans="1:65" s="2" customFormat="1" ht="14.4" customHeight="1">
      <c r="A86" s="38"/>
      <c r="B86" s="39"/>
      <c r="C86" s="204" t="s">
        <v>80</v>
      </c>
      <c r="D86" s="204" t="s">
        <v>155</v>
      </c>
      <c r="E86" s="205" t="s">
        <v>311</v>
      </c>
      <c r="F86" s="206" t="s">
        <v>157</v>
      </c>
      <c r="G86" s="207" t="s">
        <v>158</v>
      </c>
      <c r="H86" s="208">
        <v>0.064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312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313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314</v>
      </c>
      <c r="G89" s="225"/>
      <c r="H89" s="228">
        <v>0.064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174</v>
      </c>
      <c r="D90" s="204" t="s">
        <v>155</v>
      </c>
      <c r="E90" s="205" t="s">
        <v>212</v>
      </c>
      <c r="F90" s="206" t="s">
        <v>213</v>
      </c>
      <c r="G90" s="207" t="s">
        <v>214</v>
      </c>
      <c r="H90" s="208">
        <v>63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315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216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217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51" s="13" customFormat="1" ht="12">
      <c r="A93" s="13"/>
      <c r="B93" s="224"/>
      <c r="C93" s="225"/>
      <c r="D93" s="217" t="s">
        <v>166</v>
      </c>
      <c r="E93" s="226" t="s">
        <v>19</v>
      </c>
      <c r="F93" s="227" t="s">
        <v>316</v>
      </c>
      <c r="G93" s="225"/>
      <c r="H93" s="228">
        <v>63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166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153</v>
      </c>
    </row>
    <row r="94" spans="1:65" s="2" customFormat="1" ht="14.4" customHeight="1">
      <c r="A94" s="38"/>
      <c r="B94" s="39"/>
      <c r="C94" s="204" t="s">
        <v>78</v>
      </c>
      <c r="D94" s="204" t="s">
        <v>155</v>
      </c>
      <c r="E94" s="205" t="s">
        <v>175</v>
      </c>
      <c r="F94" s="206" t="s">
        <v>176</v>
      </c>
      <c r="G94" s="207" t="s">
        <v>158</v>
      </c>
      <c r="H94" s="208">
        <v>0.064</v>
      </c>
      <c r="I94" s="209"/>
      <c r="J94" s="210">
        <f>ROUND(I94*H94,2)</f>
        <v>0</v>
      </c>
      <c r="K94" s="206" t="s">
        <v>159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160</v>
      </c>
      <c r="AT94" s="215" t="s">
        <v>155</v>
      </c>
      <c r="AU94" s="215" t="s">
        <v>80</v>
      </c>
      <c r="AY94" s="17" t="s">
        <v>153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160</v>
      </c>
      <c r="BM94" s="215" t="s">
        <v>317</v>
      </c>
    </row>
    <row r="95" spans="1:47" s="2" customFormat="1" ht="12">
      <c r="A95" s="38"/>
      <c r="B95" s="39"/>
      <c r="C95" s="40"/>
      <c r="D95" s="217" t="s">
        <v>162</v>
      </c>
      <c r="E95" s="40"/>
      <c r="F95" s="218" t="s">
        <v>178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162</v>
      </c>
      <c r="AU95" s="17" t="s">
        <v>80</v>
      </c>
    </row>
    <row r="96" spans="1:47" s="2" customFormat="1" ht="12">
      <c r="A96" s="38"/>
      <c r="B96" s="39"/>
      <c r="C96" s="40"/>
      <c r="D96" s="222" t="s">
        <v>164</v>
      </c>
      <c r="E96" s="40"/>
      <c r="F96" s="223" t="s">
        <v>179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80</v>
      </c>
    </row>
    <row r="97" spans="1:63" s="12" customFormat="1" ht="25.9" customHeight="1">
      <c r="A97" s="12"/>
      <c r="B97" s="188"/>
      <c r="C97" s="189"/>
      <c r="D97" s="190" t="s">
        <v>69</v>
      </c>
      <c r="E97" s="191" t="s">
        <v>185</v>
      </c>
      <c r="F97" s="191" t="s">
        <v>186</v>
      </c>
      <c r="G97" s="189"/>
      <c r="H97" s="189"/>
      <c r="I97" s="192"/>
      <c r="J97" s="193">
        <f>BK97</f>
        <v>0</v>
      </c>
      <c r="K97" s="189"/>
      <c r="L97" s="194"/>
      <c r="M97" s="195"/>
      <c r="N97" s="196"/>
      <c r="O97" s="196"/>
      <c r="P97" s="197">
        <f>P98</f>
        <v>0</v>
      </c>
      <c r="Q97" s="196"/>
      <c r="R97" s="197">
        <f>R98</f>
        <v>0</v>
      </c>
      <c r="S97" s="196"/>
      <c r="T97" s="198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160</v>
      </c>
      <c r="AT97" s="200" t="s">
        <v>69</v>
      </c>
      <c r="AU97" s="200" t="s">
        <v>70</v>
      </c>
      <c r="AY97" s="199" t="s">
        <v>153</v>
      </c>
      <c r="BK97" s="201">
        <f>BK98</f>
        <v>0</v>
      </c>
    </row>
    <row r="98" spans="1:63" s="12" customFormat="1" ht="22.8" customHeight="1">
      <c r="A98" s="12"/>
      <c r="B98" s="188"/>
      <c r="C98" s="189"/>
      <c r="D98" s="190" t="s">
        <v>69</v>
      </c>
      <c r="E98" s="202" t="s">
        <v>187</v>
      </c>
      <c r="F98" s="202" t="s">
        <v>188</v>
      </c>
      <c r="G98" s="189"/>
      <c r="H98" s="189"/>
      <c r="I98" s="192"/>
      <c r="J98" s="203">
        <f>BK98</f>
        <v>0</v>
      </c>
      <c r="K98" s="189"/>
      <c r="L98" s="194"/>
      <c r="M98" s="195"/>
      <c r="N98" s="196"/>
      <c r="O98" s="196"/>
      <c r="P98" s="197">
        <f>SUM(P99:P104)</f>
        <v>0</v>
      </c>
      <c r="Q98" s="196"/>
      <c r="R98" s="197">
        <f>SUM(R99:R104)</f>
        <v>0</v>
      </c>
      <c r="S98" s="196"/>
      <c r="T98" s="198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99" t="s">
        <v>160</v>
      </c>
      <c r="AT98" s="200" t="s">
        <v>69</v>
      </c>
      <c r="AU98" s="200" t="s">
        <v>78</v>
      </c>
      <c r="AY98" s="199" t="s">
        <v>153</v>
      </c>
      <c r="BK98" s="201">
        <f>SUM(BK99:BK104)</f>
        <v>0</v>
      </c>
    </row>
    <row r="99" spans="1:65" s="2" customFormat="1" ht="22.2" customHeight="1">
      <c r="A99" s="38"/>
      <c r="B99" s="39"/>
      <c r="C99" s="204" t="s">
        <v>160</v>
      </c>
      <c r="D99" s="204" t="s">
        <v>155</v>
      </c>
      <c r="E99" s="205" t="s">
        <v>220</v>
      </c>
      <c r="F99" s="206" t="s">
        <v>221</v>
      </c>
      <c r="G99" s="207" t="s">
        <v>214</v>
      </c>
      <c r="H99" s="208">
        <v>63</v>
      </c>
      <c r="I99" s="209"/>
      <c r="J99" s="210">
        <f>ROUND(I99*H99,2)</f>
        <v>0</v>
      </c>
      <c r="K99" s="206" t="s">
        <v>19</v>
      </c>
      <c r="L99" s="44"/>
      <c r="M99" s="211" t="s">
        <v>19</v>
      </c>
      <c r="N99" s="212" t="s">
        <v>41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192</v>
      </c>
      <c r="AT99" s="215" t="s">
        <v>155</v>
      </c>
      <c r="AU99" s="215" t="s">
        <v>80</v>
      </c>
      <c r="AY99" s="17" t="s">
        <v>153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78</v>
      </c>
      <c r="BK99" s="216">
        <f>ROUND(I99*H99,2)</f>
        <v>0</v>
      </c>
      <c r="BL99" s="17" t="s">
        <v>192</v>
      </c>
      <c r="BM99" s="215" t="s">
        <v>318</v>
      </c>
    </row>
    <row r="100" spans="1:47" s="2" customFormat="1" ht="12">
      <c r="A100" s="38"/>
      <c r="B100" s="39"/>
      <c r="C100" s="40"/>
      <c r="D100" s="217" t="s">
        <v>162</v>
      </c>
      <c r="E100" s="40"/>
      <c r="F100" s="218" t="s">
        <v>221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162</v>
      </c>
      <c r="AU100" s="17" t="s">
        <v>80</v>
      </c>
    </row>
    <row r="101" spans="1:47" s="2" customFormat="1" ht="12">
      <c r="A101" s="38"/>
      <c r="B101" s="39"/>
      <c r="C101" s="40"/>
      <c r="D101" s="217" t="s">
        <v>195</v>
      </c>
      <c r="E101" s="40"/>
      <c r="F101" s="235" t="s">
        <v>223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195</v>
      </c>
      <c r="AU101" s="17" t="s">
        <v>80</v>
      </c>
    </row>
    <row r="102" spans="1:65" s="2" customFormat="1" ht="19.8" customHeight="1">
      <c r="A102" s="38"/>
      <c r="B102" s="39"/>
      <c r="C102" s="204" t="s">
        <v>189</v>
      </c>
      <c r="D102" s="204" t="s">
        <v>155</v>
      </c>
      <c r="E102" s="205" t="s">
        <v>190</v>
      </c>
      <c r="F102" s="206" t="s">
        <v>191</v>
      </c>
      <c r="G102" s="207" t="s">
        <v>158</v>
      </c>
      <c r="H102" s="208">
        <v>0.064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192</v>
      </c>
      <c r="AT102" s="215" t="s">
        <v>155</v>
      </c>
      <c r="AU102" s="215" t="s">
        <v>80</v>
      </c>
      <c r="AY102" s="17" t="s">
        <v>153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192</v>
      </c>
      <c r="BM102" s="215" t="s">
        <v>319</v>
      </c>
    </row>
    <row r="103" spans="1:47" s="2" customFormat="1" ht="12">
      <c r="A103" s="38"/>
      <c r="B103" s="39"/>
      <c r="C103" s="40"/>
      <c r="D103" s="217" t="s">
        <v>162</v>
      </c>
      <c r="E103" s="40"/>
      <c r="F103" s="218" t="s">
        <v>194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80</v>
      </c>
    </row>
    <row r="104" spans="1:47" s="2" customFormat="1" ht="12">
      <c r="A104" s="38"/>
      <c r="B104" s="39"/>
      <c r="C104" s="40"/>
      <c r="D104" s="217" t="s">
        <v>195</v>
      </c>
      <c r="E104" s="40"/>
      <c r="F104" s="235" t="s">
        <v>196</v>
      </c>
      <c r="G104" s="40"/>
      <c r="H104" s="40"/>
      <c r="I104" s="219"/>
      <c r="J104" s="40"/>
      <c r="K104" s="40"/>
      <c r="L104" s="44"/>
      <c r="M104" s="236"/>
      <c r="N104" s="237"/>
      <c r="O104" s="238"/>
      <c r="P104" s="238"/>
      <c r="Q104" s="238"/>
      <c r="R104" s="238"/>
      <c r="S104" s="238"/>
      <c r="T104" s="239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195</v>
      </c>
      <c r="AU104" s="17" t="s">
        <v>80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c"/>
    <hyperlink ref="F92" r:id="rId2" display="https://podminky.urs.cz/item/CS_URS_2022_01/111203201"/>
    <hyperlink ref="F96" r:id="rId3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5" customFormat="1" ht="45" customHeight="1">
      <c r="B3" s="255"/>
      <c r="C3" s="256" t="s">
        <v>320</v>
      </c>
      <c r="D3" s="256"/>
      <c r="E3" s="256"/>
      <c r="F3" s="256"/>
      <c r="G3" s="256"/>
      <c r="H3" s="256"/>
      <c r="I3" s="256"/>
      <c r="J3" s="256"/>
      <c r="K3" s="257"/>
    </row>
    <row r="4" spans="2:11" s="1" customFormat="1" ht="25.5" customHeight="1">
      <c r="B4" s="258"/>
      <c r="C4" s="259" t="s">
        <v>321</v>
      </c>
      <c r="D4" s="259"/>
      <c r="E4" s="259"/>
      <c r="F4" s="259"/>
      <c r="G4" s="259"/>
      <c r="H4" s="259"/>
      <c r="I4" s="259"/>
      <c r="J4" s="259"/>
      <c r="K4" s="260"/>
    </row>
    <row r="5" spans="2:11" s="1" customFormat="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s="1" customFormat="1" ht="15" customHeight="1">
      <c r="B6" s="258"/>
      <c r="C6" s="262" t="s">
        <v>322</v>
      </c>
      <c r="D6" s="262"/>
      <c r="E6" s="262"/>
      <c r="F6" s="262"/>
      <c r="G6" s="262"/>
      <c r="H6" s="262"/>
      <c r="I6" s="262"/>
      <c r="J6" s="262"/>
      <c r="K6" s="260"/>
    </row>
    <row r="7" spans="2:11" s="1" customFormat="1" ht="15" customHeight="1">
      <c r="B7" s="263"/>
      <c r="C7" s="262" t="s">
        <v>323</v>
      </c>
      <c r="D7" s="262"/>
      <c r="E7" s="262"/>
      <c r="F7" s="262"/>
      <c r="G7" s="262"/>
      <c r="H7" s="262"/>
      <c r="I7" s="262"/>
      <c r="J7" s="262"/>
      <c r="K7" s="260"/>
    </row>
    <row r="8" spans="2:11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s="1" customFormat="1" ht="15" customHeight="1">
      <c r="B9" s="263"/>
      <c r="C9" s="262" t="s">
        <v>324</v>
      </c>
      <c r="D9" s="262"/>
      <c r="E9" s="262"/>
      <c r="F9" s="262"/>
      <c r="G9" s="262"/>
      <c r="H9" s="262"/>
      <c r="I9" s="262"/>
      <c r="J9" s="262"/>
      <c r="K9" s="260"/>
    </row>
    <row r="10" spans="2:11" s="1" customFormat="1" ht="15" customHeight="1">
      <c r="B10" s="263"/>
      <c r="C10" s="262"/>
      <c r="D10" s="262" t="s">
        <v>325</v>
      </c>
      <c r="E10" s="262"/>
      <c r="F10" s="262"/>
      <c r="G10" s="262"/>
      <c r="H10" s="262"/>
      <c r="I10" s="262"/>
      <c r="J10" s="262"/>
      <c r="K10" s="260"/>
    </row>
    <row r="11" spans="2:11" s="1" customFormat="1" ht="15" customHeight="1">
      <c r="B11" s="263"/>
      <c r="C11" s="264"/>
      <c r="D11" s="262" t="s">
        <v>326</v>
      </c>
      <c r="E11" s="262"/>
      <c r="F11" s="262"/>
      <c r="G11" s="262"/>
      <c r="H11" s="262"/>
      <c r="I11" s="262"/>
      <c r="J11" s="262"/>
      <c r="K11" s="260"/>
    </row>
    <row r="12" spans="2:11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s="1" customFormat="1" ht="15" customHeight="1">
      <c r="B13" s="263"/>
      <c r="C13" s="264"/>
      <c r="D13" s="265" t="s">
        <v>327</v>
      </c>
      <c r="E13" s="262"/>
      <c r="F13" s="262"/>
      <c r="G13" s="262"/>
      <c r="H13" s="262"/>
      <c r="I13" s="262"/>
      <c r="J13" s="262"/>
      <c r="K13" s="260"/>
    </row>
    <row r="14" spans="2:11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s="1" customFormat="1" ht="15" customHeight="1">
      <c r="B15" s="263"/>
      <c r="C15" s="264"/>
      <c r="D15" s="262" t="s">
        <v>328</v>
      </c>
      <c r="E15" s="262"/>
      <c r="F15" s="262"/>
      <c r="G15" s="262"/>
      <c r="H15" s="262"/>
      <c r="I15" s="262"/>
      <c r="J15" s="262"/>
      <c r="K15" s="260"/>
    </row>
    <row r="16" spans="2:11" s="1" customFormat="1" ht="15" customHeight="1">
      <c r="B16" s="263"/>
      <c r="C16" s="264"/>
      <c r="D16" s="262" t="s">
        <v>329</v>
      </c>
      <c r="E16" s="262"/>
      <c r="F16" s="262"/>
      <c r="G16" s="262"/>
      <c r="H16" s="262"/>
      <c r="I16" s="262"/>
      <c r="J16" s="262"/>
      <c r="K16" s="260"/>
    </row>
    <row r="17" spans="2:11" s="1" customFormat="1" ht="15" customHeight="1">
      <c r="B17" s="263"/>
      <c r="C17" s="264"/>
      <c r="D17" s="262" t="s">
        <v>330</v>
      </c>
      <c r="E17" s="262"/>
      <c r="F17" s="262"/>
      <c r="G17" s="262"/>
      <c r="H17" s="262"/>
      <c r="I17" s="262"/>
      <c r="J17" s="262"/>
      <c r="K17" s="260"/>
    </row>
    <row r="18" spans="2:11" s="1" customFormat="1" ht="15" customHeight="1">
      <c r="B18" s="263"/>
      <c r="C18" s="264"/>
      <c r="D18" s="264"/>
      <c r="E18" s="266" t="s">
        <v>77</v>
      </c>
      <c r="F18" s="262" t="s">
        <v>331</v>
      </c>
      <c r="G18" s="262"/>
      <c r="H18" s="262"/>
      <c r="I18" s="262"/>
      <c r="J18" s="262"/>
      <c r="K18" s="260"/>
    </row>
    <row r="19" spans="2:11" s="1" customFormat="1" ht="15" customHeight="1">
      <c r="B19" s="263"/>
      <c r="C19" s="264"/>
      <c r="D19" s="264"/>
      <c r="E19" s="266" t="s">
        <v>332</v>
      </c>
      <c r="F19" s="262" t="s">
        <v>333</v>
      </c>
      <c r="G19" s="262"/>
      <c r="H19" s="262"/>
      <c r="I19" s="262"/>
      <c r="J19" s="262"/>
      <c r="K19" s="260"/>
    </row>
    <row r="20" spans="2:11" s="1" customFormat="1" ht="15" customHeight="1">
      <c r="B20" s="263"/>
      <c r="C20" s="264"/>
      <c r="D20" s="264"/>
      <c r="E20" s="266" t="s">
        <v>334</v>
      </c>
      <c r="F20" s="262" t="s">
        <v>335</v>
      </c>
      <c r="G20" s="262"/>
      <c r="H20" s="262"/>
      <c r="I20" s="262"/>
      <c r="J20" s="262"/>
      <c r="K20" s="260"/>
    </row>
    <row r="21" spans="2:11" s="1" customFormat="1" ht="15" customHeight="1">
      <c r="B21" s="263"/>
      <c r="C21" s="264"/>
      <c r="D21" s="264"/>
      <c r="E21" s="266" t="s">
        <v>336</v>
      </c>
      <c r="F21" s="262" t="s">
        <v>337</v>
      </c>
      <c r="G21" s="262"/>
      <c r="H21" s="262"/>
      <c r="I21" s="262"/>
      <c r="J21" s="262"/>
      <c r="K21" s="260"/>
    </row>
    <row r="22" spans="2:11" s="1" customFormat="1" ht="15" customHeight="1">
      <c r="B22" s="263"/>
      <c r="C22" s="264"/>
      <c r="D22" s="264"/>
      <c r="E22" s="266" t="s">
        <v>338</v>
      </c>
      <c r="F22" s="262" t="s">
        <v>339</v>
      </c>
      <c r="G22" s="262"/>
      <c r="H22" s="262"/>
      <c r="I22" s="262"/>
      <c r="J22" s="262"/>
      <c r="K22" s="260"/>
    </row>
    <row r="23" spans="2:11" s="1" customFormat="1" ht="15" customHeight="1">
      <c r="B23" s="263"/>
      <c r="C23" s="264"/>
      <c r="D23" s="264"/>
      <c r="E23" s="266" t="s">
        <v>340</v>
      </c>
      <c r="F23" s="262" t="s">
        <v>341</v>
      </c>
      <c r="G23" s="262"/>
      <c r="H23" s="262"/>
      <c r="I23" s="262"/>
      <c r="J23" s="262"/>
      <c r="K23" s="260"/>
    </row>
    <row r="24" spans="2:11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s="1" customFormat="1" ht="15" customHeight="1">
      <c r="B25" s="263"/>
      <c r="C25" s="262" t="s">
        <v>342</v>
      </c>
      <c r="D25" s="262"/>
      <c r="E25" s="262"/>
      <c r="F25" s="262"/>
      <c r="G25" s="262"/>
      <c r="H25" s="262"/>
      <c r="I25" s="262"/>
      <c r="J25" s="262"/>
      <c r="K25" s="260"/>
    </row>
    <row r="26" spans="2:11" s="1" customFormat="1" ht="15" customHeight="1">
      <c r="B26" s="263"/>
      <c r="C26" s="262" t="s">
        <v>343</v>
      </c>
      <c r="D26" s="262"/>
      <c r="E26" s="262"/>
      <c r="F26" s="262"/>
      <c r="G26" s="262"/>
      <c r="H26" s="262"/>
      <c r="I26" s="262"/>
      <c r="J26" s="262"/>
      <c r="K26" s="260"/>
    </row>
    <row r="27" spans="2:11" s="1" customFormat="1" ht="15" customHeight="1">
      <c r="B27" s="263"/>
      <c r="C27" s="262"/>
      <c r="D27" s="262" t="s">
        <v>344</v>
      </c>
      <c r="E27" s="262"/>
      <c r="F27" s="262"/>
      <c r="G27" s="262"/>
      <c r="H27" s="262"/>
      <c r="I27" s="262"/>
      <c r="J27" s="262"/>
      <c r="K27" s="260"/>
    </row>
    <row r="28" spans="2:11" s="1" customFormat="1" ht="15" customHeight="1">
      <c r="B28" s="263"/>
      <c r="C28" s="264"/>
      <c r="D28" s="262" t="s">
        <v>345</v>
      </c>
      <c r="E28" s="262"/>
      <c r="F28" s="262"/>
      <c r="G28" s="262"/>
      <c r="H28" s="262"/>
      <c r="I28" s="262"/>
      <c r="J28" s="262"/>
      <c r="K28" s="260"/>
    </row>
    <row r="29" spans="2:11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s="1" customFormat="1" ht="15" customHeight="1">
      <c r="B30" s="263"/>
      <c r="C30" s="264"/>
      <c r="D30" s="262" t="s">
        <v>346</v>
      </c>
      <c r="E30" s="262"/>
      <c r="F30" s="262"/>
      <c r="G30" s="262"/>
      <c r="H30" s="262"/>
      <c r="I30" s="262"/>
      <c r="J30" s="262"/>
      <c r="K30" s="260"/>
    </row>
    <row r="31" spans="2:11" s="1" customFormat="1" ht="15" customHeight="1">
      <c r="B31" s="263"/>
      <c r="C31" s="264"/>
      <c r="D31" s="262" t="s">
        <v>347</v>
      </c>
      <c r="E31" s="262"/>
      <c r="F31" s="262"/>
      <c r="G31" s="262"/>
      <c r="H31" s="262"/>
      <c r="I31" s="262"/>
      <c r="J31" s="262"/>
      <c r="K31" s="260"/>
    </row>
    <row r="32" spans="2:11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s="1" customFormat="1" ht="15" customHeight="1">
      <c r="B33" s="263"/>
      <c r="C33" s="264"/>
      <c r="D33" s="262" t="s">
        <v>348</v>
      </c>
      <c r="E33" s="262"/>
      <c r="F33" s="262"/>
      <c r="G33" s="262"/>
      <c r="H33" s="262"/>
      <c r="I33" s="262"/>
      <c r="J33" s="262"/>
      <c r="K33" s="260"/>
    </row>
    <row r="34" spans="2:11" s="1" customFormat="1" ht="15" customHeight="1">
      <c r="B34" s="263"/>
      <c r="C34" s="264"/>
      <c r="D34" s="262" t="s">
        <v>349</v>
      </c>
      <c r="E34" s="262"/>
      <c r="F34" s="262"/>
      <c r="G34" s="262"/>
      <c r="H34" s="262"/>
      <c r="I34" s="262"/>
      <c r="J34" s="262"/>
      <c r="K34" s="260"/>
    </row>
    <row r="35" spans="2:11" s="1" customFormat="1" ht="15" customHeight="1">
      <c r="B35" s="263"/>
      <c r="C35" s="264"/>
      <c r="D35" s="262" t="s">
        <v>350</v>
      </c>
      <c r="E35" s="262"/>
      <c r="F35" s="262"/>
      <c r="G35" s="262"/>
      <c r="H35" s="262"/>
      <c r="I35" s="262"/>
      <c r="J35" s="262"/>
      <c r="K35" s="260"/>
    </row>
    <row r="36" spans="2:11" s="1" customFormat="1" ht="15" customHeight="1">
      <c r="B36" s="263"/>
      <c r="C36" s="264"/>
      <c r="D36" s="262"/>
      <c r="E36" s="265" t="s">
        <v>139</v>
      </c>
      <c r="F36" s="262"/>
      <c r="G36" s="262" t="s">
        <v>351</v>
      </c>
      <c r="H36" s="262"/>
      <c r="I36" s="262"/>
      <c r="J36" s="262"/>
      <c r="K36" s="260"/>
    </row>
    <row r="37" spans="2:11" s="1" customFormat="1" ht="30.75" customHeight="1">
      <c r="B37" s="263"/>
      <c r="C37" s="264"/>
      <c r="D37" s="262"/>
      <c r="E37" s="265" t="s">
        <v>352</v>
      </c>
      <c r="F37" s="262"/>
      <c r="G37" s="262" t="s">
        <v>353</v>
      </c>
      <c r="H37" s="262"/>
      <c r="I37" s="262"/>
      <c r="J37" s="262"/>
      <c r="K37" s="260"/>
    </row>
    <row r="38" spans="2:11" s="1" customFormat="1" ht="15" customHeight="1">
      <c r="B38" s="263"/>
      <c r="C38" s="264"/>
      <c r="D38" s="262"/>
      <c r="E38" s="265" t="s">
        <v>51</v>
      </c>
      <c r="F38" s="262"/>
      <c r="G38" s="262" t="s">
        <v>354</v>
      </c>
      <c r="H38" s="262"/>
      <c r="I38" s="262"/>
      <c r="J38" s="262"/>
      <c r="K38" s="260"/>
    </row>
    <row r="39" spans="2:11" s="1" customFormat="1" ht="15" customHeight="1">
      <c r="B39" s="263"/>
      <c r="C39" s="264"/>
      <c r="D39" s="262"/>
      <c r="E39" s="265" t="s">
        <v>52</v>
      </c>
      <c r="F39" s="262"/>
      <c r="G39" s="262" t="s">
        <v>355</v>
      </c>
      <c r="H39" s="262"/>
      <c r="I39" s="262"/>
      <c r="J39" s="262"/>
      <c r="K39" s="260"/>
    </row>
    <row r="40" spans="2:11" s="1" customFormat="1" ht="15" customHeight="1">
      <c r="B40" s="263"/>
      <c r="C40" s="264"/>
      <c r="D40" s="262"/>
      <c r="E40" s="265" t="s">
        <v>140</v>
      </c>
      <c r="F40" s="262"/>
      <c r="G40" s="262" t="s">
        <v>356</v>
      </c>
      <c r="H40" s="262"/>
      <c r="I40" s="262"/>
      <c r="J40" s="262"/>
      <c r="K40" s="260"/>
    </row>
    <row r="41" spans="2:11" s="1" customFormat="1" ht="15" customHeight="1">
      <c r="B41" s="263"/>
      <c r="C41" s="264"/>
      <c r="D41" s="262"/>
      <c r="E41" s="265" t="s">
        <v>141</v>
      </c>
      <c r="F41" s="262"/>
      <c r="G41" s="262" t="s">
        <v>357</v>
      </c>
      <c r="H41" s="262"/>
      <c r="I41" s="262"/>
      <c r="J41" s="262"/>
      <c r="K41" s="260"/>
    </row>
    <row r="42" spans="2:11" s="1" customFormat="1" ht="15" customHeight="1">
      <c r="B42" s="263"/>
      <c r="C42" s="264"/>
      <c r="D42" s="262"/>
      <c r="E42" s="265" t="s">
        <v>358</v>
      </c>
      <c r="F42" s="262"/>
      <c r="G42" s="262" t="s">
        <v>359</v>
      </c>
      <c r="H42" s="262"/>
      <c r="I42" s="262"/>
      <c r="J42" s="262"/>
      <c r="K42" s="260"/>
    </row>
    <row r="43" spans="2:11" s="1" customFormat="1" ht="15" customHeight="1">
      <c r="B43" s="263"/>
      <c r="C43" s="264"/>
      <c r="D43" s="262"/>
      <c r="E43" s="265"/>
      <c r="F43" s="262"/>
      <c r="G43" s="262" t="s">
        <v>360</v>
      </c>
      <c r="H43" s="262"/>
      <c r="I43" s="262"/>
      <c r="J43" s="262"/>
      <c r="K43" s="260"/>
    </row>
    <row r="44" spans="2:11" s="1" customFormat="1" ht="15" customHeight="1">
      <c r="B44" s="263"/>
      <c r="C44" s="264"/>
      <c r="D44" s="262"/>
      <c r="E44" s="265" t="s">
        <v>361</v>
      </c>
      <c r="F44" s="262"/>
      <c r="G44" s="262" t="s">
        <v>362</v>
      </c>
      <c r="H44" s="262"/>
      <c r="I44" s="262"/>
      <c r="J44" s="262"/>
      <c r="K44" s="260"/>
    </row>
    <row r="45" spans="2:11" s="1" customFormat="1" ht="15" customHeight="1">
      <c r="B45" s="263"/>
      <c r="C45" s="264"/>
      <c r="D45" s="262"/>
      <c r="E45" s="265" t="s">
        <v>143</v>
      </c>
      <c r="F45" s="262"/>
      <c r="G45" s="262" t="s">
        <v>363</v>
      </c>
      <c r="H45" s="262"/>
      <c r="I45" s="262"/>
      <c r="J45" s="262"/>
      <c r="K45" s="260"/>
    </row>
    <row r="46" spans="2:11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s="1" customFormat="1" ht="15" customHeight="1">
      <c r="B47" s="263"/>
      <c r="C47" s="264"/>
      <c r="D47" s="262" t="s">
        <v>364</v>
      </c>
      <c r="E47" s="262"/>
      <c r="F47" s="262"/>
      <c r="G47" s="262"/>
      <c r="H47" s="262"/>
      <c r="I47" s="262"/>
      <c r="J47" s="262"/>
      <c r="K47" s="260"/>
    </row>
    <row r="48" spans="2:11" s="1" customFormat="1" ht="15" customHeight="1">
      <c r="B48" s="263"/>
      <c r="C48" s="264"/>
      <c r="D48" s="264"/>
      <c r="E48" s="262" t="s">
        <v>365</v>
      </c>
      <c r="F48" s="262"/>
      <c r="G48" s="262"/>
      <c r="H48" s="262"/>
      <c r="I48" s="262"/>
      <c r="J48" s="262"/>
      <c r="K48" s="260"/>
    </row>
    <row r="49" spans="2:11" s="1" customFormat="1" ht="15" customHeight="1">
      <c r="B49" s="263"/>
      <c r="C49" s="264"/>
      <c r="D49" s="264"/>
      <c r="E49" s="262" t="s">
        <v>366</v>
      </c>
      <c r="F49" s="262"/>
      <c r="G49" s="262"/>
      <c r="H49" s="262"/>
      <c r="I49" s="262"/>
      <c r="J49" s="262"/>
      <c r="K49" s="260"/>
    </row>
    <row r="50" spans="2:11" s="1" customFormat="1" ht="15" customHeight="1">
      <c r="B50" s="263"/>
      <c r="C50" s="264"/>
      <c r="D50" s="264"/>
      <c r="E50" s="262" t="s">
        <v>367</v>
      </c>
      <c r="F50" s="262"/>
      <c r="G50" s="262"/>
      <c r="H50" s="262"/>
      <c r="I50" s="262"/>
      <c r="J50" s="262"/>
      <c r="K50" s="260"/>
    </row>
    <row r="51" spans="2:11" s="1" customFormat="1" ht="15" customHeight="1">
      <c r="B51" s="263"/>
      <c r="C51" s="264"/>
      <c r="D51" s="262" t="s">
        <v>368</v>
      </c>
      <c r="E51" s="262"/>
      <c r="F51" s="262"/>
      <c r="G51" s="262"/>
      <c r="H51" s="262"/>
      <c r="I51" s="262"/>
      <c r="J51" s="262"/>
      <c r="K51" s="260"/>
    </row>
    <row r="52" spans="2:11" s="1" customFormat="1" ht="25.5" customHeight="1">
      <c r="B52" s="258"/>
      <c r="C52" s="259" t="s">
        <v>369</v>
      </c>
      <c r="D52" s="259"/>
      <c r="E52" s="259"/>
      <c r="F52" s="259"/>
      <c r="G52" s="259"/>
      <c r="H52" s="259"/>
      <c r="I52" s="259"/>
      <c r="J52" s="259"/>
      <c r="K52" s="260"/>
    </row>
    <row r="53" spans="2:11" s="1" customFormat="1" ht="5.25" customHeight="1">
      <c r="B53" s="258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s="1" customFormat="1" ht="15" customHeight="1">
      <c r="B54" s="258"/>
      <c r="C54" s="262" t="s">
        <v>370</v>
      </c>
      <c r="D54" s="262"/>
      <c r="E54" s="262"/>
      <c r="F54" s="262"/>
      <c r="G54" s="262"/>
      <c r="H54" s="262"/>
      <c r="I54" s="262"/>
      <c r="J54" s="262"/>
      <c r="K54" s="260"/>
    </row>
    <row r="55" spans="2:11" s="1" customFormat="1" ht="15" customHeight="1">
      <c r="B55" s="258"/>
      <c r="C55" s="262" t="s">
        <v>371</v>
      </c>
      <c r="D55" s="262"/>
      <c r="E55" s="262"/>
      <c r="F55" s="262"/>
      <c r="G55" s="262"/>
      <c r="H55" s="262"/>
      <c r="I55" s="262"/>
      <c r="J55" s="262"/>
      <c r="K55" s="260"/>
    </row>
    <row r="56" spans="2:11" s="1" customFormat="1" ht="12.75" customHeight="1">
      <c r="B56" s="258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s="1" customFormat="1" ht="15" customHeight="1">
      <c r="B57" s="258"/>
      <c r="C57" s="262" t="s">
        <v>372</v>
      </c>
      <c r="D57" s="262"/>
      <c r="E57" s="262"/>
      <c r="F57" s="262"/>
      <c r="G57" s="262"/>
      <c r="H57" s="262"/>
      <c r="I57" s="262"/>
      <c r="J57" s="262"/>
      <c r="K57" s="260"/>
    </row>
    <row r="58" spans="2:11" s="1" customFormat="1" ht="15" customHeight="1">
      <c r="B58" s="258"/>
      <c r="C58" s="264"/>
      <c r="D58" s="262" t="s">
        <v>373</v>
      </c>
      <c r="E58" s="262"/>
      <c r="F58" s="262"/>
      <c r="G58" s="262"/>
      <c r="H58" s="262"/>
      <c r="I58" s="262"/>
      <c r="J58" s="262"/>
      <c r="K58" s="260"/>
    </row>
    <row r="59" spans="2:11" s="1" customFormat="1" ht="15" customHeight="1">
      <c r="B59" s="258"/>
      <c r="C59" s="264"/>
      <c r="D59" s="262" t="s">
        <v>374</v>
      </c>
      <c r="E59" s="262"/>
      <c r="F59" s="262"/>
      <c r="G59" s="262"/>
      <c r="H59" s="262"/>
      <c r="I59" s="262"/>
      <c r="J59" s="262"/>
      <c r="K59" s="260"/>
    </row>
    <row r="60" spans="2:11" s="1" customFormat="1" ht="15" customHeight="1">
      <c r="B60" s="258"/>
      <c r="C60" s="264"/>
      <c r="D60" s="262" t="s">
        <v>375</v>
      </c>
      <c r="E60" s="262"/>
      <c r="F60" s="262"/>
      <c r="G60" s="262"/>
      <c r="H60" s="262"/>
      <c r="I60" s="262"/>
      <c r="J60" s="262"/>
      <c r="K60" s="260"/>
    </row>
    <row r="61" spans="2:11" s="1" customFormat="1" ht="15" customHeight="1">
      <c r="B61" s="258"/>
      <c r="C61" s="264"/>
      <c r="D61" s="262" t="s">
        <v>376</v>
      </c>
      <c r="E61" s="262"/>
      <c r="F61" s="262"/>
      <c r="G61" s="262"/>
      <c r="H61" s="262"/>
      <c r="I61" s="262"/>
      <c r="J61" s="262"/>
      <c r="K61" s="260"/>
    </row>
    <row r="62" spans="2:11" s="1" customFormat="1" ht="15" customHeight="1">
      <c r="B62" s="258"/>
      <c r="C62" s="264"/>
      <c r="D62" s="267" t="s">
        <v>377</v>
      </c>
      <c r="E62" s="267"/>
      <c r="F62" s="267"/>
      <c r="G62" s="267"/>
      <c r="H62" s="267"/>
      <c r="I62" s="267"/>
      <c r="J62" s="267"/>
      <c r="K62" s="260"/>
    </row>
    <row r="63" spans="2:11" s="1" customFormat="1" ht="15" customHeight="1">
      <c r="B63" s="258"/>
      <c r="C63" s="264"/>
      <c r="D63" s="262" t="s">
        <v>378</v>
      </c>
      <c r="E63" s="262"/>
      <c r="F63" s="262"/>
      <c r="G63" s="262"/>
      <c r="H63" s="262"/>
      <c r="I63" s="262"/>
      <c r="J63" s="262"/>
      <c r="K63" s="260"/>
    </row>
    <row r="64" spans="2:11" s="1" customFormat="1" ht="12.75" customHeight="1">
      <c r="B64" s="258"/>
      <c r="C64" s="264"/>
      <c r="D64" s="264"/>
      <c r="E64" s="268"/>
      <c r="F64" s="264"/>
      <c r="G64" s="264"/>
      <c r="H64" s="264"/>
      <c r="I64" s="264"/>
      <c r="J64" s="264"/>
      <c r="K64" s="260"/>
    </row>
    <row r="65" spans="2:11" s="1" customFormat="1" ht="15" customHeight="1">
      <c r="B65" s="258"/>
      <c r="C65" s="264"/>
      <c r="D65" s="262" t="s">
        <v>379</v>
      </c>
      <c r="E65" s="262"/>
      <c r="F65" s="262"/>
      <c r="G65" s="262"/>
      <c r="H65" s="262"/>
      <c r="I65" s="262"/>
      <c r="J65" s="262"/>
      <c r="K65" s="260"/>
    </row>
    <row r="66" spans="2:11" s="1" customFormat="1" ht="15" customHeight="1">
      <c r="B66" s="258"/>
      <c r="C66" s="264"/>
      <c r="D66" s="267" t="s">
        <v>380</v>
      </c>
      <c r="E66" s="267"/>
      <c r="F66" s="267"/>
      <c r="G66" s="267"/>
      <c r="H66" s="267"/>
      <c r="I66" s="267"/>
      <c r="J66" s="267"/>
      <c r="K66" s="260"/>
    </row>
    <row r="67" spans="2:11" s="1" customFormat="1" ht="15" customHeight="1">
      <c r="B67" s="258"/>
      <c r="C67" s="264"/>
      <c r="D67" s="262" t="s">
        <v>381</v>
      </c>
      <c r="E67" s="262"/>
      <c r="F67" s="262"/>
      <c r="G67" s="262"/>
      <c r="H67" s="262"/>
      <c r="I67" s="262"/>
      <c r="J67" s="262"/>
      <c r="K67" s="260"/>
    </row>
    <row r="68" spans="2:11" s="1" customFormat="1" ht="15" customHeight="1">
      <c r="B68" s="258"/>
      <c r="C68" s="264"/>
      <c r="D68" s="262" t="s">
        <v>382</v>
      </c>
      <c r="E68" s="262"/>
      <c r="F68" s="262"/>
      <c r="G68" s="262"/>
      <c r="H68" s="262"/>
      <c r="I68" s="262"/>
      <c r="J68" s="262"/>
      <c r="K68" s="260"/>
    </row>
    <row r="69" spans="2:11" s="1" customFormat="1" ht="15" customHeight="1">
      <c r="B69" s="258"/>
      <c r="C69" s="264"/>
      <c r="D69" s="262" t="s">
        <v>383</v>
      </c>
      <c r="E69" s="262"/>
      <c r="F69" s="262"/>
      <c r="G69" s="262"/>
      <c r="H69" s="262"/>
      <c r="I69" s="262"/>
      <c r="J69" s="262"/>
      <c r="K69" s="260"/>
    </row>
    <row r="70" spans="2:11" s="1" customFormat="1" ht="15" customHeight="1">
      <c r="B70" s="258"/>
      <c r="C70" s="264"/>
      <c r="D70" s="262" t="s">
        <v>384</v>
      </c>
      <c r="E70" s="262"/>
      <c r="F70" s="262"/>
      <c r="G70" s="262"/>
      <c r="H70" s="262"/>
      <c r="I70" s="262"/>
      <c r="J70" s="262"/>
      <c r="K70" s="260"/>
    </row>
    <row r="71" spans="2:1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s="1" customFormat="1" ht="45" customHeight="1">
      <c r="B75" s="277"/>
      <c r="C75" s="278" t="s">
        <v>385</v>
      </c>
      <c r="D75" s="278"/>
      <c r="E75" s="278"/>
      <c r="F75" s="278"/>
      <c r="G75" s="278"/>
      <c r="H75" s="278"/>
      <c r="I75" s="278"/>
      <c r="J75" s="278"/>
      <c r="K75" s="279"/>
    </row>
    <row r="76" spans="2:11" s="1" customFormat="1" ht="17.25" customHeight="1">
      <c r="B76" s="277"/>
      <c r="C76" s="280" t="s">
        <v>386</v>
      </c>
      <c r="D76" s="280"/>
      <c r="E76" s="280"/>
      <c r="F76" s="280" t="s">
        <v>387</v>
      </c>
      <c r="G76" s="281"/>
      <c r="H76" s="280" t="s">
        <v>52</v>
      </c>
      <c r="I76" s="280" t="s">
        <v>55</v>
      </c>
      <c r="J76" s="280" t="s">
        <v>388</v>
      </c>
      <c r="K76" s="279"/>
    </row>
    <row r="77" spans="2:11" s="1" customFormat="1" ht="17.25" customHeight="1">
      <c r="B77" s="277"/>
      <c r="C77" s="282" t="s">
        <v>389</v>
      </c>
      <c r="D77" s="282"/>
      <c r="E77" s="282"/>
      <c r="F77" s="283" t="s">
        <v>390</v>
      </c>
      <c r="G77" s="284"/>
      <c r="H77" s="282"/>
      <c r="I77" s="282"/>
      <c r="J77" s="282" t="s">
        <v>391</v>
      </c>
      <c r="K77" s="279"/>
    </row>
    <row r="78" spans="2:11" s="1" customFormat="1" ht="5.25" customHeight="1">
      <c r="B78" s="277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7"/>
      <c r="C79" s="265" t="s">
        <v>51</v>
      </c>
      <c r="D79" s="287"/>
      <c r="E79" s="287"/>
      <c r="F79" s="288" t="s">
        <v>392</v>
      </c>
      <c r="G79" s="289"/>
      <c r="H79" s="265" t="s">
        <v>393</v>
      </c>
      <c r="I79" s="265" t="s">
        <v>394</v>
      </c>
      <c r="J79" s="265">
        <v>20</v>
      </c>
      <c r="K79" s="279"/>
    </row>
    <row r="80" spans="2:11" s="1" customFormat="1" ht="15" customHeight="1">
      <c r="B80" s="277"/>
      <c r="C80" s="265" t="s">
        <v>395</v>
      </c>
      <c r="D80" s="265"/>
      <c r="E80" s="265"/>
      <c r="F80" s="288" t="s">
        <v>392</v>
      </c>
      <c r="G80" s="289"/>
      <c r="H80" s="265" t="s">
        <v>396</v>
      </c>
      <c r="I80" s="265" t="s">
        <v>394</v>
      </c>
      <c r="J80" s="265">
        <v>120</v>
      </c>
      <c r="K80" s="279"/>
    </row>
    <row r="81" spans="2:11" s="1" customFormat="1" ht="15" customHeight="1">
      <c r="B81" s="290"/>
      <c r="C81" s="265" t="s">
        <v>397</v>
      </c>
      <c r="D81" s="265"/>
      <c r="E81" s="265"/>
      <c r="F81" s="288" t="s">
        <v>398</v>
      </c>
      <c r="G81" s="289"/>
      <c r="H81" s="265" t="s">
        <v>399</v>
      </c>
      <c r="I81" s="265" t="s">
        <v>394</v>
      </c>
      <c r="J81" s="265">
        <v>50</v>
      </c>
      <c r="K81" s="279"/>
    </row>
    <row r="82" spans="2:11" s="1" customFormat="1" ht="15" customHeight="1">
      <c r="B82" s="290"/>
      <c r="C82" s="265" t="s">
        <v>400</v>
      </c>
      <c r="D82" s="265"/>
      <c r="E82" s="265"/>
      <c r="F82" s="288" t="s">
        <v>392</v>
      </c>
      <c r="G82" s="289"/>
      <c r="H82" s="265" t="s">
        <v>401</v>
      </c>
      <c r="I82" s="265" t="s">
        <v>402</v>
      </c>
      <c r="J82" s="265"/>
      <c r="K82" s="279"/>
    </row>
    <row r="83" spans="2:11" s="1" customFormat="1" ht="15" customHeight="1">
      <c r="B83" s="290"/>
      <c r="C83" s="291" t="s">
        <v>403</v>
      </c>
      <c r="D83" s="291"/>
      <c r="E83" s="291"/>
      <c r="F83" s="292" t="s">
        <v>398</v>
      </c>
      <c r="G83" s="291"/>
      <c r="H83" s="291" t="s">
        <v>404</v>
      </c>
      <c r="I83" s="291" t="s">
        <v>394</v>
      </c>
      <c r="J83" s="291">
        <v>15</v>
      </c>
      <c r="K83" s="279"/>
    </row>
    <row r="84" spans="2:11" s="1" customFormat="1" ht="15" customHeight="1">
      <c r="B84" s="290"/>
      <c r="C84" s="291" t="s">
        <v>405</v>
      </c>
      <c r="D84" s="291"/>
      <c r="E84" s="291"/>
      <c r="F84" s="292" t="s">
        <v>398</v>
      </c>
      <c r="G84" s="291"/>
      <c r="H84" s="291" t="s">
        <v>406</v>
      </c>
      <c r="I84" s="291" t="s">
        <v>394</v>
      </c>
      <c r="J84" s="291">
        <v>15</v>
      </c>
      <c r="K84" s="279"/>
    </row>
    <row r="85" spans="2:11" s="1" customFormat="1" ht="15" customHeight="1">
      <c r="B85" s="290"/>
      <c r="C85" s="291" t="s">
        <v>407</v>
      </c>
      <c r="D85" s="291"/>
      <c r="E85" s="291"/>
      <c r="F85" s="292" t="s">
        <v>398</v>
      </c>
      <c r="G85" s="291"/>
      <c r="H85" s="291" t="s">
        <v>408</v>
      </c>
      <c r="I85" s="291" t="s">
        <v>394</v>
      </c>
      <c r="J85" s="291">
        <v>20</v>
      </c>
      <c r="K85" s="279"/>
    </row>
    <row r="86" spans="2:11" s="1" customFormat="1" ht="15" customHeight="1">
      <c r="B86" s="290"/>
      <c r="C86" s="291" t="s">
        <v>409</v>
      </c>
      <c r="D86" s="291"/>
      <c r="E86" s="291"/>
      <c r="F86" s="292" t="s">
        <v>398</v>
      </c>
      <c r="G86" s="291"/>
      <c r="H86" s="291" t="s">
        <v>410</v>
      </c>
      <c r="I86" s="291" t="s">
        <v>394</v>
      </c>
      <c r="J86" s="291">
        <v>20</v>
      </c>
      <c r="K86" s="279"/>
    </row>
    <row r="87" spans="2:11" s="1" customFormat="1" ht="15" customHeight="1">
      <c r="B87" s="290"/>
      <c r="C87" s="265" t="s">
        <v>411</v>
      </c>
      <c r="D87" s="265"/>
      <c r="E87" s="265"/>
      <c r="F87" s="288" t="s">
        <v>398</v>
      </c>
      <c r="G87" s="289"/>
      <c r="H87" s="265" t="s">
        <v>412</v>
      </c>
      <c r="I87" s="265" t="s">
        <v>394</v>
      </c>
      <c r="J87" s="265">
        <v>50</v>
      </c>
      <c r="K87" s="279"/>
    </row>
    <row r="88" spans="2:11" s="1" customFormat="1" ht="15" customHeight="1">
      <c r="B88" s="290"/>
      <c r="C88" s="265" t="s">
        <v>413</v>
      </c>
      <c r="D88" s="265"/>
      <c r="E88" s="265"/>
      <c r="F88" s="288" t="s">
        <v>398</v>
      </c>
      <c r="G88" s="289"/>
      <c r="H88" s="265" t="s">
        <v>414</v>
      </c>
      <c r="I88" s="265" t="s">
        <v>394</v>
      </c>
      <c r="J88" s="265">
        <v>20</v>
      </c>
      <c r="K88" s="279"/>
    </row>
    <row r="89" spans="2:11" s="1" customFormat="1" ht="15" customHeight="1">
      <c r="B89" s="290"/>
      <c r="C89" s="265" t="s">
        <v>415</v>
      </c>
      <c r="D89" s="265"/>
      <c r="E89" s="265"/>
      <c r="F89" s="288" t="s">
        <v>398</v>
      </c>
      <c r="G89" s="289"/>
      <c r="H89" s="265" t="s">
        <v>416</v>
      </c>
      <c r="I89" s="265" t="s">
        <v>394</v>
      </c>
      <c r="J89" s="265">
        <v>20</v>
      </c>
      <c r="K89" s="279"/>
    </row>
    <row r="90" spans="2:11" s="1" customFormat="1" ht="15" customHeight="1">
      <c r="B90" s="290"/>
      <c r="C90" s="265" t="s">
        <v>417</v>
      </c>
      <c r="D90" s="265"/>
      <c r="E90" s="265"/>
      <c r="F90" s="288" t="s">
        <v>398</v>
      </c>
      <c r="G90" s="289"/>
      <c r="H90" s="265" t="s">
        <v>418</v>
      </c>
      <c r="I90" s="265" t="s">
        <v>394</v>
      </c>
      <c r="J90" s="265">
        <v>50</v>
      </c>
      <c r="K90" s="279"/>
    </row>
    <row r="91" spans="2:11" s="1" customFormat="1" ht="15" customHeight="1">
      <c r="B91" s="290"/>
      <c r="C91" s="265" t="s">
        <v>419</v>
      </c>
      <c r="D91" s="265"/>
      <c r="E91" s="265"/>
      <c r="F91" s="288" t="s">
        <v>398</v>
      </c>
      <c r="G91" s="289"/>
      <c r="H91" s="265" t="s">
        <v>419</v>
      </c>
      <c r="I91" s="265" t="s">
        <v>394</v>
      </c>
      <c r="J91" s="265">
        <v>50</v>
      </c>
      <c r="K91" s="279"/>
    </row>
    <row r="92" spans="2:11" s="1" customFormat="1" ht="15" customHeight="1">
      <c r="B92" s="290"/>
      <c r="C92" s="265" t="s">
        <v>420</v>
      </c>
      <c r="D92" s="265"/>
      <c r="E92" s="265"/>
      <c r="F92" s="288" t="s">
        <v>398</v>
      </c>
      <c r="G92" s="289"/>
      <c r="H92" s="265" t="s">
        <v>421</v>
      </c>
      <c r="I92" s="265" t="s">
        <v>394</v>
      </c>
      <c r="J92" s="265">
        <v>255</v>
      </c>
      <c r="K92" s="279"/>
    </row>
    <row r="93" spans="2:11" s="1" customFormat="1" ht="15" customHeight="1">
      <c r="B93" s="290"/>
      <c r="C93" s="265" t="s">
        <v>422</v>
      </c>
      <c r="D93" s="265"/>
      <c r="E93" s="265"/>
      <c r="F93" s="288" t="s">
        <v>392</v>
      </c>
      <c r="G93" s="289"/>
      <c r="H93" s="265" t="s">
        <v>423</v>
      </c>
      <c r="I93" s="265" t="s">
        <v>424</v>
      </c>
      <c r="J93" s="265"/>
      <c r="K93" s="279"/>
    </row>
    <row r="94" spans="2:11" s="1" customFormat="1" ht="15" customHeight="1">
      <c r="B94" s="290"/>
      <c r="C94" s="265" t="s">
        <v>425</v>
      </c>
      <c r="D94" s="265"/>
      <c r="E94" s="265"/>
      <c r="F94" s="288" t="s">
        <v>392</v>
      </c>
      <c r="G94" s="289"/>
      <c r="H94" s="265" t="s">
        <v>426</v>
      </c>
      <c r="I94" s="265" t="s">
        <v>427</v>
      </c>
      <c r="J94" s="265"/>
      <c r="K94" s="279"/>
    </row>
    <row r="95" spans="2:11" s="1" customFormat="1" ht="15" customHeight="1">
      <c r="B95" s="290"/>
      <c r="C95" s="265" t="s">
        <v>428</v>
      </c>
      <c r="D95" s="265"/>
      <c r="E95" s="265"/>
      <c r="F95" s="288" t="s">
        <v>392</v>
      </c>
      <c r="G95" s="289"/>
      <c r="H95" s="265" t="s">
        <v>428</v>
      </c>
      <c r="I95" s="265" t="s">
        <v>427</v>
      </c>
      <c r="J95" s="265"/>
      <c r="K95" s="279"/>
    </row>
    <row r="96" spans="2:11" s="1" customFormat="1" ht="15" customHeight="1">
      <c r="B96" s="290"/>
      <c r="C96" s="265" t="s">
        <v>36</v>
      </c>
      <c r="D96" s="265"/>
      <c r="E96" s="265"/>
      <c r="F96" s="288" t="s">
        <v>392</v>
      </c>
      <c r="G96" s="289"/>
      <c r="H96" s="265" t="s">
        <v>429</v>
      </c>
      <c r="I96" s="265" t="s">
        <v>427</v>
      </c>
      <c r="J96" s="265"/>
      <c r="K96" s="279"/>
    </row>
    <row r="97" spans="2:11" s="1" customFormat="1" ht="15" customHeight="1">
      <c r="B97" s="290"/>
      <c r="C97" s="265" t="s">
        <v>46</v>
      </c>
      <c r="D97" s="265"/>
      <c r="E97" s="265"/>
      <c r="F97" s="288" t="s">
        <v>392</v>
      </c>
      <c r="G97" s="289"/>
      <c r="H97" s="265" t="s">
        <v>430</v>
      </c>
      <c r="I97" s="265" t="s">
        <v>427</v>
      </c>
      <c r="J97" s="265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s="1" customFormat="1" ht="45" customHeight="1">
      <c r="B102" s="277"/>
      <c r="C102" s="278" t="s">
        <v>431</v>
      </c>
      <c r="D102" s="278"/>
      <c r="E102" s="278"/>
      <c r="F102" s="278"/>
      <c r="G102" s="278"/>
      <c r="H102" s="278"/>
      <c r="I102" s="278"/>
      <c r="J102" s="278"/>
      <c r="K102" s="279"/>
    </row>
    <row r="103" spans="2:11" s="1" customFormat="1" ht="17.25" customHeight="1">
      <c r="B103" s="277"/>
      <c r="C103" s="280" t="s">
        <v>386</v>
      </c>
      <c r="D103" s="280"/>
      <c r="E103" s="280"/>
      <c r="F103" s="280" t="s">
        <v>387</v>
      </c>
      <c r="G103" s="281"/>
      <c r="H103" s="280" t="s">
        <v>52</v>
      </c>
      <c r="I103" s="280" t="s">
        <v>55</v>
      </c>
      <c r="J103" s="280" t="s">
        <v>388</v>
      </c>
      <c r="K103" s="279"/>
    </row>
    <row r="104" spans="2:11" s="1" customFormat="1" ht="17.25" customHeight="1">
      <c r="B104" s="277"/>
      <c r="C104" s="282" t="s">
        <v>389</v>
      </c>
      <c r="D104" s="282"/>
      <c r="E104" s="282"/>
      <c r="F104" s="283" t="s">
        <v>390</v>
      </c>
      <c r="G104" s="284"/>
      <c r="H104" s="282"/>
      <c r="I104" s="282"/>
      <c r="J104" s="282" t="s">
        <v>391</v>
      </c>
      <c r="K104" s="279"/>
    </row>
    <row r="105" spans="2:11" s="1" customFormat="1" ht="5.25" customHeight="1">
      <c r="B105" s="277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7"/>
      <c r="C106" s="265" t="s">
        <v>51</v>
      </c>
      <c r="D106" s="287"/>
      <c r="E106" s="287"/>
      <c r="F106" s="288" t="s">
        <v>392</v>
      </c>
      <c r="G106" s="265"/>
      <c r="H106" s="265" t="s">
        <v>432</v>
      </c>
      <c r="I106" s="265" t="s">
        <v>394</v>
      </c>
      <c r="J106" s="265">
        <v>20</v>
      </c>
      <c r="K106" s="279"/>
    </row>
    <row r="107" spans="2:11" s="1" customFormat="1" ht="15" customHeight="1">
      <c r="B107" s="277"/>
      <c r="C107" s="265" t="s">
        <v>395</v>
      </c>
      <c r="D107" s="265"/>
      <c r="E107" s="265"/>
      <c r="F107" s="288" t="s">
        <v>392</v>
      </c>
      <c r="G107" s="265"/>
      <c r="H107" s="265" t="s">
        <v>432</v>
      </c>
      <c r="I107" s="265" t="s">
        <v>394</v>
      </c>
      <c r="J107" s="265">
        <v>120</v>
      </c>
      <c r="K107" s="279"/>
    </row>
    <row r="108" spans="2:11" s="1" customFormat="1" ht="15" customHeight="1">
      <c r="B108" s="290"/>
      <c r="C108" s="265" t="s">
        <v>397</v>
      </c>
      <c r="D108" s="265"/>
      <c r="E108" s="265"/>
      <c r="F108" s="288" t="s">
        <v>398</v>
      </c>
      <c r="G108" s="265"/>
      <c r="H108" s="265" t="s">
        <v>432</v>
      </c>
      <c r="I108" s="265" t="s">
        <v>394</v>
      </c>
      <c r="J108" s="265">
        <v>50</v>
      </c>
      <c r="K108" s="279"/>
    </row>
    <row r="109" spans="2:11" s="1" customFormat="1" ht="15" customHeight="1">
      <c r="B109" s="290"/>
      <c r="C109" s="265" t="s">
        <v>400</v>
      </c>
      <c r="D109" s="265"/>
      <c r="E109" s="265"/>
      <c r="F109" s="288" t="s">
        <v>392</v>
      </c>
      <c r="G109" s="265"/>
      <c r="H109" s="265" t="s">
        <v>432</v>
      </c>
      <c r="I109" s="265" t="s">
        <v>402</v>
      </c>
      <c r="J109" s="265"/>
      <c r="K109" s="279"/>
    </row>
    <row r="110" spans="2:11" s="1" customFormat="1" ht="15" customHeight="1">
      <c r="B110" s="290"/>
      <c r="C110" s="265" t="s">
        <v>411</v>
      </c>
      <c r="D110" s="265"/>
      <c r="E110" s="265"/>
      <c r="F110" s="288" t="s">
        <v>398</v>
      </c>
      <c r="G110" s="265"/>
      <c r="H110" s="265" t="s">
        <v>432</v>
      </c>
      <c r="I110" s="265" t="s">
        <v>394</v>
      </c>
      <c r="J110" s="265">
        <v>50</v>
      </c>
      <c r="K110" s="279"/>
    </row>
    <row r="111" spans="2:11" s="1" customFormat="1" ht="15" customHeight="1">
      <c r="B111" s="290"/>
      <c r="C111" s="265" t="s">
        <v>419</v>
      </c>
      <c r="D111" s="265"/>
      <c r="E111" s="265"/>
      <c r="F111" s="288" t="s">
        <v>398</v>
      </c>
      <c r="G111" s="265"/>
      <c r="H111" s="265" t="s">
        <v>432</v>
      </c>
      <c r="I111" s="265" t="s">
        <v>394</v>
      </c>
      <c r="J111" s="265">
        <v>50</v>
      </c>
      <c r="K111" s="279"/>
    </row>
    <row r="112" spans="2:11" s="1" customFormat="1" ht="15" customHeight="1">
      <c r="B112" s="290"/>
      <c r="C112" s="265" t="s">
        <v>417</v>
      </c>
      <c r="D112" s="265"/>
      <c r="E112" s="265"/>
      <c r="F112" s="288" t="s">
        <v>398</v>
      </c>
      <c r="G112" s="265"/>
      <c r="H112" s="265" t="s">
        <v>432</v>
      </c>
      <c r="I112" s="265" t="s">
        <v>394</v>
      </c>
      <c r="J112" s="265">
        <v>50</v>
      </c>
      <c r="K112" s="279"/>
    </row>
    <row r="113" spans="2:11" s="1" customFormat="1" ht="15" customHeight="1">
      <c r="B113" s="290"/>
      <c r="C113" s="265" t="s">
        <v>51</v>
      </c>
      <c r="D113" s="265"/>
      <c r="E113" s="265"/>
      <c r="F113" s="288" t="s">
        <v>392</v>
      </c>
      <c r="G113" s="265"/>
      <c r="H113" s="265" t="s">
        <v>433</v>
      </c>
      <c r="I113" s="265" t="s">
        <v>394</v>
      </c>
      <c r="J113" s="265">
        <v>20</v>
      </c>
      <c r="K113" s="279"/>
    </row>
    <row r="114" spans="2:11" s="1" customFormat="1" ht="15" customHeight="1">
      <c r="B114" s="290"/>
      <c r="C114" s="265" t="s">
        <v>434</v>
      </c>
      <c r="D114" s="265"/>
      <c r="E114" s="265"/>
      <c r="F114" s="288" t="s">
        <v>392</v>
      </c>
      <c r="G114" s="265"/>
      <c r="H114" s="265" t="s">
        <v>435</v>
      </c>
      <c r="I114" s="265" t="s">
        <v>394</v>
      </c>
      <c r="J114" s="265">
        <v>120</v>
      </c>
      <c r="K114" s="279"/>
    </row>
    <row r="115" spans="2:11" s="1" customFormat="1" ht="15" customHeight="1">
      <c r="B115" s="290"/>
      <c r="C115" s="265" t="s">
        <v>36</v>
      </c>
      <c r="D115" s="265"/>
      <c r="E115" s="265"/>
      <c r="F115" s="288" t="s">
        <v>392</v>
      </c>
      <c r="G115" s="265"/>
      <c r="H115" s="265" t="s">
        <v>436</v>
      </c>
      <c r="I115" s="265" t="s">
        <v>427</v>
      </c>
      <c r="J115" s="265"/>
      <c r="K115" s="279"/>
    </row>
    <row r="116" spans="2:11" s="1" customFormat="1" ht="15" customHeight="1">
      <c r="B116" s="290"/>
      <c r="C116" s="265" t="s">
        <v>46</v>
      </c>
      <c r="D116" s="265"/>
      <c r="E116" s="265"/>
      <c r="F116" s="288" t="s">
        <v>392</v>
      </c>
      <c r="G116" s="265"/>
      <c r="H116" s="265" t="s">
        <v>437</v>
      </c>
      <c r="I116" s="265" t="s">
        <v>427</v>
      </c>
      <c r="J116" s="265"/>
      <c r="K116" s="279"/>
    </row>
    <row r="117" spans="2:11" s="1" customFormat="1" ht="15" customHeight="1">
      <c r="B117" s="290"/>
      <c r="C117" s="265" t="s">
        <v>55</v>
      </c>
      <c r="D117" s="265"/>
      <c r="E117" s="265"/>
      <c r="F117" s="288" t="s">
        <v>392</v>
      </c>
      <c r="G117" s="265"/>
      <c r="H117" s="265" t="s">
        <v>438</v>
      </c>
      <c r="I117" s="265" t="s">
        <v>439</v>
      </c>
      <c r="J117" s="265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256" t="s">
        <v>440</v>
      </c>
      <c r="D122" s="256"/>
      <c r="E122" s="256"/>
      <c r="F122" s="256"/>
      <c r="G122" s="256"/>
      <c r="H122" s="256"/>
      <c r="I122" s="256"/>
      <c r="J122" s="256"/>
      <c r="K122" s="307"/>
    </row>
    <row r="123" spans="2:11" s="1" customFormat="1" ht="17.25" customHeight="1">
      <c r="B123" s="308"/>
      <c r="C123" s="280" t="s">
        <v>386</v>
      </c>
      <c r="D123" s="280"/>
      <c r="E123" s="280"/>
      <c r="F123" s="280" t="s">
        <v>387</v>
      </c>
      <c r="G123" s="281"/>
      <c r="H123" s="280" t="s">
        <v>52</v>
      </c>
      <c r="I123" s="280" t="s">
        <v>55</v>
      </c>
      <c r="J123" s="280" t="s">
        <v>388</v>
      </c>
      <c r="K123" s="309"/>
    </row>
    <row r="124" spans="2:11" s="1" customFormat="1" ht="17.25" customHeight="1">
      <c r="B124" s="308"/>
      <c r="C124" s="282" t="s">
        <v>389</v>
      </c>
      <c r="D124" s="282"/>
      <c r="E124" s="282"/>
      <c r="F124" s="283" t="s">
        <v>390</v>
      </c>
      <c r="G124" s="284"/>
      <c r="H124" s="282"/>
      <c r="I124" s="282"/>
      <c r="J124" s="282" t="s">
        <v>391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5" t="s">
        <v>395</v>
      </c>
      <c r="D126" s="287"/>
      <c r="E126" s="287"/>
      <c r="F126" s="288" t="s">
        <v>392</v>
      </c>
      <c r="G126" s="265"/>
      <c r="H126" s="265" t="s">
        <v>432</v>
      </c>
      <c r="I126" s="265" t="s">
        <v>394</v>
      </c>
      <c r="J126" s="265">
        <v>120</v>
      </c>
      <c r="K126" s="313"/>
    </row>
    <row r="127" spans="2:11" s="1" customFormat="1" ht="15" customHeight="1">
      <c r="B127" s="310"/>
      <c r="C127" s="265" t="s">
        <v>441</v>
      </c>
      <c r="D127" s="265"/>
      <c r="E127" s="265"/>
      <c r="F127" s="288" t="s">
        <v>392</v>
      </c>
      <c r="G127" s="265"/>
      <c r="H127" s="265" t="s">
        <v>442</v>
      </c>
      <c r="I127" s="265" t="s">
        <v>394</v>
      </c>
      <c r="J127" s="265" t="s">
        <v>443</v>
      </c>
      <c r="K127" s="313"/>
    </row>
    <row r="128" spans="2:11" s="1" customFormat="1" ht="15" customHeight="1">
      <c r="B128" s="310"/>
      <c r="C128" s="265" t="s">
        <v>340</v>
      </c>
      <c r="D128" s="265"/>
      <c r="E128" s="265"/>
      <c r="F128" s="288" t="s">
        <v>392</v>
      </c>
      <c r="G128" s="265"/>
      <c r="H128" s="265" t="s">
        <v>444</v>
      </c>
      <c r="I128" s="265" t="s">
        <v>394</v>
      </c>
      <c r="J128" s="265" t="s">
        <v>443</v>
      </c>
      <c r="K128" s="313"/>
    </row>
    <row r="129" spans="2:11" s="1" customFormat="1" ht="15" customHeight="1">
      <c r="B129" s="310"/>
      <c r="C129" s="265" t="s">
        <v>403</v>
      </c>
      <c r="D129" s="265"/>
      <c r="E129" s="265"/>
      <c r="F129" s="288" t="s">
        <v>398</v>
      </c>
      <c r="G129" s="265"/>
      <c r="H129" s="265" t="s">
        <v>404</v>
      </c>
      <c r="I129" s="265" t="s">
        <v>394</v>
      </c>
      <c r="J129" s="265">
        <v>15</v>
      </c>
      <c r="K129" s="313"/>
    </row>
    <row r="130" spans="2:11" s="1" customFormat="1" ht="15" customHeight="1">
      <c r="B130" s="310"/>
      <c r="C130" s="291" t="s">
        <v>405</v>
      </c>
      <c r="D130" s="291"/>
      <c r="E130" s="291"/>
      <c r="F130" s="292" t="s">
        <v>398</v>
      </c>
      <c r="G130" s="291"/>
      <c r="H130" s="291" t="s">
        <v>406</v>
      </c>
      <c r="I130" s="291" t="s">
        <v>394</v>
      </c>
      <c r="J130" s="291">
        <v>15</v>
      </c>
      <c r="K130" s="313"/>
    </row>
    <row r="131" spans="2:11" s="1" customFormat="1" ht="15" customHeight="1">
      <c r="B131" s="310"/>
      <c r="C131" s="291" t="s">
        <v>407</v>
      </c>
      <c r="D131" s="291"/>
      <c r="E131" s="291"/>
      <c r="F131" s="292" t="s">
        <v>398</v>
      </c>
      <c r="G131" s="291"/>
      <c r="H131" s="291" t="s">
        <v>408</v>
      </c>
      <c r="I131" s="291" t="s">
        <v>394</v>
      </c>
      <c r="J131" s="291">
        <v>20</v>
      </c>
      <c r="K131" s="313"/>
    </row>
    <row r="132" spans="2:11" s="1" customFormat="1" ht="15" customHeight="1">
      <c r="B132" s="310"/>
      <c r="C132" s="291" t="s">
        <v>409</v>
      </c>
      <c r="D132" s="291"/>
      <c r="E132" s="291"/>
      <c r="F132" s="292" t="s">
        <v>398</v>
      </c>
      <c r="G132" s="291"/>
      <c r="H132" s="291" t="s">
        <v>410</v>
      </c>
      <c r="I132" s="291" t="s">
        <v>394</v>
      </c>
      <c r="J132" s="291">
        <v>20</v>
      </c>
      <c r="K132" s="313"/>
    </row>
    <row r="133" spans="2:11" s="1" customFormat="1" ht="15" customHeight="1">
      <c r="B133" s="310"/>
      <c r="C133" s="265" t="s">
        <v>397</v>
      </c>
      <c r="D133" s="265"/>
      <c r="E133" s="265"/>
      <c r="F133" s="288" t="s">
        <v>398</v>
      </c>
      <c r="G133" s="265"/>
      <c r="H133" s="265" t="s">
        <v>432</v>
      </c>
      <c r="I133" s="265" t="s">
        <v>394</v>
      </c>
      <c r="J133" s="265">
        <v>50</v>
      </c>
      <c r="K133" s="313"/>
    </row>
    <row r="134" spans="2:11" s="1" customFormat="1" ht="15" customHeight="1">
      <c r="B134" s="310"/>
      <c r="C134" s="265" t="s">
        <v>411</v>
      </c>
      <c r="D134" s="265"/>
      <c r="E134" s="265"/>
      <c r="F134" s="288" t="s">
        <v>398</v>
      </c>
      <c r="G134" s="265"/>
      <c r="H134" s="265" t="s">
        <v>432</v>
      </c>
      <c r="I134" s="265" t="s">
        <v>394</v>
      </c>
      <c r="J134" s="265">
        <v>50</v>
      </c>
      <c r="K134" s="313"/>
    </row>
    <row r="135" spans="2:11" s="1" customFormat="1" ht="15" customHeight="1">
      <c r="B135" s="310"/>
      <c r="C135" s="265" t="s">
        <v>417</v>
      </c>
      <c r="D135" s="265"/>
      <c r="E135" s="265"/>
      <c r="F135" s="288" t="s">
        <v>398</v>
      </c>
      <c r="G135" s="265"/>
      <c r="H135" s="265" t="s">
        <v>432</v>
      </c>
      <c r="I135" s="265" t="s">
        <v>394</v>
      </c>
      <c r="J135" s="265">
        <v>50</v>
      </c>
      <c r="K135" s="313"/>
    </row>
    <row r="136" spans="2:11" s="1" customFormat="1" ht="15" customHeight="1">
      <c r="B136" s="310"/>
      <c r="C136" s="265" t="s">
        <v>419</v>
      </c>
      <c r="D136" s="265"/>
      <c r="E136" s="265"/>
      <c r="F136" s="288" t="s">
        <v>398</v>
      </c>
      <c r="G136" s="265"/>
      <c r="H136" s="265" t="s">
        <v>432</v>
      </c>
      <c r="I136" s="265" t="s">
        <v>394</v>
      </c>
      <c r="J136" s="265">
        <v>50</v>
      </c>
      <c r="K136" s="313"/>
    </row>
    <row r="137" spans="2:11" s="1" customFormat="1" ht="15" customHeight="1">
      <c r="B137" s="310"/>
      <c r="C137" s="265" t="s">
        <v>420</v>
      </c>
      <c r="D137" s="265"/>
      <c r="E137" s="265"/>
      <c r="F137" s="288" t="s">
        <v>398</v>
      </c>
      <c r="G137" s="265"/>
      <c r="H137" s="265" t="s">
        <v>445</v>
      </c>
      <c r="I137" s="265" t="s">
        <v>394</v>
      </c>
      <c r="J137" s="265">
        <v>255</v>
      </c>
      <c r="K137" s="313"/>
    </row>
    <row r="138" spans="2:11" s="1" customFormat="1" ht="15" customHeight="1">
      <c r="B138" s="310"/>
      <c r="C138" s="265" t="s">
        <v>422</v>
      </c>
      <c r="D138" s="265"/>
      <c r="E138" s="265"/>
      <c r="F138" s="288" t="s">
        <v>392</v>
      </c>
      <c r="G138" s="265"/>
      <c r="H138" s="265" t="s">
        <v>446</v>
      </c>
      <c r="I138" s="265" t="s">
        <v>424</v>
      </c>
      <c r="J138" s="265"/>
      <c r="K138" s="313"/>
    </row>
    <row r="139" spans="2:11" s="1" customFormat="1" ht="15" customHeight="1">
      <c r="B139" s="310"/>
      <c r="C139" s="265" t="s">
        <v>425</v>
      </c>
      <c r="D139" s="265"/>
      <c r="E139" s="265"/>
      <c r="F139" s="288" t="s">
        <v>392</v>
      </c>
      <c r="G139" s="265"/>
      <c r="H139" s="265" t="s">
        <v>447</v>
      </c>
      <c r="I139" s="265" t="s">
        <v>427</v>
      </c>
      <c r="J139" s="265"/>
      <c r="K139" s="313"/>
    </row>
    <row r="140" spans="2:11" s="1" customFormat="1" ht="15" customHeight="1">
      <c r="B140" s="310"/>
      <c r="C140" s="265" t="s">
        <v>428</v>
      </c>
      <c r="D140" s="265"/>
      <c r="E140" s="265"/>
      <c r="F140" s="288" t="s">
        <v>392</v>
      </c>
      <c r="G140" s="265"/>
      <c r="H140" s="265" t="s">
        <v>428</v>
      </c>
      <c r="I140" s="265" t="s">
        <v>427</v>
      </c>
      <c r="J140" s="265"/>
      <c r="K140" s="313"/>
    </row>
    <row r="141" spans="2:11" s="1" customFormat="1" ht="15" customHeight="1">
      <c r="B141" s="310"/>
      <c r="C141" s="265" t="s">
        <v>36</v>
      </c>
      <c r="D141" s="265"/>
      <c r="E141" s="265"/>
      <c r="F141" s="288" t="s">
        <v>392</v>
      </c>
      <c r="G141" s="265"/>
      <c r="H141" s="265" t="s">
        <v>448</v>
      </c>
      <c r="I141" s="265" t="s">
        <v>427</v>
      </c>
      <c r="J141" s="265"/>
      <c r="K141" s="313"/>
    </row>
    <row r="142" spans="2:11" s="1" customFormat="1" ht="15" customHeight="1">
      <c r="B142" s="310"/>
      <c r="C142" s="265" t="s">
        <v>449</v>
      </c>
      <c r="D142" s="265"/>
      <c r="E142" s="265"/>
      <c r="F142" s="288" t="s">
        <v>392</v>
      </c>
      <c r="G142" s="265"/>
      <c r="H142" s="265" t="s">
        <v>450</v>
      </c>
      <c r="I142" s="265" t="s">
        <v>427</v>
      </c>
      <c r="J142" s="265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s="1" customFormat="1" ht="45" customHeight="1">
      <c r="B147" s="277"/>
      <c r="C147" s="278" t="s">
        <v>451</v>
      </c>
      <c r="D147" s="278"/>
      <c r="E147" s="278"/>
      <c r="F147" s="278"/>
      <c r="G147" s="278"/>
      <c r="H147" s="278"/>
      <c r="I147" s="278"/>
      <c r="J147" s="278"/>
      <c r="K147" s="279"/>
    </row>
    <row r="148" spans="2:11" s="1" customFormat="1" ht="17.25" customHeight="1">
      <c r="B148" s="277"/>
      <c r="C148" s="280" t="s">
        <v>386</v>
      </c>
      <c r="D148" s="280"/>
      <c r="E148" s="280"/>
      <c r="F148" s="280" t="s">
        <v>387</v>
      </c>
      <c r="G148" s="281"/>
      <c r="H148" s="280" t="s">
        <v>52</v>
      </c>
      <c r="I148" s="280" t="s">
        <v>55</v>
      </c>
      <c r="J148" s="280" t="s">
        <v>388</v>
      </c>
      <c r="K148" s="279"/>
    </row>
    <row r="149" spans="2:11" s="1" customFormat="1" ht="17.25" customHeight="1">
      <c r="B149" s="277"/>
      <c r="C149" s="282" t="s">
        <v>389</v>
      </c>
      <c r="D149" s="282"/>
      <c r="E149" s="282"/>
      <c r="F149" s="283" t="s">
        <v>390</v>
      </c>
      <c r="G149" s="284"/>
      <c r="H149" s="282"/>
      <c r="I149" s="282"/>
      <c r="J149" s="282" t="s">
        <v>391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395</v>
      </c>
      <c r="D151" s="265"/>
      <c r="E151" s="265"/>
      <c r="F151" s="318" t="s">
        <v>392</v>
      </c>
      <c r="G151" s="265"/>
      <c r="H151" s="317" t="s">
        <v>432</v>
      </c>
      <c r="I151" s="317" t="s">
        <v>394</v>
      </c>
      <c r="J151" s="317">
        <v>120</v>
      </c>
      <c r="K151" s="313"/>
    </row>
    <row r="152" spans="2:11" s="1" customFormat="1" ht="15" customHeight="1">
      <c r="B152" s="290"/>
      <c r="C152" s="317" t="s">
        <v>441</v>
      </c>
      <c r="D152" s="265"/>
      <c r="E152" s="265"/>
      <c r="F152" s="318" t="s">
        <v>392</v>
      </c>
      <c r="G152" s="265"/>
      <c r="H152" s="317" t="s">
        <v>452</v>
      </c>
      <c r="I152" s="317" t="s">
        <v>394</v>
      </c>
      <c r="J152" s="317" t="s">
        <v>443</v>
      </c>
      <c r="K152" s="313"/>
    </row>
    <row r="153" spans="2:11" s="1" customFormat="1" ht="15" customHeight="1">
      <c r="B153" s="290"/>
      <c r="C153" s="317" t="s">
        <v>340</v>
      </c>
      <c r="D153" s="265"/>
      <c r="E153" s="265"/>
      <c r="F153" s="318" t="s">
        <v>392</v>
      </c>
      <c r="G153" s="265"/>
      <c r="H153" s="317" t="s">
        <v>453</v>
      </c>
      <c r="I153" s="317" t="s">
        <v>394</v>
      </c>
      <c r="J153" s="317" t="s">
        <v>443</v>
      </c>
      <c r="K153" s="313"/>
    </row>
    <row r="154" spans="2:11" s="1" customFormat="1" ht="15" customHeight="1">
      <c r="B154" s="290"/>
      <c r="C154" s="317" t="s">
        <v>397</v>
      </c>
      <c r="D154" s="265"/>
      <c r="E154" s="265"/>
      <c r="F154" s="318" t="s">
        <v>398</v>
      </c>
      <c r="G154" s="265"/>
      <c r="H154" s="317" t="s">
        <v>432</v>
      </c>
      <c r="I154" s="317" t="s">
        <v>394</v>
      </c>
      <c r="J154" s="317">
        <v>50</v>
      </c>
      <c r="K154" s="313"/>
    </row>
    <row r="155" spans="2:11" s="1" customFormat="1" ht="15" customHeight="1">
      <c r="B155" s="290"/>
      <c r="C155" s="317" t="s">
        <v>400</v>
      </c>
      <c r="D155" s="265"/>
      <c r="E155" s="265"/>
      <c r="F155" s="318" t="s">
        <v>392</v>
      </c>
      <c r="G155" s="265"/>
      <c r="H155" s="317" t="s">
        <v>432</v>
      </c>
      <c r="I155" s="317" t="s">
        <v>402</v>
      </c>
      <c r="J155" s="317"/>
      <c r="K155" s="313"/>
    </row>
    <row r="156" spans="2:11" s="1" customFormat="1" ht="15" customHeight="1">
      <c r="B156" s="290"/>
      <c r="C156" s="317" t="s">
        <v>411</v>
      </c>
      <c r="D156" s="265"/>
      <c r="E156" s="265"/>
      <c r="F156" s="318" t="s">
        <v>398</v>
      </c>
      <c r="G156" s="265"/>
      <c r="H156" s="317" t="s">
        <v>432</v>
      </c>
      <c r="I156" s="317" t="s">
        <v>394</v>
      </c>
      <c r="J156" s="317">
        <v>50</v>
      </c>
      <c r="K156" s="313"/>
    </row>
    <row r="157" spans="2:11" s="1" customFormat="1" ht="15" customHeight="1">
      <c r="B157" s="290"/>
      <c r="C157" s="317" t="s">
        <v>419</v>
      </c>
      <c r="D157" s="265"/>
      <c r="E157" s="265"/>
      <c r="F157" s="318" t="s">
        <v>398</v>
      </c>
      <c r="G157" s="265"/>
      <c r="H157" s="317" t="s">
        <v>432</v>
      </c>
      <c r="I157" s="317" t="s">
        <v>394</v>
      </c>
      <c r="J157" s="317">
        <v>50</v>
      </c>
      <c r="K157" s="313"/>
    </row>
    <row r="158" spans="2:11" s="1" customFormat="1" ht="15" customHeight="1">
      <c r="B158" s="290"/>
      <c r="C158" s="317" t="s">
        <v>417</v>
      </c>
      <c r="D158" s="265"/>
      <c r="E158" s="265"/>
      <c r="F158" s="318" t="s">
        <v>398</v>
      </c>
      <c r="G158" s="265"/>
      <c r="H158" s="317" t="s">
        <v>432</v>
      </c>
      <c r="I158" s="317" t="s">
        <v>394</v>
      </c>
      <c r="J158" s="317">
        <v>50</v>
      </c>
      <c r="K158" s="313"/>
    </row>
    <row r="159" spans="2:11" s="1" customFormat="1" ht="15" customHeight="1">
      <c r="B159" s="290"/>
      <c r="C159" s="317" t="s">
        <v>131</v>
      </c>
      <c r="D159" s="265"/>
      <c r="E159" s="265"/>
      <c r="F159" s="318" t="s">
        <v>392</v>
      </c>
      <c r="G159" s="265"/>
      <c r="H159" s="317" t="s">
        <v>454</v>
      </c>
      <c r="I159" s="317" t="s">
        <v>394</v>
      </c>
      <c r="J159" s="317" t="s">
        <v>455</v>
      </c>
      <c r="K159" s="313"/>
    </row>
    <row r="160" spans="2:11" s="1" customFormat="1" ht="15" customHeight="1">
      <c r="B160" s="290"/>
      <c r="C160" s="317" t="s">
        <v>456</v>
      </c>
      <c r="D160" s="265"/>
      <c r="E160" s="265"/>
      <c r="F160" s="318" t="s">
        <v>392</v>
      </c>
      <c r="G160" s="265"/>
      <c r="H160" s="317" t="s">
        <v>457</v>
      </c>
      <c r="I160" s="317" t="s">
        <v>427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256" t="s">
        <v>458</v>
      </c>
      <c r="D165" s="256"/>
      <c r="E165" s="256"/>
      <c r="F165" s="256"/>
      <c r="G165" s="256"/>
      <c r="H165" s="256"/>
      <c r="I165" s="256"/>
      <c r="J165" s="256"/>
      <c r="K165" s="257"/>
    </row>
    <row r="166" spans="2:11" s="1" customFormat="1" ht="17.25" customHeight="1">
      <c r="B166" s="255"/>
      <c r="C166" s="280" t="s">
        <v>386</v>
      </c>
      <c r="D166" s="280"/>
      <c r="E166" s="280"/>
      <c r="F166" s="280" t="s">
        <v>387</v>
      </c>
      <c r="G166" s="322"/>
      <c r="H166" s="323" t="s">
        <v>52</v>
      </c>
      <c r="I166" s="323" t="s">
        <v>55</v>
      </c>
      <c r="J166" s="280" t="s">
        <v>388</v>
      </c>
      <c r="K166" s="257"/>
    </row>
    <row r="167" spans="2:11" s="1" customFormat="1" ht="17.25" customHeight="1">
      <c r="B167" s="258"/>
      <c r="C167" s="282" t="s">
        <v>389</v>
      </c>
      <c r="D167" s="282"/>
      <c r="E167" s="282"/>
      <c r="F167" s="283" t="s">
        <v>390</v>
      </c>
      <c r="G167" s="324"/>
      <c r="H167" s="325"/>
      <c r="I167" s="325"/>
      <c r="J167" s="282" t="s">
        <v>391</v>
      </c>
      <c r="K167" s="260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5" t="s">
        <v>395</v>
      </c>
      <c r="D169" s="265"/>
      <c r="E169" s="265"/>
      <c r="F169" s="288" t="s">
        <v>392</v>
      </c>
      <c r="G169" s="265"/>
      <c r="H169" s="265" t="s">
        <v>432</v>
      </c>
      <c r="I169" s="265" t="s">
        <v>394</v>
      </c>
      <c r="J169" s="265">
        <v>120</v>
      </c>
      <c r="K169" s="313"/>
    </row>
    <row r="170" spans="2:11" s="1" customFormat="1" ht="15" customHeight="1">
      <c r="B170" s="290"/>
      <c r="C170" s="265" t="s">
        <v>441</v>
      </c>
      <c r="D170" s="265"/>
      <c r="E170" s="265"/>
      <c r="F170" s="288" t="s">
        <v>392</v>
      </c>
      <c r="G170" s="265"/>
      <c r="H170" s="265" t="s">
        <v>442</v>
      </c>
      <c r="I170" s="265" t="s">
        <v>394</v>
      </c>
      <c r="J170" s="265" t="s">
        <v>443</v>
      </c>
      <c r="K170" s="313"/>
    </row>
    <row r="171" spans="2:11" s="1" customFormat="1" ht="15" customHeight="1">
      <c r="B171" s="290"/>
      <c r="C171" s="265" t="s">
        <v>340</v>
      </c>
      <c r="D171" s="265"/>
      <c r="E171" s="265"/>
      <c r="F171" s="288" t="s">
        <v>392</v>
      </c>
      <c r="G171" s="265"/>
      <c r="H171" s="265" t="s">
        <v>459</v>
      </c>
      <c r="I171" s="265" t="s">
        <v>394</v>
      </c>
      <c r="J171" s="265" t="s">
        <v>443</v>
      </c>
      <c r="K171" s="313"/>
    </row>
    <row r="172" spans="2:11" s="1" customFormat="1" ht="15" customHeight="1">
      <c r="B172" s="290"/>
      <c r="C172" s="265" t="s">
        <v>397</v>
      </c>
      <c r="D172" s="265"/>
      <c r="E172" s="265"/>
      <c r="F172" s="288" t="s">
        <v>398</v>
      </c>
      <c r="G172" s="265"/>
      <c r="H172" s="265" t="s">
        <v>459</v>
      </c>
      <c r="I172" s="265" t="s">
        <v>394</v>
      </c>
      <c r="J172" s="265">
        <v>50</v>
      </c>
      <c r="K172" s="313"/>
    </row>
    <row r="173" spans="2:11" s="1" customFormat="1" ht="15" customHeight="1">
      <c r="B173" s="290"/>
      <c r="C173" s="265" t="s">
        <v>400</v>
      </c>
      <c r="D173" s="265"/>
      <c r="E173" s="265"/>
      <c r="F173" s="288" t="s">
        <v>392</v>
      </c>
      <c r="G173" s="265"/>
      <c r="H173" s="265" t="s">
        <v>459</v>
      </c>
      <c r="I173" s="265" t="s">
        <v>402</v>
      </c>
      <c r="J173" s="265"/>
      <c r="K173" s="313"/>
    </row>
    <row r="174" spans="2:11" s="1" customFormat="1" ht="15" customHeight="1">
      <c r="B174" s="290"/>
      <c r="C174" s="265" t="s">
        <v>411</v>
      </c>
      <c r="D174" s="265"/>
      <c r="E174" s="265"/>
      <c r="F174" s="288" t="s">
        <v>398</v>
      </c>
      <c r="G174" s="265"/>
      <c r="H174" s="265" t="s">
        <v>459</v>
      </c>
      <c r="I174" s="265" t="s">
        <v>394</v>
      </c>
      <c r="J174" s="265">
        <v>50</v>
      </c>
      <c r="K174" s="313"/>
    </row>
    <row r="175" spans="2:11" s="1" customFormat="1" ht="15" customHeight="1">
      <c r="B175" s="290"/>
      <c r="C175" s="265" t="s">
        <v>419</v>
      </c>
      <c r="D175" s="265"/>
      <c r="E175" s="265"/>
      <c r="F175" s="288" t="s">
        <v>398</v>
      </c>
      <c r="G175" s="265"/>
      <c r="H175" s="265" t="s">
        <v>459</v>
      </c>
      <c r="I175" s="265" t="s">
        <v>394</v>
      </c>
      <c r="J175" s="265">
        <v>50</v>
      </c>
      <c r="K175" s="313"/>
    </row>
    <row r="176" spans="2:11" s="1" customFormat="1" ht="15" customHeight="1">
      <c r="B176" s="290"/>
      <c r="C176" s="265" t="s">
        <v>417</v>
      </c>
      <c r="D176" s="265"/>
      <c r="E176" s="265"/>
      <c r="F176" s="288" t="s">
        <v>398</v>
      </c>
      <c r="G176" s="265"/>
      <c r="H176" s="265" t="s">
        <v>459</v>
      </c>
      <c r="I176" s="265" t="s">
        <v>394</v>
      </c>
      <c r="J176" s="265">
        <v>50</v>
      </c>
      <c r="K176" s="313"/>
    </row>
    <row r="177" spans="2:11" s="1" customFormat="1" ht="15" customHeight="1">
      <c r="B177" s="290"/>
      <c r="C177" s="265" t="s">
        <v>139</v>
      </c>
      <c r="D177" s="265"/>
      <c r="E177" s="265"/>
      <c r="F177" s="288" t="s">
        <v>392</v>
      </c>
      <c r="G177" s="265"/>
      <c r="H177" s="265" t="s">
        <v>460</v>
      </c>
      <c r="I177" s="265" t="s">
        <v>461</v>
      </c>
      <c r="J177" s="265"/>
      <c r="K177" s="313"/>
    </row>
    <row r="178" spans="2:11" s="1" customFormat="1" ht="15" customHeight="1">
      <c r="B178" s="290"/>
      <c r="C178" s="265" t="s">
        <v>55</v>
      </c>
      <c r="D178" s="265"/>
      <c r="E178" s="265"/>
      <c r="F178" s="288" t="s">
        <v>392</v>
      </c>
      <c r="G178" s="265"/>
      <c r="H178" s="265" t="s">
        <v>462</v>
      </c>
      <c r="I178" s="265" t="s">
        <v>463</v>
      </c>
      <c r="J178" s="265">
        <v>1</v>
      </c>
      <c r="K178" s="313"/>
    </row>
    <row r="179" spans="2:11" s="1" customFormat="1" ht="15" customHeight="1">
      <c r="B179" s="290"/>
      <c r="C179" s="265" t="s">
        <v>51</v>
      </c>
      <c r="D179" s="265"/>
      <c r="E179" s="265"/>
      <c r="F179" s="288" t="s">
        <v>392</v>
      </c>
      <c r="G179" s="265"/>
      <c r="H179" s="265" t="s">
        <v>464</v>
      </c>
      <c r="I179" s="265" t="s">
        <v>394</v>
      </c>
      <c r="J179" s="265">
        <v>20</v>
      </c>
      <c r="K179" s="313"/>
    </row>
    <row r="180" spans="2:11" s="1" customFormat="1" ht="15" customHeight="1">
      <c r="B180" s="290"/>
      <c r="C180" s="265" t="s">
        <v>52</v>
      </c>
      <c r="D180" s="265"/>
      <c r="E180" s="265"/>
      <c r="F180" s="288" t="s">
        <v>392</v>
      </c>
      <c r="G180" s="265"/>
      <c r="H180" s="265" t="s">
        <v>465</v>
      </c>
      <c r="I180" s="265" t="s">
        <v>394</v>
      </c>
      <c r="J180" s="265">
        <v>255</v>
      </c>
      <c r="K180" s="313"/>
    </row>
    <row r="181" spans="2:11" s="1" customFormat="1" ht="15" customHeight="1">
      <c r="B181" s="290"/>
      <c r="C181" s="265" t="s">
        <v>140</v>
      </c>
      <c r="D181" s="265"/>
      <c r="E181" s="265"/>
      <c r="F181" s="288" t="s">
        <v>392</v>
      </c>
      <c r="G181" s="265"/>
      <c r="H181" s="265" t="s">
        <v>356</v>
      </c>
      <c r="I181" s="265" t="s">
        <v>394</v>
      </c>
      <c r="J181" s="265">
        <v>10</v>
      </c>
      <c r="K181" s="313"/>
    </row>
    <row r="182" spans="2:11" s="1" customFormat="1" ht="15" customHeight="1">
      <c r="B182" s="290"/>
      <c r="C182" s="265" t="s">
        <v>141</v>
      </c>
      <c r="D182" s="265"/>
      <c r="E182" s="265"/>
      <c r="F182" s="288" t="s">
        <v>392</v>
      </c>
      <c r="G182" s="265"/>
      <c r="H182" s="265" t="s">
        <v>466</v>
      </c>
      <c r="I182" s="265" t="s">
        <v>427</v>
      </c>
      <c r="J182" s="265"/>
      <c r="K182" s="313"/>
    </row>
    <row r="183" spans="2:11" s="1" customFormat="1" ht="15" customHeight="1">
      <c r="B183" s="290"/>
      <c r="C183" s="265" t="s">
        <v>467</v>
      </c>
      <c r="D183" s="265"/>
      <c r="E183" s="265"/>
      <c r="F183" s="288" t="s">
        <v>392</v>
      </c>
      <c r="G183" s="265"/>
      <c r="H183" s="265" t="s">
        <v>468</v>
      </c>
      <c r="I183" s="265" t="s">
        <v>427</v>
      </c>
      <c r="J183" s="265"/>
      <c r="K183" s="313"/>
    </row>
    <row r="184" spans="2:11" s="1" customFormat="1" ht="15" customHeight="1">
      <c r="B184" s="290"/>
      <c r="C184" s="265" t="s">
        <v>456</v>
      </c>
      <c r="D184" s="265"/>
      <c r="E184" s="265"/>
      <c r="F184" s="288" t="s">
        <v>392</v>
      </c>
      <c r="G184" s="265"/>
      <c r="H184" s="265" t="s">
        <v>469</v>
      </c>
      <c r="I184" s="265" t="s">
        <v>427</v>
      </c>
      <c r="J184" s="265"/>
      <c r="K184" s="313"/>
    </row>
    <row r="185" spans="2:11" s="1" customFormat="1" ht="15" customHeight="1">
      <c r="B185" s="290"/>
      <c r="C185" s="265" t="s">
        <v>143</v>
      </c>
      <c r="D185" s="265"/>
      <c r="E185" s="265"/>
      <c r="F185" s="288" t="s">
        <v>398</v>
      </c>
      <c r="G185" s="265"/>
      <c r="H185" s="265" t="s">
        <v>470</v>
      </c>
      <c r="I185" s="265" t="s">
        <v>394</v>
      </c>
      <c r="J185" s="265">
        <v>50</v>
      </c>
      <c r="K185" s="313"/>
    </row>
    <row r="186" spans="2:11" s="1" customFormat="1" ht="15" customHeight="1">
      <c r="B186" s="290"/>
      <c r="C186" s="265" t="s">
        <v>471</v>
      </c>
      <c r="D186" s="265"/>
      <c r="E186" s="265"/>
      <c r="F186" s="288" t="s">
        <v>398</v>
      </c>
      <c r="G186" s="265"/>
      <c r="H186" s="265" t="s">
        <v>472</v>
      </c>
      <c r="I186" s="265" t="s">
        <v>473</v>
      </c>
      <c r="J186" s="265"/>
      <c r="K186" s="313"/>
    </row>
    <row r="187" spans="2:11" s="1" customFormat="1" ht="15" customHeight="1">
      <c r="B187" s="290"/>
      <c r="C187" s="265" t="s">
        <v>474</v>
      </c>
      <c r="D187" s="265"/>
      <c r="E187" s="265"/>
      <c r="F187" s="288" t="s">
        <v>398</v>
      </c>
      <c r="G187" s="265"/>
      <c r="H187" s="265" t="s">
        <v>475</v>
      </c>
      <c r="I187" s="265" t="s">
        <v>473</v>
      </c>
      <c r="J187" s="265"/>
      <c r="K187" s="313"/>
    </row>
    <row r="188" spans="2:11" s="1" customFormat="1" ht="15" customHeight="1">
      <c r="B188" s="290"/>
      <c r="C188" s="265" t="s">
        <v>476</v>
      </c>
      <c r="D188" s="265"/>
      <c r="E188" s="265"/>
      <c r="F188" s="288" t="s">
        <v>398</v>
      </c>
      <c r="G188" s="265"/>
      <c r="H188" s="265" t="s">
        <v>477</v>
      </c>
      <c r="I188" s="265" t="s">
        <v>473</v>
      </c>
      <c r="J188" s="265"/>
      <c r="K188" s="313"/>
    </row>
    <row r="189" spans="2:11" s="1" customFormat="1" ht="15" customHeight="1">
      <c r="B189" s="290"/>
      <c r="C189" s="326" t="s">
        <v>478</v>
      </c>
      <c r="D189" s="265"/>
      <c r="E189" s="265"/>
      <c r="F189" s="288" t="s">
        <v>398</v>
      </c>
      <c r="G189" s="265"/>
      <c r="H189" s="265" t="s">
        <v>479</v>
      </c>
      <c r="I189" s="265" t="s">
        <v>480</v>
      </c>
      <c r="J189" s="327" t="s">
        <v>481</v>
      </c>
      <c r="K189" s="313"/>
    </row>
    <row r="190" spans="2:11" s="1" customFormat="1" ht="15" customHeight="1">
      <c r="B190" s="290"/>
      <c r="C190" s="326" t="s">
        <v>40</v>
      </c>
      <c r="D190" s="265"/>
      <c r="E190" s="265"/>
      <c r="F190" s="288" t="s">
        <v>392</v>
      </c>
      <c r="G190" s="265"/>
      <c r="H190" s="262" t="s">
        <v>482</v>
      </c>
      <c r="I190" s="265" t="s">
        <v>483</v>
      </c>
      <c r="J190" s="265"/>
      <c r="K190" s="313"/>
    </row>
    <row r="191" spans="2:11" s="1" customFormat="1" ht="15" customHeight="1">
      <c r="B191" s="290"/>
      <c r="C191" s="326" t="s">
        <v>484</v>
      </c>
      <c r="D191" s="265"/>
      <c r="E191" s="265"/>
      <c r="F191" s="288" t="s">
        <v>392</v>
      </c>
      <c r="G191" s="265"/>
      <c r="H191" s="265" t="s">
        <v>485</v>
      </c>
      <c r="I191" s="265" t="s">
        <v>427</v>
      </c>
      <c r="J191" s="265"/>
      <c r="K191" s="313"/>
    </row>
    <row r="192" spans="2:11" s="1" customFormat="1" ht="15" customHeight="1">
      <c r="B192" s="290"/>
      <c r="C192" s="326" t="s">
        <v>486</v>
      </c>
      <c r="D192" s="265"/>
      <c r="E192" s="265"/>
      <c r="F192" s="288" t="s">
        <v>392</v>
      </c>
      <c r="G192" s="265"/>
      <c r="H192" s="265" t="s">
        <v>487</v>
      </c>
      <c r="I192" s="265" t="s">
        <v>427</v>
      </c>
      <c r="J192" s="265"/>
      <c r="K192" s="313"/>
    </row>
    <row r="193" spans="2:11" s="1" customFormat="1" ht="15" customHeight="1">
      <c r="B193" s="290"/>
      <c r="C193" s="326" t="s">
        <v>488</v>
      </c>
      <c r="D193" s="265"/>
      <c r="E193" s="265"/>
      <c r="F193" s="288" t="s">
        <v>398</v>
      </c>
      <c r="G193" s="265"/>
      <c r="H193" s="265" t="s">
        <v>489</v>
      </c>
      <c r="I193" s="265" t="s">
        <v>427</v>
      </c>
      <c r="J193" s="265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pans="2:11" s="1" customFormat="1" ht="12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s="1" customFormat="1" ht="21">
      <c r="B199" s="255"/>
      <c r="C199" s="256" t="s">
        <v>490</v>
      </c>
      <c r="D199" s="256"/>
      <c r="E199" s="256"/>
      <c r="F199" s="256"/>
      <c r="G199" s="256"/>
      <c r="H199" s="256"/>
      <c r="I199" s="256"/>
      <c r="J199" s="256"/>
      <c r="K199" s="257"/>
    </row>
    <row r="200" spans="2:11" s="1" customFormat="1" ht="25.5" customHeight="1">
      <c r="B200" s="255"/>
      <c r="C200" s="329" t="s">
        <v>491</v>
      </c>
      <c r="D200" s="329"/>
      <c r="E200" s="329"/>
      <c r="F200" s="329" t="s">
        <v>492</v>
      </c>
      <c r="G200" s="330"/>
      <c r="H200" s="329" t="s">
        <v>493</v>
      </c>
      <c r="I200" s="329"/>
      <c r="J200" s="329"/>
      <c r="K200" s="257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5" t="s">
        <v>483</v>
      </c>
      <c r="D202" s="265"/>
      <c r="E202" s="265"/>
      <c r="F202" s="288" t="s">
        <v>41</v>
      </c>
      <c r="G202" s="265"/>
      <c r="H202" s="265" t="s">
        <v>494</v>
      </c>
      <c r="I202" s="265"/>
      <c r="J202" s="265"/>
      <c r="K202" s="313"/>
    </row>
    <row r="203" spans="2:11" s="1" customFormat="1" ht="15" customHeight="1">
      <c r="B203" s="290"/>
      <c r="C203" s="265"/>
      <c r="D203" s="265"/>
      <c r="E203" s="265"/>
      <c r="F203" s="288" t="s">
        <v>42</v>
      </c>
      <c r="G203" s="265"/>
      <c r="H203" s="265" t="s">
        <v>495</v>
      </c>
      <c r="I203" s="265"/>
      <c r="J203" s="265"/>
      <c r="K203" s="313"/>
    </row>
    <row r="204" spans="2:11" s="1" customFormat="1" ht="15" customHeight="1">
      <c r="B204" s="290"/>
      <c r="C204" s="265"/>
      <c r="D204" s="265"/>
      <c r="E204" s="265"/>
      <c r="F204" s="288" t="s">
        <v>45</v>
      </c>
      <c r="G204" s="265"/>
      <c r="H204" s="265" t="s">
        <v>496</v>
      </c>
      <c r="I204" s="265"/>
      <c r="J204" s="265"/>
      <c r="K204" s="313"/>
    </row>
    <row r="205" spans="2:11" s="1" customFormat="1" ht="15" customHeight="1">
      <c r="B205" s="290"/>
      <c r="C205" s="265"/>
      <c r="D205" s="265"/>
      <c r="E205" s="265"/>
      <c r="F205" s="288" t="s">
        <v>43</v>
      </c>
      <c r="G205" s="265"/>
      <c r="H205" s="265" t="s">
        <v>497</v>
      </c>
      <c r="I205" s="265"/>
      <c r="J205" s="265"/>
      <c r="K205" s="313"/>
    </row>
    <row r="206" spans="2:11" s="1" customFormat="1" ht="15" customHeight="1">
      <c r="B206" s="290"/>
      <c r="C206" s="265"/>
      <c r="D206" s="265"/>
      <c r="E206" s="265"/>
      <c r="F206" s="288" t="s">
        <v>44</v>
      </c>
      <c r="G206" s="265"/>
      <c r="H206" s="265" t="s">
        <v>498</v>
      </c>
      <c r="I206" s="265"/>
      <c r="J206" s="265"/>
      <c r="K206" s="313"/>
    </row>
    <row r="207" spans="2:11" s="1" customFormat="1" ht="15" customHeight="1">
      <c r="B207" s="290"/>
      <c r="C207" s="265"/>
      <c r="D207" s="265"/>
      <c r="E207" s="265"/>
      <c r="F207" s="288"/>
      <c r="G207" s="265"/>
      <c r="H207" s="265"/>
      <c r="I207" s="265"/>
      <c r="J207" s="265"/>
      <c r="K207" s="313"/>
    </row>
    <row r="208" spans="2:11" s="1" customFormat="1" ht="15" customHeight="1">
      <c r="B208" s="290"/>
      <c r="C208" s="265" t="s">
        <v>439</v>
      </c>
      <c r="D208" s="265"/>
      <c r="E208" s="265"/>
      <c r="F208" s="288" t="s">
        <v>77</v>
      </c>
      <c r="G208" s="265"/>
      <c r="H208" s="265" t="s">
        <v>499</v>
      </c>
      <c r="I208" s="265"/>
      <c r="J208" s="265"/>
      <c r="K208" s="313"/>
    </row>
    <row r="209" spans="2:11" s="1" customFormat="1" ht="15" customHeight="1">
      <c r="B209" s="290"/>
      <c r="C209" s="265"/>
      <c r="D209" s="265"/>
      <c r="E209" s="265"/>
      <c r="F209" s="288" t="s">
        <v>334</v>
      </c>
      <c r="G209" s="265"/>
      <c r="H209" s="265" t="s">
        <v>335</v>
      </c>
      <c r="I209" s="265"/>
      <c r="J209" s="265"/>
      <c r="K209" s="313"/>
    </row>
    <row r="210" spans="2:11" s="1" customFormat="1" ht="15" customHeight="1">
      <c r="B210" s="290"/>
      <c r="C210" s="265"/>
      <c r="D210" s="265"/>
      <c r="E210" s="265"/>
      <c r="F210" s="288" t="s">
        <v>332</v>
      </c>
      <c r="G210" s="265"/>
      <c r="H210" s="265" t="s">
        <v>500</v>
      </c>
      <c r="I210" s="265"/>
      <c r="J210" s="265"/>
      <c r="K210" s="313"/>
    </row>
    <row r="211" spans="2:11" s="1" customFormat="1" ht="15" customHeight="1">
      <c r="B211" s="331"/>
      <c r="C211" s="265"/>
      <c r="D211" s="265"/>
      <c r="E211" s="265"/>
      <c r="F211" s="288" t="s">
        <v>336</v>
      </c>
      <c r="G211" s="326"/>
      <c r="H211" s="317" t="s">
        <v>337</v>
      </c>
      <c r="I211" s="317"/>
      <c r="J211" s="317"/>
      <c r="K211" s="332"/>
    </row>
    <row r="212" spans="2:11" s="1" customFormat="1" ht="15" customHeight="1">
      <c r="B212" s="331"/>
      <c r="C212" s="265"/>
      <c r="D212" s="265"/>
      <c r="E212" s="265"/>
      <c r="F212" s="288" t="s">
        <v>338</v>
      </c>
      <c r="G212" s="326"/>
      <c r="H212" s="317" t="s">
        <v>501</v>
      </c>
      <c r="I212" s="317"/>
      <c r="J212" s="317"/>
      <c r="K212" s="332"/>
    </row>
    <row r="213" spans="2:11" s="1" customFormat="1" ht="15" customHeight="1">
      <c r="B213" s="331"/>
      <c r="C213" s="265"/>
      <c r="D213" s="265"/>
      <c r="E213" s="265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5" t="s">
        <v>463</v>
      </c>
      <c r="D214" s="265"/>
      <c r="E214" s="265"/>
      <c r="F214" s="288">
        <v>1</v>
      </c>
      <c r="G214" s="326"/>
      <c r="H214" s="317" t="s">
        <v>502</v>
      </c>
      <c r="I214" s="317"/>
      <c r="J214" s="317"/>
      <c r="K214" s="332"/>
    </row>
    <row r="215" spans="2:11" s="1" customFormat="1" ht="15" customHeight="1">
      <c r="B215" s="331"/>
      <c r="C215" s="265"/>
      <c r="D215" s="265"/>
      <c r="E215" s="265"/>
      <c r="F215" s="288">
        <v>2</v>
      </c>
      <c r="G215" s="326"/>
      <c r="H215" s="317" t="s">
        <v>503</v>
      </c>
      <c r="I215" s="317"/>
      <c r="J215" s="317"/>
      <c r="K215" s="332"/>
    </row>
    <row r="216" spans="2:11" s="1" customFormat="1" ht="15" customHeight="1">
      <c r="B216" s="331"/>
      <c r="C216" s="265"/>
      <c r="D216" s="265"/>
      <c r="E216" s="265"/>
      <c r="F216" s="288">
        <v>3</v>
      </c>
      <c r="G216" s="326"/>
      <c r="H216" s="317" t="s">
        <v>504</v>
      </c>
      <c r="I216" s="317"/>
      <c r="J216" s="317"/>
      <c r="K216" s="332"/>
    </row>
    <row r="217" spans="2:11" s="1" customFormat="1" ht="15" customHeight="1">
      <c r="B217" s="331"/>
      <c r="C217" s="265"/>
      <c r="D217" s="265"/>
      <c r="E217" s="265"/>
      <c r="F217" s="288">
        <v>4</v>
      </c>
      <c r="G217" s="326"/>
      <c r="H217" s="317" t="s">
        <v>505</v>
      </c>
      <c r="I217" s="317"/>
      <c r="J217" s="317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128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129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ROUND((SUM(BE83:BE107)),2)</f>
        <v>0</v>
      </c>
      <c r="G33" s="38"/>
      <c r="H33" s="38"/>
      <c r="I33" s="148">
        <v>0.21</v>
      </c>
      <c r="J33" s="147">
        <f>ROUND(((SUM(BE83:BE107))*I33),2)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ROUND((SUM(BF83:BF107)),2)</f>
        <v>0</v>
      </c>
      <c r="G34" s="38"/>
      <c r="H34" s="38"/>
      <c r="I34" s="148">
        <v>0.15</v>
      </c>
      <c r="J34" s="147">
        <f>ROUND(((SUM(BF83:BF107))*I34),2)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SO1 - SLEZSKE PREDMESTI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Pouchov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SO1 - SLEZSKE PREDMESTI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Pouchov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0.077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161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167</v>
      </c>
      <c r="G89" s="225"/>
      <c r="H89" s="228">
        <v>0.077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80</v>
      </c>
      <c r="D90" s="204" t="s">
        <v>155</v>
      </c>
      <c r="E90" s="205" t="s">
        <v>168</v>
      </c>
      <c r="F90" s="206" t="s">
        <v>169</v>
      </c>
      <c r="G90" s="207" t="s">
        <v>158</v>
      </c>
      <c r="H90" s="208">
        <v>0.033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170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171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172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51" s="13" customFormat="1" ht="12">
      <c r="A93" s="13"/>
      <c r="B93" s="224"/>
      <c r="C93" s="225"/>
      <c r="D93" s="217" t="s">
        <v>166</v>
      </c>
      <c r="E93" s="226" t="s">
        <v>19</v>
      </c>
      <c r="F93" s="227" t="s">
        <v>173</v>
      </c>
      <c r="G93" s="225"/>
      <c r="H93" s="228">
        <v>0.033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166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153</v>
      </c>
    </row>
    <row r="94" spans="1:65" s="2" customFormat="1" ht="14.4" customHeight="1">
      <c r="A94" s="38"/>
      <c r="B94" s="39"/>
      <c r="C94" s="204" t="s">
        <v>174</v>
      </c>
      <c r="D94" s="204" t="s">
        <v>155</v>
      </c>
      <c r="E94" s="205" t="s">
        <v>175</v>
      </c>
      <c r="F94" s="206" t="s">
        <v>176</v>
      </c>
      <c r="G94" s="207" t="s">
        <v>158</v>
      </c>
      <c r="H94" s="208">
        <v>0.077</v>
      </c>
      <c r="I94" s="209"/>
      <c r="J94" s="210">
        <f>ROUND(I94*H94,2)</f>
        <v>0</v>
      </c>
      <c r="K94" s="206" t="s">
        <v>159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160</v>
      </c>
      <c r="AT94" s="215" t="s">
        <v>155</v>
      </c>
      <c r="AU94" s="215" t="s">
        <v>80</v>
      </c>
      <c r="AY94" s="17" t="s">
        <v>153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160</v>
      </c>
      <c r="BM94" s="215" t="s">
        <v>177</v>
      </c>
    </row>
    <row r="95" spans="1:47" s="2" customFormat="1" ht="12">
      <c r="A95" s="38"/>
      <c r="B95" s="39"/>
      <c r="C95" s="40"/>
      <c r="D95" s="217" t="s">
        <v>162</v>
      </c>
      <c r="E95" s="40"/>
      <c r="F95" s="218" t="s">
        <v>178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162</v>
      </c>
      <c r="AU95" s="17" t="s">
        <v>80</v>
      </c>
    </row>
    <row r="96" spans="1:47" s="2" customFormat="1" ht="12">
      <c r="A96" s="38"/>
      <c r="B96" s="39"/>
      <c r="C96" s="40"/>
      <c r="D96" s="222" t="s">
        <v>164</v>
      </c>
      <c r="E96" s="40"/>
      <c r="F96" s="223" t="s">
        <v>179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80</v>
      </c>
    </row>
    <row r="97" spans="1:65" s="2" customFormat="1" ht="14.4" customHeight="1">
      <c r="A97" s="38"/>
      <c r="B97" s="39"/>
      <c r="C97" s="204" t="s">
        <v>160</v>
      </c>
      <c r="D97" s="204" t="s">
        <v>155</v>
      </c>
      <c r="E97" s="205" t="s">
        <v>180</v>
      </c>
      <c r="F97" s="206" t="s">
        <v>181</v>
      </c>
      <c r="G97" s="207" t="s">
        <v>158</v>
      </c>
      <c r="H97" s="208">
        <v>0.033</v>
      </c>
      <c r="I97" s="209"/>
      <c r="J97" s="210">
        <f>ROUND(I97*H97,2)</f>
        <v>0</v>
      </c>
      <c r="K97" s="206" t="s">
        <v>159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160</v>
      </c>
      <c r="AT97" s="215" t="s">
        <v>155</v>
      </c>
      <c r="AU97" s="215" t="s">
        <v>80</v>
      </c>
      <c r="AY97" s="17" t="s">
        <v>153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160</v>
      </c>
      <c r="BM97" s="215" t="s">
        <v>182</v>
      </c>
    </row>
    <row r="98" spans="1:47" s="2" customFormat="1" ht="12">
      <c r="A98" s="38"/>
      <c r="B98" s="39"/>
      <c r="C98" s="40"/>
      <c r="D98" s="217" t="s">
        <v>162</v>
      </c>
      <c r="E98" s="40"/>
      <c r="F98" s="218" t="s">
        <v>183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162</v>
      </c>
      <c r="AU98" s="17" t="s">
        <v>80</v>
      </c>
    </row>
    <row r="99" spans="1:47" s="2" customFormat="1" ht="12">
      <c r="A99" s="38"/>
      <c r="B99" s="39"/>
      <c r="C99" s="40"/>
      <c r="D99" s="222" t="s">
        <v>164</v>
      </c>
      <c r="E99" s="40"/>
      <c r="F99" s="223" t="s">
        <v>184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164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185</v>
      </c>
      <c r="F100" s="191" t="s">
        <v>186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160</v>
      </c>
      <c r="AT100" s="200" t="s">
        <v>69</v>
      </c>
      <c r="AU100" s="200" t="s">
        <v>70</v>
      </c>
      <c r="AY100" s="199" t="s">
        <v>153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187</v>
      </c>
      <c r="F101" s="202" t="s">
        <v>188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SUM(P102:P107)</f>
        <v>0</v>
      </c>
      <c r="Q101" s="196"/>
      <c r="R101" s="197">
        <f>SUM(R102:R107)</f>
        <v>0</v>
      </c>
      <c r="S101" s="196"/>
      <c r="T101" s="198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160</v>
      </c>
      <c r="AT101" s="200" t="s">
        <v>69</v>
      </c>
      <c r="AU101" s="200" t="s">
        <v>78</v>
      </c>
      <c r="AY101" s="199" t="s">
        <v>153</v>
      </c>
      <c r="BK101" s="201">
        <f>SUM(BK102:BK107)</f>
        <v>0</v>
      </c>
    </row>
    <row r="102" spans="1:65" s="2" customFormat="1" ht="19.8" customHeight="1">
      <c r="A102" s="38"/>
      <c r="B102" s="39"/>
      <c r="C102" s="204" t="s">
        <v>189</v>
      </c>
      <c r="D102" s="204" t="s">
        <v>155</v>
      </c>
      <c r="E102" s="205" t="s">
        <v>190</v>
      </c>
      <c r="F102" s="206" t="s">
        <v>191</v>
      </c>
      <c r="G102" s="207" t="s">
        <v>158</v>
      </c>
      <c r="H102" s="208">
        <v>0.077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192</v>
      </c>
      <c r="AT102" s="215" t="s">
        <v>155</v>
      </c>
      <c r="AU102" s="215" t="s">
        <v>80</v>
      </c>
      <c r="AY102" s="17" t="s">
        <v>153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192</v>
      </c>
      <c r="BM102" s="215" t="s">
        <v>193</v>
      </c>
    </row>
    <row r="103" spans="1:47" s="2" customFormat="1" ht="12">
      <c r="A103" s="38"/>
      <c r="B103" s="39"/>
      <c r="C103" s="40"/>
      <c r="D103" s="217" t="s">
        <v>162</v>
      </c>
      <c r="E103" s="40"/>
      <c r="F103" s="218" t="s">
        <v>194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80</v>
      </c>
    </row>
    <row r="104" spans="1:47" s="2" customFormat="1" ht="12">
      <c r="A104" s="38"/>
      <c r="B104" s="39"/>
      <c r="C104" s="40"/>
      <c r="D104" s="217" t="s">
        <v>195</v>
      </c>
      <c r="E104" s="40"/>
      <c r="F104" s="235" t="s">
        <v>196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195</v>
      </c>
      <c r="AU104" s="17" t="s">
        <v>80</v>
      </c>
    </row>
    <row r="105" spans="1:65" s="2" customFormat="1" ht="19.8" customHeight="1">
      <c r="A105" s="38"/>
      <c r="B105" s="39"/>
      <c r="C105" s="204" t="s">
        <v>197</v>
      </c>
      <c r="D105" s="204" t="s">
        <v>155</v>
      </c>
      <c r="E105" s="205" t="s">
        <v>198</v>
      </c>
      <c r="F105" s="206" t="s">
        <v>199</v>
      </c>
      <c r="G105" s="207" t="s">
        <v>158</v>
      </c>
      <c r="H105" s="208">
        <v>0.033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41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192</v>
      </c>
      <c r="AT105" s="215" t="s">
        <v>155</v>
      </c>
      <c r="AU105" s="215" t="s">
        <v>80</v>
      </c>
      <c r="AY105" s="17" t="s">
        <v>153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78</v>
      </c>
      <c r="BK105" s="216">
        <f>ROUND(I105*H105,2)</f>
        <v>0</v>
      </c>
      <c r="BL105" s="17" t="s">
        <v>192</v>
      </c>
      <c r="BM105" s="215" t="s">
        <v>200</v>
      </c>
    </row>
    <row r="106" spans="1:47" s="2" customFormat="1" ht="12">
      <c r="A106" s="38"/>
      <c r="B106" s="39"/>
      <c r="C106" s="40"/>
      <c r="D106" s="217" t="s">
        <v>162</v>
      </c>
      <c r="E106" s="40"/>
      <c r="F106" s="218" t="s">
        <v>201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162</v>
      </c>
      <c r="AU106" s="17" t="s">
        <v>80</v>
      </c>
    </row>
    <row r="107" spans="1:47" s="2" customFormat="1" ht="12">
      <c r="A107" s="38"/>
      <c r="B107" s="39"/>
      <c r="C107" s="40"/>
      <c r="D107" s="217" t="s">
        <v>195</v>
      </c>
      <c r="E107" s="40"/>
      <c r="F107" s="235" t="s">
        <v>196</v>
      </c>
      <c r="G107" s="40"/>
      <c r="H107" s="40"/>
      <c r="I107" s="219"/>
      <c r="J107" s="40"/>
      <c r="K107" s="40"/>
      <c r="L107" s="44"/>
      <c r="M107" s="236"/>
      <c r="N107" s="237"/>
      <c r="O107" s="238"/>
      <c r="P107" s="238"/>
      <c r="Q107" s="238"/>
      <c r="R107" s="238"/>
      <c r="S107" s="238"/>
      <c r="T107" s="239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195</v>
      </c>
      <c r="AU107" s="17" t="s">
        <v>80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K10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2" r:id="rId2" display="https://podminky.urs.cz/item/CS_URS_2022_01/111103222"/>
    <hyperlink ref="F96" r:id="rId3" display="https://podminky.urs.cz/item/CS_URS_2022_01/185803106"/>
    <hyperlink ref="F99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202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203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ROUND((SUM(BE83:BE97)),2)</f>
        <v>0</v>
      </c>
      <c r="G33" s="38"/>
      <c r="H33" s="38"/>
      <c r="I33" s="148">
        <v>0.21</v>
      </c>
      <c r="J33" s="147">
        <f>ROUND(((SUM(BE83:BE97))*I33),2)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ROUND((SUM(BF83:BF97)),2)</f>
        <v>0</v>
      </c>
      <c r="G34" s="38"/>
      <c r="H34" s="38"/>
      <c r="I34" s="148">
        <v>0.15</v>
      </c>
      <c r="J34" s="147">
        <f>ROUND(((SUM(BF83:BF97))*I34),2)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SO10 - ODPADY O5b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Vilantice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SO10 - ODPADY O5b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Vilantice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P84+P93</f>
        <v>0</v>
      </c>
      <c r="Q83" s="96"/>
      <c r="R83" s="185">
        <f>R84+R93</f>
        <v>0</v>
      </c>
      <c r="S83" s="96"/>
      <c r="T83" s="186">
        <f>T84+T93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BK84+BK93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SUM(BK86:BK92)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0.087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204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205</v>
      </c>
      <c r="G89" s="225"/>
      <c r="H89" s="228">
        <v>0.087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80</v>
      </c>
      <c r="D90" s="204" t="s">
        <v>155</v>
      </c>
      <c r="E90" s="205" t="s">
        <v>175</v>
      </c>
      <c r="F90" s="206" t="s">
        <v>176</v>
      </c>
      <c r="G90" s="207" t="s">
        <v>158</v>
      </c>
      <c r="H90" s="208">
        <v>0.087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206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63" s="12" customFormat="1" ht="25.9" customHeight="1">
      <c r="A93" s="12"/>
      <c r="B93" s="188"/>
      <c r="C93" s="189"/>
      <c r="D93" s="190" t="s">
        <v>69</v>
      </c>
      <c r="E93" s="191" t="s">
        <v>185</v>
      </c>
      <c r="F93" s="191" t="s">
        <v>186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160</v>
      </c>
      <c r="AT93" s="200" t="s">
        <v>69</v>
      </c>
      <c r="AU93" s="200" t="s">
        <v>70</v>
      </c>
      <c r="AY93" s="199" t="s">
        <v>153</v>
      </c>
      <c r="BK93" s="201">
        <f>BK94</f>
        <v>0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187</v>
      </c>
      <c r="F94" s="202" t="s">
        <v>188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78</v>
      </c>
      <c r="AY94" s="199" t="s">
        <v>153</v>
      </c>
      <c r="BK94" s="201">
        <f>SUM(BK95:BK97)</f>
        <v>0</v>
      </c>
    </row>
    <row r="95" spans="1:65" s="2" customFormat="1" ht="19.8" customHeight="1">
      <c r="A95" s="38"/>
      <c r="B95" s="39"/>
      <c r="C95" s="204" t="s">
        <v>174</v>
      </c>
      <c r="D95" s="204" t="s">
        <v>155</v>
      </c>
      <c r="E95" s="205" t="s">
        <v>190</v>
      </c>
      <c r="F95" s="206" t="s">
        <v>191</v>
      </c>
      <c r="G95" s="207" t="s">
        <v>158</v>
      </c>
      <c r="H95" s="208">
        <v>0.087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41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192</v>
      </c>
      <c r="AT95" s="215" t="s">
        <v>155</v>
      </c>
      <c r="AU95" s="215" t="s">
        <v>80</v>
      </c>
      <c r="AY95" s="17" t="s">
        <v>153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78</v>
      </c>
      <c r="BK95" s="216">
        <f>ROUND(I95*H95,2)</f>
        <v>0</v>
      </c>
      <c r="BL95" s="17" t="s">
        <v>192</v>
      </c>
      <c r="BM95" s="215" t="s">
        <v>207</v>
      </c>
    </row>
    <row r="96" spans="1:47" s="2" customFormat="1" ht="12">
      <c r="A96" s="38"/>
      <c r="B96" s="39"/>
      <c r="C96" s="40"/>
      <c r="D96" s="217" t="s">
        <v>162</v>
      </c>
      <c r="E96" s="40"/>
      <c r="F96" s="218" t="s">
        <v>194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162</v>
      </c>
      <c r="AU96" s="17" t="s">
        <v>80</v>
      </c>
    </row>
    <row r="97" spans="1:47" s="2" customFormat="1" ht="12">
      <c r="A97" s="38"/>
      <c r="B97" s="39"/>
      <c r="C97" s="40"/>
      <c r="D97" s="217" t="s">
        <v>195</v>
      </c>
      <c r="E97" s="40"/>
      <c r="F97" s="235" t="s">
        <v>196</v>
      </c>
      <c r="G97" s="40"/>
      <c r="H97" s="40"/>
      <c r="I97" s="219"/>
      <c r="J97" s="40"/>
      <c r="K97" s="40"/>
      <c r="L97" s="44"/>
      <c r="M97" s="236"/>
      <c r="N97" s="237"/>
      <c r="O97" s="238"/>
      <c r="P97" s="238"/>
      <c r="Q97" s="238"/>
      <c r="R97" s="238"/>
      <c r="S97" s="238"/>
      <c r="T97" s="23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195</v>
      </c>
      <c r="AU97" s="17" t="s">
        <v>80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2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208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209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ROUND((SUM(BE83:BE104)),2)</f>
        <v>0</v>
      </c>
      <c r="G33" s="38"/>
      <c r="H33" s="38"/>
      <c r="I33" s="148">
        <v>0.21</v>
      </c>
      <c r="J33" s="147">
        <f>ROUND(((SUM(BE83:BE104))*I33),2)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ROUND((SUM(BF83:BF104)),2)</f>
        <v>0</v>
      </c>
      <c r="G34" s="38"/>
      <c r="H34" s="38"/>
      <c r="I34" s="148">
        <v>0.15</v>
      </c>
      <c r="J34" s="147">
        <f>ROUND(((SUM(BF83:BF104))*I34),2)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SO11 - Černilov-Výrava (Libřice)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Libřice, Králova Lhora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J97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SO11 - Černilov-Výrava (Libřice)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Libřice, Králova Lhora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P84+P97</f>
        <v>0</v>
      </c>
      <c r="Q83" s="96"/>
      <c r="R83" s="185">
        <f>R84+R97</f>
        <v>0</v>
      </c>
      <c r="S83" s="96"/>
      <c r="T83" s="186">
        <f>T84+T97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BK84+BK97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SUM(P86:P96)</f>
        <v>0</v>
      </c>
      <c r="Q85" s="196"/>
      <c r="R85" s="197">
        <f>SUM(R86:R96)</f>
        <v>0</v>
      </c>
      <c r="S85" s="196"/>
      <c r="T85" s="198">
        <f>SUM(T86:T96)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SUM(BK86:BK96)</f>
        <v>0</v>
      </c>
    </row>
    <row r="86" spans="1:65" s="2" customFormat="1" ht="14.4" customHeight="1">
      <c r="A86" s="38"/>
      <c r="B86" s="39"/>
      <c r="C86" s="204" t="s">
        <v>80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1.001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210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211</v>
      </c>
      <c r="G89" s="225"/>
      <c r="H89" s="228">
        <v>1.001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174</v>
      </c>
      <c r="D90" s="204" t="s">
        <v>155</v>
      </c>
      <c r="E90" s="205" t="s">
        <v>212</v>
      </c>
      <c r="F90" s="206" t="s">
        <v>213</v>
      </c>
      <c r="G90" s="207" t="s">
        <v>214</v>
      </c>
      <c r="H90" s="208">
        <v>116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215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216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217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51" s="13" customFormat="1" ht="12">
      <c r="A93" s="13"/>
      <c r="B93" s="224"/>
      <c r="C93" s="225"/>
      <c r="D93" s="217" t="s">
        <v>166</v>
      </c>
      <c r="E93" s="226" t="s">
        <v>19</v>
      </c>
      <c r="F93" s="227" t="s">
        <v>218</v>
      </c>
      <c r="G93" s="225"/>
      <c r="H93" s="228">
        <v>116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166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153</v>
      </c>
    </row>
    <row r="94" spans="1:65" s="2" customFormat="1" ht="14.4" customHeight="1">
      <c r="A94" s="38"/>
      <c r="B94" s="39"/>
      <c r="C94" s="204" t="s">
        <v>78</v>
      </c>
      <c r="D94" s="204" t="s">
        <v>155</v>
      </c>
      <c r="E94" s="205" t="s">
        <v>175</v>
      </c>
      <c r="F94" s="206" t="s">
        <v>176</v>
      </c>
      <c r="G94" s="207" t="s">
        <v>158</v>
      </c>
      <c r="H94" s="208">
        <v>1.001</v>
      </c>
      <c r="I94" s="209"/>
      <c r="J94" s="210">
        <f>ROUND(I94*H94,2)</f>
        <v>0</v>
      </c>
      <c r="K94" s="206" t="s">
        <v>159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160</v>
      </c>
      <c r="AT94" s="215" t="s">
        <v>155</v>
      </c>
      <c r="AU94" s="215" t="s">
        <v>80</v>
      </c>
      <c r="AY94" s="17" t="s">
        <v>153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160</v>
      </c>
      <c r="BM94" s="215" t="s">
        <v>219</v>
      </c>
    </row>
    <row r="95" spans="1:47" s="2" customFormat="1" ht="12">
      <c r="A95" s="38"/>
      <c r="B95" s="39"/>
      <c r="C95" s="40"/>
      <c r="D95" s="217" t="s">
        <v>162</v>
      </c>
      <c r="E95" s="40"/>
      <c r="F95" s="218" t="s">
        <v>178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162</v>
      </c>
      <c r="AU95" s="17" t="s">
        <v>80</v>
      </c>
    </row>
    <row r="96" spans="1:47" s="2" customFormat="1" ht="12">
      <c r="A96" s="38"/>
      <c r="B96" s="39"/>
      <c r="C96" s="40"/>
      <c r="D96" s="222" t="s">
        <v>164</v>
      </c>
      <c r="E96" s="40"/>
      <c r="F96" s="223" t="s">
        <v>179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80</v>
      </c>
    </row>
    <row r="97" spans="1:63" s="12" customFormat="1" ht="25.9" customHeight="1">
      <c r="A97" s="12"/>
      <c r="B97" s="188"/>
      <c r="C97" s="189"/>
      <c r="D97" s="190" t="s">
        <v>69</v>
      </c>
      <c r="E97" s="191" t="s">
        <v>185</v>
      </c>
      <c r="F97" s="191" t="s">
        <v>186</v>
      </c>
      <c r="G97" s="189"/>
      <c r="H97" s="189"/>
      <c r="I97" s="192"/>
      <c r="J97" s="193">
        <f>BK97</f>
        <v>0</v>
      </c>
      <c r="K97" s="189"/>
      <c r="L97" s="194"/>
      <c r="M97" s="195"/>
      <c r="N97" s="196"/>
      <c r="O97" s="196"/>
      <c r="P97" s="197">
        <f>P98</f>
        <v>0</v>
      </c>
      <c r="Q97" s="196"/>
      <c r="R97" s="197">
        <f>R98</f>
        <v>0</v>
      </c>
      <c r="S97" s="196"/>
      <c r="T97" s="198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160</v>
      </c>
      <c r="AT97" s="200" t="s">
        <v>69</v>
      </c>
      <c r="AU97" s="200" t="s">
        <v>70</v>
      </c>
      <c r="AY97" s="199" t="s">
        <v>153</v>
      </c>
      <c r="BK97" s="201">
        <f>BK98</f>
        <v>0</v>
      </c>
    </row>
    <row r="98" spans="1:63" s="12" customFormat="1" ht="22.8" customHeight="1">
      <c r="A98" s="12"/>
      <c r="B98" s="188"/>
      <c r="C98" s="189"/>
      <c r="D98" s="190" t="s">
        <v>69</v>
      </c>
      <c r="E98" s="202" t="s">
        <v>187</v>
      </c>
      <c r="F98" s="202" t="s">
        <v>188</v>
      </c>
      <c r="G98" s="189"/>
      <c r="H98" s="189"/>
      <c r="I98" s="192"/>
      <c r="J98" s="203">
        <f>BK98</f>
        <v>0</v>
      </c>
      <c r="K98" s="189"/>
      <c r="L98" s="194"/>
      <c r="M98" s="195"/>
      <c r="N98" s="196"/>
      <c r="O98" s="196"/>
      <c r="P98" s="197">
        <f>SUM(P99:P104)</f>
        <v>0</v>
      </c>
      <c r="Q98" s="196"/>
      <c r="R98" s="197">
        <f>SUM(R99:R104)</f>
        <v>0</v>
      </c>
      <c r="S98" s="196"/>
      <c r="T98" s="198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99" t="s">
        <v>160</v>
      </c>
      <c r="AT98" s="200" t="s">
        <v>69</v>
      </c>
      <c r="AU98" s="200" t="s">
        <v>78</v>
      </c>
      <c r="AY98" s="199" t="s">
        <v>153</v>
      </c>
      <c r="BK98" s="201">
        <f>SUM(BK99:BK104)</f>
        <v>0</v>
      </c>
    </row>
    <row r="99" spans="1:65" s="2" customFormat="1" ht="22.2" customHeight="1">
      <c r="A99" s="38"/>
      <c r="B99" s="39"/>
      <c r="C99" s="204" t="s">
        <v>160</v>
      </c>
      <c r="D99" s="204" t="s">
        <v>155</v>
      </c>
      <c r="E99" s="205" t="s">
        <v>220</v>
      </c>
      <c r="F99" s="206" t="s">
        <v>221</v>
      </c>
      <c r="G99" s="207" t="s">
        <v>214</v>
      </c>
      <c r="H99" s="208">
        <v>116</v>
      </c>
      <c r="I99" s="209"/>
      <c r="J99" s="210">
        <f>ROUND(I99*H99,2)</f>
        <v>0</v>
      </c>
      <c r="K99" s="206" t="s">
        <v>19</v>
      </c>
      <c r="L99" s="44"/>
      <c r="M99" s="211" t="s">
        <v>19</v>
      </c>
      <c r="N99" s="212" t="s">
        <v>41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192</v>
      </c>
      <c r="AT99" s="215" t="s">
        <v>155</v>
      </c>
      <c r="AU99" s="215" t="s">
        <v>80</v>
      </c>
      <c r="AY99" s="17" t="s">
        <v>153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78</v>
      </c>
      <c r="BK99" s="216">
        <f>ROUND(I99*H99,2)</f>
        <v>0</v>
      </c>
      <c r="BL99" s="17" t="s">
        <v>192</v>
      </c>
      <c r="BM99" s="215" t="s">
        <v>222</v>
      </c>
    </row>
    <row r="100" spans="1:47" s="2" customFormat="1" ht="12">
      <c r="A100" s="38"/>
      <c r="B100" s="39"/>
      <c r="C100" s="40"/>
      <c r="D100" s="217" t="s">
        <v>162</v>
      </c>
      <c r="E100" s="40"/>
      <c r="F100" s="218" t="s">
        <v>221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162</v>
      </c>
      <c r="AU100" s="17" t="s">
        <v>80</v>
      </c>
    </row>
    <row r="101" spans="1:47" s="2" customFormat="1" ht="12">
      <c r="A101" s="38"/>
      <c r="B101" s="39"/>
      <c r="C101" s="40"/>
      <c r="D101" s="217" t="s">
        <v>195</v>
      </c>
      <c r="E101" s="40"/>
      <c r="F101" s="235" t="s">
        <v>223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195</v>
      </c>
      <c r="AU101" s="17" t="s">
        <v>80</v>
      </c>
    </row>
    <row r="102" spans="1:65" s="2" customFormat="1" ht="19.8" customHeight="1">
      <c r="A102" s="38"/>
      <c r="B102" s="39"/>
      <c r="C102" s="204" t="s">
        <v>189</v>
      </c>
      <c r="D102" s="204" t="s">
        <v>155</v>
      </c>
      <c r="E102" s="205" t="s">
        <v>190</v>
      </c>
      <c r="F102" s="206" t="s">
        <v>191</v>
      </c>
      <c r="G102" s="207" t="s">
        <v>158</v>
      </c>
      <c r="H102" s="208">
        <v>1.001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192</v>
      </c>
      <c r="AT102" s="215" t="s">
        <v>155</v>
      </c>
      <c r="AU102" s="215" t="s">
        <v>80</v>
      </c>
      <c r="AY102" s="17" t="s">
        <v>153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192</v>
      </c>
      <c r="BM102" s="215" t="s">
        <v>224</v>
      </c>
    </row>
    <row r="103" spans="1:47" s="2" customFormat="1" ht="12">
      <c r="A103" s="38"/>
      <c r="B103" s="39"/>
      <c r="C103" s="40"/>
      <c r="D103" s="217" t="s">
        <v>162</v>
      </c>
      <c r="E103" s="40"/>
      <c r="F103" s="218" t="s">
        <v>194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80</v>
      </c>
    </row>
    <row r="104" spans="1:47" s="2" customFormat="1" ht="12">
      <c r="A104" s="38"/>
      <c r="B104" s="39"/>
      <c r="C104" s="40"/>
      <c r="D104" s="217" t="s">
        <v>195</v>
      </c>
      <c r="E104" s="40"/>
      <c r="F104" s="235" t="s">
        <v>196</v>
      </c>
      <c r="G104" s="40"/>
      <c r="H104" s="40"/>
      <c r="I104" s="219"/>
      <c r="J104" s="40"/>
      <c r="K104" s="40"/>
      <c r="L104" s="44"/>
      <c r="M104" s="236"/>
      <c r="N104" s="237"/>
      <c r="O104" s="238"/>
      <c r="P104" s="238"/>
      <c r="Q104" s="238"/>
      <c r="R104" s="238"/>
      <c r="S104" s="238"/>
      <c r="T104" s="239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195</v>
      </c>
      <c r="AU104" s="17" t="s">
        <v>80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2" r:id="rId2" display="https://podminky.urs.cz/item/CS_URS_2022_01/111203201"/>
    <hyperlink ref="F96" r:id="rId3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225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226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ROUND((SUM(BE83:BE107)),2)</f>
        <v>0</v>
      </c>
      <c r="G33" s="38"/>
      <c r="H33" s="38"/>
      <c r="I33" s="148">
        <v>0.21</v>
      </c>
      <c r="J33" s="147">
        <f>ROUND(((SUM(BE83:BE107))*I33),2)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ROUND((SUM(BF83:BF107)),2)</f>
        <v>0</v>
      </c>
      <c r="G34" s="38"/>
      <c r="H34" s="38"/>
      <c r="I34" s="148">
        <v>0.15</v>
      </c>
      <c r="J34" s="147">
        <f>ROUND(((SUM(BF83:BF107))*I34),2)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SO12 - 2 OTEVRENE ZAVL.KAN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Zájezd u České Skalice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SO12 - 2 OTEVRENE ZAVL.KAN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Zájezd u České Skalice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160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0.044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227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228</v>
      </c>
      <c r="G89" s="225"/>
      <c r="H89" s="228">
        <v>0.044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174</v>
      </c>
      <c r="D90" s="204" t="s">
        <v>155</v>
      </c>
      <c r="E90" s="205" t="s">
        <v>168</v>
      </c>
      <c r="F90" s="206" t="s">
        <v>169</v>
      </c>
      <c r="G90" s="207" t="s">
        <v>158</v>
      </c>
      <c r="H90" s="208">
        <v>0.135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229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171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172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51" s="13" customFormat="1" ht="12">
      <c r="A93" s="13"/>
      <c r="B93" s="224"/>
      <c r="C93" s="225"/>
      <c r="D93" s="217" t="s">
        <v>166</v>
      </c>
      <c r="E93" s="226" t="s">
        <v>19</v>
      </c>
      <c r="F93" s="227" t="s">
        <v>230</v>
      </c>
      <c r="G93" s="225"/>
      <c r="H93" s="228">
        <v>0.135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166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153</v>
      </c>
    </row>
    <row r="94" spans="1:65" s="2" customFormat="1" ht="14.4" customHeight="1">
      <c r="A94" s="38"/>
      <c r="B94" s="39"/>
      <c r="C94" s="204" t="s">
        <v>78</v>
      </c>
      <c r="D94" s="204" t="s">
        <v>155</v>
      </c>
      <c r="E94" s="205" t="s">
        <v>175</v>
      </c>
      <c r="F94" s="206" t="s">
        <v>176</v>
      </c>
      <c r="G94" s="207" t="s">
        <v>158</v>
      </c>
      <c r="H94" s="208">
        <v>0.044</v>
      </c>
      <c r="I94" s="209"/>
      <c r="J94" s="210">
        <f>ROUND(I94*H94,2)</f>
        <v>0</v>
      </c>
      <c r="K94" s="206" t="s">
        <v>159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160</v>
      </c>
      <c r="AT94" s="215" t="s">
        <v>155</v>
      </c>
      <c r="AU94" s="215" t="s">
        <v>80</v>
      </c>
      <c r="AY94" s="17" t="s">
        <v>153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160</v>
      </c>
      <c r="BM94" s="215" t="s">
        <v>231</v>
      </c>
    </row>
    <row r="95" spans="1:47" s="2" customFormat="1" ht="12">
      <c r="A95" s="38"/>
      <c r="B95" s="39"/>
      <c r="C95" s="40"/>
      <c r="D95" s="217" t="s">
        <v>162</v>
      </c>
      <c r="E95" s="40"/>
      <c r="F95" s="218" t="s">
        <v>178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162</v>
      </c>
      <c r="AU95" s="17" t="s">
        <v>80</v>
      </c>
    </row>
    <row r="96" spans="1:47" s="2" customFormat="1" ht="12">
      <c r="A96" s="38"/>
      <c r="B96" s="39"/>
      <c r="C96" s="40"/>
      <c r="D96" s="222" t="s">
        <v>164</v>
      </c>
      <c r="E96" s="40"/>
      <c r="F96" s="223" t="s">
        <v>179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80</v>
      </c>
    </row>
    <row r="97" spans="1:65" s="2" customFormat="1" ht="14.4" customHeight="1">
      <c r="A97" s="38"/>
      <c r="B97" s="39"/>
      <c r="C97" s="204" t="s">
        <v>80</v>
      </c>
      <c r="D97" s="204" t="s">
        <v>155</v>
      </c>
      <c r="E97" s="205" t="s">
        <v>180</v>
      </c>
      <c r="F97" s="206" t="s">
        <v>181</v>
      </c>
      <c r="G97" s="207" t="s">
        <v>158</v>
      </c>
      <c r="H97" s="208">
        <v>0.135</v>
      </c>
      <c r="I97" s="209"/>
      <c r="J97" s="210">
        <f>ROUND(I97*H97,2)</f>
        <v>0</v>
      </c>
      <c r="K97" s="206" t="s">
        <v>159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160</v>
      </c>
      <c r="AT97" s="215" t="s">
        <v>155</v>
      </c>
      <c r="AU97" s="215" t="s">
        <v>80</v>
      </c>
      <c r="AY97" s="17" t="s">
        <v>153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160</v>
      </c>
      <c r="BM97" s="215" t="s">
        <v>232</v>
      </c>
    </row>
    <row r="98" spans="1:47" s="2" customFormat="1" ht="12">
      <c r="A98" s="38"/>
      <c r="B98" s="39"/>
      <c r="C98" s="40"/>
      <c r="D98" s="217" t="s">
        <v>162</v>
      </c>
      <c r="E98" s="40"/>
      <c r="F98" s="218" t="s">
        <v>183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162</v>
      </c>
      <c r="AU98" s="17" t="s">
        <v>80</v>
      </c>
    </row>
    <row r="99" spans="1:47" s="2" customFormat="1" ht="12">
      <c r="A99" s="38"/>
      <c r="B99" s="39"/>
      <c r="C99" s="40"/>
      <c r="D99" s="222" t="s">
        <v>164</v>
      </c>
      <c r="E99" s="40"/>
      <c r="F99" s="223" t="s">
        <v>184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164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185</v>
      </c>
      <c r="F100" s="191" t="s">
        <v>186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160</v>
      </c>
      <c r="AT100" s="200" t="s">
        <v>69</v>
      </c>
      <c r="AU100" s="200" t="s">
        <v>70</v>
      </c>
      <c r="AY100" s="199" t="s">
        <v>153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187</v>
      </c>
      <c r="F101" s="202" t="s">
        <v>188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SUM(P102:P107)</f>
        <v>0</v>
      </c>
      <c r="Q101" s="196"/>
      <c r="R101" s="197">
        <f>SUM(R102:R107)</f>
        <v>0</v>
      </c>
      <c r="S101" s="196"/>
      <c r="T101" s="198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160</v>
      </c>
      <c r="AT101" s="200" t="s">
        <v>69</v>
      </c>
      <c r="AU101" s="200" t="s">
        <v>78</v>
      </c>
      <c r="AY101" s="199" t="s">
        <v>153</v>
      </c>
      <c r="BK101" s="201">
        <f>SUM(BK102:BK107)</f>
        <v>0</v>
      </c>
    </row>
    <row r="102" spans="1:65" s="2" customFormat="1" ht="19.8" customHeight="1">
      <c r="A102" s="38"/>
      <c r="B102" s="39"/>
      <c r="C102" s="204" t="s">
        <v>189</v>
      </c>
      <c r="D102" s="204" t="s">
        <v>155</v>
      </c>
      <c r="E102" s="205" t="s">
        <v>190</v>
      </c>
      <c r="F102" s="206" t="s">
        <v>191</v>
      </c>
      <c r="G102" s="207" t="s">
        <v>158</v>
      </c>
      <c r="H102" s="208">
        <v>0.044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192</v>
      </c>
      <c r="AT102" s="215" t="s">
        <v>155</v>
      </c>
      <c r="AU102" s="215" t="s">
        <v>80</v>
      </c>
      <c r="AY102" s="17" t="s">
        <v>153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192</v>
      </c>
      <c r="BM102" s="215" t="s">
        <v>233</v>
      </c>
    </row>
    <row r="103" spans="1:47" s="2" customFormat="1" ht="12">
      <c r="A103" s="38"/>
      <c r="B103" s="39"/>
      <c r="C103" s="40"/>
      <c r="D103" s="217" t="s">
        <v>162</v>
      </c>
      <c r="E103" s="40"/>
      <c r="F103" s="218" t="s">
        <v>194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80</v>
      </c>
    </row>
    <row r="104" spans="1:47" s="2" customFormat="1" ht="12">
      <c r="A104" s="38"/>
      <c r="B104" s="39"/>
      <c r="C104" s="40"/>
      <c r="D104" s="217" t="s">
        <v>195</v>
      </c>
      <c r="E104" s="40"/>
      <c r="F104" s="235" t="s">
        <v>196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195</v>
      </c>
      <c r="AU104" s="17" t="s">
        <v>80</v>
      </c>
    </row>
    <row r="105" spans="1:65" s="2" customFormat="1" ht="19.8" customHeight="1">
      <c r="A105" s="38"/>
      <c r="B105" s="39"/>
      <c r="C105" s="204" t="s">
        <v>197</v>
      </c>
      <c r="D105" s="204" t="s">
        <v>155</v>
      </c>
      <c r="E105" s="205" t="s">
        <v>198</v>
      </c>
      <c r="F105" s="206" t="s">
        <v>199</v>
      </c>
      <c r="G105" s="207" t="s">
        <v>158</v>
      </c>
      <c r="H105" s="208">
        <v>0.135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41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192</v>
      </c>
      <c r="AT105" s="215" t="s">
        <v>155</v>
      </c>
      <c r="AU105" s="215" t="s">
        <v>80</v>
      </c>
      <c r="AY105" s="17" t="s">
        <v>153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78</v>
      </c>
      <c r="BK105" s="216">
        <f>ROUND(I105*H105,2)</f>
        <v>0</v>
      </c>
      <c r="BL105" s="17" t="s">
        <v>192</v>
      </c>
      <c r="BM105" s="215" t="s">
        <v>234</v>
      </c>
    </row>
    <row r="106" spans="1:47" s="2" customFormat="1" ht="12">
      <c r="A106" s="38"/>
      <c r="B106" s="39"/>
      <c r="C106" s="40"/>
      <c r="D106" s="217" t="s">
        <v>162</v>
      </c>
      <c r="E106" s="40"/>
      <c r="F106" s="218" t="s">
        <v>201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162</v>
      </c>
      <c r="AU106" s="17" t="s">
        <v>80</v>
      </c>
    </row>
    <row r="107" spans="1:47" s="2" customFormat="1" ht="12">
      <c r="A107" s="38"/>
      <c r="B107" s="39"/>
      <c r="C107" s="40"/>
      <c r="D107" s="217" t="s">
        <v>195</v>
      </c>
      <c r="E107" s="40"/>
      <c r="F107" s="235" t="s">
        <v>196</v>
      </c>
      <c r="G107" s="40"/>
      <c r="H107" s="40"/>
      <c r="I107" s="219"/>
      <c r="J107" s="40"/>
      <c r="K107" s="40"/>
      <c r="L107" s="44"/>
      <c r="M107" s="236"/>
      <c r="N107" s="237"/>
      <c r="O107" s="238"/>
      <c r="P107" s="238"/>
      <c r="Q107" s="238"/>
      <c r="R107" s="238"/>
      <c r="S107" s="238"/>
      <c r="T107" s="239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195</v>
      </c>
      <c r="AU107" s="17" t="s">
        <v>80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K10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2" r:id="rId2" display="https://podminky.urs.cz/item/CS_URS_2022_01/111103222"/>
    <hyperlink ref="F96" r:id="rId3" display="https://podminky.urs.cz/item/CS_URS_2022_01/185803106"/>
    <hyperlink ref="F99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235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236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ROUND((SUM(BE83:BE97)),2)</f>
        <v>0</v>
      </c>
      <c r="G33" s="38"/>
      <c r="H33" s="38"/>
      <c r="I33" s="148">
        <v>0.21</v>
      </c>
      <c r="J33" s="147">
        <f>ROUND(((SUM(BE83:BE97))*I33),2)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ROUND((SUM(BF83:BF97)),2)</f>
        <v>0</v>
      </c>
      <c r="G34" s="38"/>
      <c r="H34" s="38"/>
      <c r="I34" s="148">
        <v>0.15</v>
      </c>
      <c r="J34" s="147">
        <f>ROUND(((SUM(BF83:BF97))*I34),2)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SO13 - HMZ 02 Olešnice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Olešnice u Červeného Kostelce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SO13 - HMZ 02 Olešnice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Olešnice u Červeného Kostelce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P84+P93</f>
        <v>0</v>
      </c>
      <c r="Q83" s="96"/>
      <c r="R83" s="185">
        <f>R84+R93</f>
        <v>0</v>
      </c>
      <c r="S83" s="96"/>
      <c r="T83" s="186">
        <f>T84+T93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BK84+BK93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SUM(BK86:BK92)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0.24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237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238</v>
      </c>
      <c r="G89" s="225"/>
      <c r="H89" s="228">
        <v>0.24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80</v>
      </c>
      <c r="D90" s="204" t="s">
        <v>155</v>
      </c>
      <c r="E90" s="205" t="s">
        <v>175</v>
      </c>
      <c r="F90" s="206" t="s">
        <v>176</v>
      </c>
      <c r="G90" s="207" t="s">
        <v>158</v>
      </c>
      <c r="H90" s="208">
        <v>0.24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239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63" s="12" customFormat="1" ht="25.9" customHeight="1">
      <c r="A93" s="12"/>
      <c r="B93" s="188"/>
      <c r="C93" s="189"/>
      <c r="D93" s="190" t="s">
        <v>69</v>
      </c>
      <c r="E93" s="191" t="s">
        <v>185</v>
      </c>
      <c r="F93" s="191" t="s">
        <v>186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160</v>
      </c>
      <c r="AT93" s="200" t="s">
        <v>69</v>
      </c>
      <c r="AU93" s="200" t="s">
        <v>70</v>
      </c>
      <c r="AY93" s="199" t="s">
        <v>153</v>
      </c>
      <c r="BK93" s="201">
        <f>BK94</f>
        <v>0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187</v>
      </c>
      <c r="F94" s="202" t="s">
        <v>188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78</v>
      </c>
      <c r="AY94" s="199" t="s">
        <v>153</v>
      </c>
      <c r="BK94" s="201">
        <f>SUM(BK95:BK97)</f>
        <v>0</v>
      </c>
    </row>
    <row r="95" spans="1:65" s="2" customFormat="1" ht="19.8" customHeight="1">
      <c r="A95" s="38"/>
      <c r="B95" s="39"/>
      <c r="C95" s="204" t="s">
        <v>174</v>
      </c>
      <c r="D95" s="204" t="s">
        <v>155</v>
      </c>
      <c r="E95" s="205" t="s">
        <v>190</v>
      </c>
      <c r="F95" s="206" t="s">
        <v>191</v>
      </c>
      <c r="G95" s="207" t="s">
        <v>158</v>
      </c>
      <c r="H95" s="208">
        <v>0.24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41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192</v>
      </c>
      <c r="AT95" s="215" t="s">
        <v>155</v>
      </c>
      <c r="AU95" s="215" t="s">
        <v>80</v>
      </c>
      <c r="AY95" s="17" t="s">
        <v>153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78</v>
      </c>
      <c r="BK95" s="216">
        <f>ROUND(I95*H95,2)</f>
        <v>0</v>
      </c>
      <c r="BL95" s="17" t="s">
        <v>192</v>
      </c>
      <c r="BM95" s="215" t="s">
        <v>240</v>
      </c>
    </row>
    <row r="96" spans="1:47" s="2" customFormat="1" ht="12">
      <c r="A96" s="38"/>
      <c r="B96" s="39"/>
      <c r="C96" s="40"/>
      <c r="D96" s="217" t="s">
        <v>162</v>
      </c>
      <c r="E96" s="40"/>
      <c r="F96" s="218" t="s">
        <v>194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162</v>
      </c>
      <c r="AU96" s="17" t="s">
        <v>80</v>
      </c>
    </row>
    <row r="97" spans="1:47" s="2" customFormat="1" ht="12">
      <c r="A97" s="38"/>
      <c r="B97" s="39"/>
      <c r="C97" s="40"/>
      <c r="D97" s="217" t="s">
        <v>195</v>
      </c>
      <c r="E97" s="40"/>
      <c r="F97" s="235" t="s">
        <v>196</v>
      </c>
      <c r="G97" s="40"/>
      <c r="H97" s="40"/>
      <c r="I97" s="219"/>
      <c r="J97" s="40"/>
      <c r="K97" s="40"/>
      <c r="L97" s="44"/>
      <c r="M97" s="236"/>
      <c r="N97" s="237"/>
      <c r="O97" s="238"/>
      <c r="P97" s="238"/>
      <c r="Q97" s="238"/>
      <c r="R97" s="238"/>
      <c r="S97" s="238"/>
      <c r="T97" s="23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195</v>
      </c>
      <c r="AU97" s="17" t="s">
        <v>80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2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241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242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ROUND((SUM(BE83:BE107)),2)</f>
        <v>0</v>
      </c>
      <c r="G33" s="38"/>
      <c r="H33" s="38"/>
      <c r="I33" s="148">
        <v>0.21</v>
      </c>
      <c r="J33" s="147">
        <f>ROUND(((SUM(BE83:BE107))*I33),2)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ROUND((SUM(BF83:BF107)),2)</f>
        <v>0</v>
      </c>
      <c r="G34" s="38"/>
      <c r="H34" s="38"/>
      <c r="I34" s="148">
        <v>0.15</v>
      </c>
      <c r="J34" s="147">
        <f>ROUND(((SUM(BF83:BF107))*I34),2)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SO14 - Třebechovice L7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Třebechovice pod Orebem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SO14 - Třebechovice L7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Třebechovice pod Orebem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160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0.19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243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244</v>
      </c>
      <c r="G89" s="225"/>
      <c r="H89" s="228">
        <v>0.19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174</v>
      </c>
      <c r="D90" s="204" t="s">
        <v>155</v>
      </c>
      <c r="E90" s="205" t="s">
        <v>245</v>
      </c>
      <c r="F90" s="206" t="s">
        <v>246</v>
      </c>
      <c r="G90" s="207" t="s">
        <v>158</v>
      </c>
      <c r="H90" s="208">
        <v>0.285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247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248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249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51" s="13" customFormat="1" ht="12">
      <c r="A93" s="13"/>
      <c r="B93" s="224"/>
      <c r="C93" s="225"/>
      <c r="D93" s="217" t="s">
        <v>166</v>
      </c>
      <c r="E93" s="226" t="s">
        <v>19</v>
      </c>
      <c r="F93" s="227" t="s">
        <v>250</v>
      </c>
      <c r="G93" s="225"/>
      <c r="H93" s="228">
        <v>0.285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166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153</v>
      </c>
    </row>
    <row r="94" spans="1:65" s="2" customFormat="1" ht="14.4" customHeight="1">
      <c r="A94" s="38"/>
      <c r="B94" s="39"/>
      <c r="C94" s="204" t="s">
        <v>78</v>
      </c>
      <c r="D94" s="204" t="s">
        <v>155</v>
      </c>
      <c r="E94" s="205" t="s">
        <v>175</v>
      </c>
      <c r="F94" s="206" t="s">
        <v>176</v>
      </c>
      <c r="G94" s="207" t="s">
        <v>158</v>
      </c>
      <c r="H94" s="208">
        <v>0.19</v>
      </c>
      <c r="I94" s="209"/>
      <c r="J94" s="210">
        <f>ROUND(I94*H94,2)</f>
        <v>0</v>
      </c>
      <c r="K94" s="206" t="s">
        <v>159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160</v>
      </c>
      <c r="AT94" s="215" t="s">
        <v>155</v>
      </c>
      <c r="AU94" s="215" t="s">
        <v>80</v>
      </c>
      <c r="AY94" s="17" t="s">
        <v>153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160</v>
      </c>
      <c r="BM94" s="215" t="s">
        <v>251</v>
      </c>
    </row>
    <row r="95" spans="1:47" s="2" customFormat="1" ht="12">
      <c r="A95" s="38"/>
      <c r="B95" s="39"/>
      <c r="C95" s="40"/>
      <c r="D95" s="217" t="s">
        <v>162</v>
      </c>
      <c r="E95" s="40"/>
      <c r="F95" s="218" t="s">
        <v>178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162</v>
      </c>
      <c r="AU95" s="17" t="s">
        <v>80</v>
      </c>
    </row>
    <row r="96" spans="1:47" s="2" customFormat="1" ht="12">
      <c r="A96" s="38"/>
      <c r="B96" s="39"/>
      <c r="C96" s="40"/>
      <c r="D96" s="222" t="s">
        <v>164</v>
      </c>
      <c r="E96" s="40"/>
      <c r="F96" s="223" t="s">
        <v>179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80</v>
      </c>
    </row>
    <row r="97" spans="1:65" s="2" customFormat="1" ht="14.4" customHeight="1">
      <c r="A97" s="38"/>
      <c r="B97" s="39"/>
      <c r="C97" s="204" t="s">
        <v>80</v>
      </c>
      <c r="D97" s="204" t="s">
        <v>155</v>
      </c>
      <c r="E97" s="205" t="s">
        <v>180</v>
      </c>
      <c r="F97" s="206" t="s">
        <v>181</v>
      </c>
      <c r="G97" s="207" t="s">
        <v>158</v>
      </c>
      <c r="H97" s="208">
        <v>0.285</v>
      </c>
      <c r="I97" s="209"/>
      <c r="J97" s="210">
        <f>ROUND(I97*H97,2)</f>
        <v>0</v>
      </c>
      <c r="K97" s="206" t="s">
        <v>159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160</v>
      </c>
      <c r="AT97" s="215" t="s">
        <v>155</v>
      </c>
      <c r="AU97" s="215" t="s">
        <v>80</v>
      </c>
      <c r="AY97" s="17" t="s">
        <v>153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160</v>
      </c>
      <c r="BM97" s="215" t="s">
        <v>252</v>
      </c>
    </row>
    <row r="98" spans="1:47" s="2" customFormat="1" ht="12">
      <c r="A98" s="38"/>
      <c r="B98" s="39"/>
      <c r="C98" s="40"/>
      <c r="D98" s="217" t="s">
        <v>162</v>
      </c>
      <c r="E98" s="40"/>
      <c r="F98" s="218" t="s">
        <v>183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162</v>
      </c>
      <c r="AU98" s="17" t="s">
        <v>80</v>
      </c>
    </row>
    <row r="99" spans="1:47" s="2" customFormat="1" ht="12">
      <c r="A99" s="38"/>
      <c r="B99" s="39"/>
      <c r="C99" s="40"/>
      <c r="D99" s="222" t="s">
        <v>164</v>
      </c>
      <c r="E99" s="40"/>
      <c r="F99" s="223" t="s">
        <v>184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164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185</v>
      </c>
      <c r="F100" s="191" t="s">
        <v>186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160</v>
      </c>
      <c r="AT100" s="200" t="s">
        <v>69</v>
      </c>
      <c r="AU100" s="200" t="s">
        <v>70</v>
      </c>
      <c r="AY100" s="199" t="s">
        <v>153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187</v>
      </c>
      <c r="F101" s="202" t="s">
        <v>188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SUM(P102:P107)</f>
        <v>0</v>
      </c>
      <c r="Q101" s="196"/>
      <c r="R101" s="197">
        <f>SUM(R102:R107)</f>
        <v>0</v>
      </c>
      <c r="S101" s="196"/>
      <c r="T101" s="198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160</v>
      </c>
      <c r="AT101" s="200" t="s">
        <v>69</v>
      </c>
      <c r="AU101" s="200" t="s">
        <v>78</v>
      </c>
      <c r="AY101" s="199" t="s">
        <v>153</v>
      </c>
      <c r="BK101" s="201">
        <f>SUM(BK102:BK107)</f>
        <v>0</v>
      </c>
    </row>
    <row r="102" spans="1:65" s="2" customFormat="1" ht="19.8" customHeight="1">
      <c r="A102" s="38"/>
      <c r="B102" s="39"/>
      <c r="C102" s="204" t="s">
        <v>189</v>
      </c>
      <c r="D102" s="204" t="s">
        <v>155</v>
      </c>
      <c r="E102" s="205" t="s">
        <v>190</v>
      </c>
      <c r="F102" s="206" t="s">
        <v>191</v>
      </c>
      <c r="G102" s="207" t="s">
        <v>158</v>
      </c>
      <c r="H102" s="208">
        <v>0.19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192</v>
      </c>
      <c r="AT102" s="215" t="s">
        <v>155</v>
      </c>
      <c r="AU102" s="215" t="s">
        <v>80</v>
      </c>
      <c r="AY102" s="17" t="s">
        <v>153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192</v>
      </c>
      <c r="BM102" s="215" t="s">
        <v>253</v>
      </c>
    </row>
    <row r="103" spans="1:47" s="2" customFormat="1" ht="12">
      <c r="A103" s="38"/>
      <c r="B103" s="39"/>
      <c r="C103" s="40"/>
      <c r="D103" s="217" t="s">
        <v>162</v>
      </c>
      <c r="E103" s="40"/>
      <c r="F103" s="218" t="s">
        <v>194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80</v>
      </c>
    </row>
    <row r="104" spans="1:47" s="2" customFormat="1" ht="12">
      <c r="A104" s="38"/>
      <c r="B104" s="39"/>
      <c r="C104" s="40"/>
      <c r="D104" s="217" t="s">
        <v>195</v>
      </c>
      <c r="E104" s="40"/>
      <c r="F104" s="235" t="s">
        <v>196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195</v>
      </c>
      <c r="AU104" s="17" t="s">
        <v>80</v>
      </c>
    </row>
    <row r="105" spans="1:65" s="2" customFormat="1" ht="19.8" customHeight="1">
      <c r="A105" s="38"/>
      <c r="B105" s="39"/>
      <c r="C105" s="204" t="s">
        <v>197</v>
      </c>
      <c r="D105" s="204" t="s">
        <v>155</v>
      </c>
      <c r="E105" s="205" t="s">
        <v>198</v>
      </c>
      <c r="F105" s="206" t="s">
        <v>199</v>
      </c>
      <c r="G105" s="207" t="s">
        <v>158</v>
      </c>
      <c r="H105" s="208">
        <v>0.285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41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192</v>
      </c>
      <c r="AT105" s="215" t="s">
        <v>155</v>
      </c>
      <c r="AU105" s="215" t="s">
        <v>80</v>
      </c>
      <c r="AY105" s="17" t="s">
        <v>153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78</v>
      </c>
      <c r="BK105" s="216">
        <f>ROUND(I105*H105,2)</f>
        <v>0</v>
      </c>
      <c r="BL105" s="17" t="s">
        <v>192</v>
      </c>
      <c r="BM105" s="215" t="s">
        <v>254</v>
      </c>
    </row>
    <row r="106" spans="1:47" s="2" customFormat="1" ht="12">
      <c r="A106" s="38"/>
      <c r="B106" s="39"/>
      <c r="C106" s="40"/>
      <c r="D106" s="217" t="s">
        <v>162</v>
      </c>
      <c r="E106" s="40"/>
      <c r="F106" s="218" t="s">
        <v>201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162</v>
      </c>
      <c r="AU106" s="17" t="s">
        <v>80</v>
      </c>
    </row>
    <row r="107" spans="1:47" s="2" customFormat="1" ht="12">
      <c r="A107" s="38"/>
      <c r="B107" s="39"/>
      <c r="C107" s="40"/>
      <c r="D107" s="217" t="s">
        <v>195</v>
      </c>
      <c r="E107" s="40"/>
      <c r="F107" s="235" t="s">
        <v>196</v>
      </c>
      <c r="G107" s="40"/>
      <c r="H107" s="40"/>
      <c r="I107" s="219"/>
      <c r="J107" s="40"/>
      <c r="K107" s="40"/>
      <c r="L107" s="44"/>
      <c r="M107" s="236"/>
      <c r="N107" s="237"/>
      <c r="O107" s="238"/>
      <c r="P107" s="238"/>
      <c r="Q107" s="238"/>
      <c r="R107" s="238"/>
      <c r="S107" s="238"/>
      <c r="T107" s="239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195</v>
      </c>
      <c r="AU107" s="17" t="s">
        <v>80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K10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2" r:id="rId2" display="https://podminky.urs.cz/item/CS_URS_2022_01/111103233"/>
    <hyperlink ref="F96" r:id="rId3" display="https://podminky.urs.cz/item/CS_URS_2022_01/185803106"/>
    <hyperlink ref="F99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255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256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ROUND((SUM(BE83:BE98)),2)</f>
        <v>0</v>
      </c>
      <c r="G33" s="38"/>
      <c r="H33" s="38"/>
      <c r="I33" s="148">
        <v>0.21</v>
      </c>
      <c r="J33" s="147">
        <f>ROUND(((SUM(BE83:BE98))*I33),2)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ROUND((SUM(BF83:BF98)),2)</f>
        <v>0</v>
      </c>
      <c r="G34" s="38"/>
      <c r="H34" s="38"/>
      <c r="I34" s="148">
        <v>0.15</v>
      </c>
      <c r="J34" s="147">
        <f>ROUND(((SUM(BF83:BF98))*I34),2)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SO15 - ODPAD 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Dubenec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J94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SO15 - ODPAD A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Dubenec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P84+P94</f>
        <v>0</v>
      </c>
      <c r="Q83" s="96"/>
      <c r="R83" s="185">
        <f>R84+R94</f>
        <v>0</v>
      </c>
      <c r="S83" s="96"/>
      <c r="T83" s="186">
        <f>T84+T94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BK84+BK94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SUM(P86:P93)</f>
        <v>0</v>
      </c>
      <c r="Q85" s="196"/>
      <c r="R85" s="197">
        <f>SUM(R86:R93)</f>
        <v>0</v>
      </c>
      <c r="S85" s="196"/>
      <c r="T85" s="198">
        <f>SUM(T86:T93)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SUM(BK86:BK93)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0.109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257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258</v>
      </c>
      <c r="G89" s="225"/>
      <c r="H89" s="228">
        <v>0.109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70</v>
      </c>
      <c r="AY89" s="234" t="s">
        <v>153</v>
      </c>
    </row>
    <row r="90" spans="1:51" s="14" customFormat="1" ht="12">
      <c r="A90" s="14"/>
      <c r="B90" s="240"/>
      <c r="C90" s="241"/>
      <c r="D90" s="217" t="s">
        <v>166</v>
      </c>
      <c r="E90" s="242" t="s">
        <v>19</v>
      </c>
      <c r="F90" s="243" t="s">
        <v>259</v>
      </c>
      <c r="G90" s="241"/>
      <c r="H90" s="244">
        <v>0.109</v>
      </c>
      <c r="I90" s="245"/>
      <c r="J90" s="241"/>
      <c r="K90" s="241"/>
      <c r="L90" s="246"/>
      <c r="M90" s="247"/>
      <c r="N90" s="248"/>
      <c r="O90" s="248"/>
      <c r="P90" s="248"/>
      <c r="Q90" s="248"/>
      <c r="R90" s="248"/>
      <c r="S90" s="248"/>
      <c r="T90" s="249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0" t="s">
        <v>166</v>
      </c>
      <c r="AU90" s="250" t="s">
        <v>80</v>
      </c>
      <c r="AV90" s="14" t="s">
        <v>160</v>
      </c>
      <c r="AW90" s="14" t="s">
        <v>32</v>
      </c>
      <c r="AX90" s="14" t="s">
        <v>78</v>
      </c>
      <c r="AY90" s="250" t="s">
        <v>153</v>
      </c>
    </row>
    <row r="91" spans="1:65" s="2" customFormat="1" ht="14.4" customHeight="1">
      <c r="A91" s="38"/>
      <c r="B91" s="39"/>
      <c r="C91" s="204" t="s">
        <v>80</v>
      </c>
      <c r="D91" s="204" t="s">
        <v>155</v>
      </c>
      <c r="E91" s="205" t="s">
        <v>175</v>
      </c>
      <c r="F91" s="206" t="s">
        <v>176</v>
      </c>
      <c r="G91" s="207" t="s">
        <v>158</v>
      </c>
      <c r="H91" s="208">
        <v>0.109</v>
      </c>
      <c r="I91" s="209"/>
      <c r="J91" s="210">
        <f>ROUND(I91*H91,2)</f>
        <v>0</v>
      </c>
      <c r="K91" s="206" t="s">
        <v>159</v>
      </c>
      <c r="L91" s="44"/>
      <c r="M91" s="211" t="s">
        <v>19</v>
      </c>
      <c r="N91" s="212" t="s">
        <v>41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160</v>
      </c>
      <c r="AT91" s="215" t="s">
        <v>155</v>
      </c>
      <c r="AU91" s="215" t="s">
        <v>80</v>
      </c>
      <c r="AY91" s="17" t="s">
        <v>153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78</v>
      </c>
      <c r="BK91" s="216">
        <f>ROUND(I91*H91,2)</f>
        <v>0</v>
      </c>
      <c r="BL91" s="17" t="s">
        <v>160</v>
      </c>
      <c r="BM91" s="215" t="s">
        <v>260</v>
      </c>
    </row>
    <row r="92" spans="1:47" s="2" customFormat="1" ht="12">
      <c r="A92" s="38"/>
      <c r="B92" s="39"/>
      <c r="C92" s="40"/>
      <c r="D92" s="217" t="s">
        <v>162</v>
      </c>
      <c r="E92" s="40"/>
      <c r="F92" s="218" t="s">
        <v>178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162</v>
      </c>
      <c r="AU92" s="17" t="s">
        <v>80</v>
      </c>
    </row>
    <row r="93" spans="1:47" s="2" customFormat="1" ht="12">
      <c r="A93" s="38"/>
      <c r="B93" s="39"/>
      <c r="C93" s="40"/>
      <c r="D93" s="222" t="s">
        <v>164</v>
      </c>
      <c r="E93" s="40"/>
      <c r="F93" s="223" t="s">
        <v>179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164</v>
      </c>
      <c r="AU93" s="17" t="s">
        <v>80</v>
      </c>
    </row>
    <row r="94" spans="1:63" s="12" customFormat="1" ht="25.9" customHeight="1">
      <c r="A94" s="12"/>
      <c r="B94" s="188"/>
      <c r="C94" s="189"/>
      <c r="D94" s="190" t="s">
        <v>69</v>
      </c>
      <c r="E94" s="191" t="s">
        <v>185</v>
      </c>
      <c r="F94" s="191" t="s">
        <v>186</v>
      </c>
      <c r="G94" s="189"/>
      <c r="H94" s="189"/>
      <c r="I94" s="192"/>
      <c r="J94" s="193">
        <f>BK94</f>
        <v>0</v>
      </c>
      <c r="K94" s="189"/>
      <c r="L94" s="194"/>
      <c r="M94" s="195"/>
      <c r="N94" s="196"/>
      <c r="O94" s="196"/>
      <c r="P94" s="197">
        <f>P95</f>
        <v>0</v>
      </c>
      <c r="Q94" s="196"/>
      <c r="R94" s="197">
        <f>R95</f>
        <v>0</v>
      </c>
      <c r="S94" s="196"/>
      <c r="T94" s="198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70</v>
      </c>
      <c r="AY94" s="199" t="s">
        <v>153</v>
      </c>
      <c r="BK94" s="201">
        <f>BK95</f>
        <v>0</v>
      </c>
    </row>
    <row r="95" spans="1:63" s="12" customFormat="1" ht="22.8" customHeight="1">
      <c r="A95" s="12"/>
      <c r="B95" s="188"/>
      <c r="C95" s="189"/>
      <c r="D95" s="190" t="s">
        <v>69</v>
      </c>
      <c r="E95" s="202" t="s">
        <v>187</v>
      </c>
      <c r="F95" s="202" t="s">
        <v>188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SUM(P96:P98)</f>
        <v>0</v>
      </c>
      <c r="Q95" s="196"/>
      <c r="R95" s="197">
        <f>SUM(R96:R98)</f>
        <v>0</v>
      </c>
      <c r="S95" s="196"/>
      <c r="T95" s="198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160</v>
      </c>
      <c r="AT95" s="200" t="s">
        <v>69</v>
      </c>
      <c r="AU95" s="200" t="s">
        <v>78</v>
      </c>
      <c r="AY95" s="199" t="s">
        <v>153</v>
      </c>
      <c r="BK95" s="201">
        <f>SUM(BK96:BK98)</f>
        <v>0</v>
      </c>
    </row>
    <row r="96" spans="1:65" s="2" customFormat="1" ht="19.8" customHeight="1">
      <c r="A96" s="38"/>
      <c r="B96" s="39"/>
      <c r="C96" s="204" t="s">
        <v>174</v>
      </c>
      <c r="D96" s="204" t="s">
        <v>155</v>
      </c>
      <c r="E96" s="205" t="s">
        <v>190</v>
      </c>
      <c r="F96" s="206" t="s">
        <v>191</v>
      </c>
      <c r="G96" s="207" t="s">
        <v>158</v>
      </c>
      <c r="H96" s="208">
        <v>0.109</v>
      </c>
      <c r="I96" s="209"/>
      <c r="J96" s="210">
        <f>ROUND(I96*H96,2)</f>
        <v>0</v>
      </c>
      <c r="K96" s="206" t="s">
        <v>19</v>
      </c>
      <c r="L96" s="44"/>
      <c r="M96" s="211" t="s">
        <v>19</v>
      </c>
      <c r="N96" s="212" t="s">
        <v>41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192</v>
      </c>
      <c r="AT96" s="215" t="s">
        <v>155</v>
      </c>
      <c r="AU96" s="215" t="s">
        <v>80</v>
      </c>
      <c r="AY96" s="17" t="s">
        <v>153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78</v>
      </c>
      <c r="BK96" s="216">
        <f>ROUND(I96*H96,2)</f>
        <v>0</v>
      </c>
      <c r="BL96" s="17" t="s">
        <v>192</v>
      </c>
      <c r="BM96" s="215" t="s">
        <v>261</v>
      </c>
    </row>
    <row r="97" spans="1:47" s="2" customFormat="1" ht="12">
      <c r="A97" s="38"/>
      <c r="B97" s="39"/>
      <c r="C97" s="40"/>
      <c r="D97" s="217" t="s">
        <v>162</v>
      </c>
      <c r="E97" s="40"/>
      <c r="F97" s="218" t="s">
        <v>194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162</v>
      </c>
      <c r="AU97" s="17" t="s">
        <v>80</v>
      </c>
    </row>
    <row r="98" spans="1:47" s="2" customFormat="1" ht="12">
      <c r="A98" s="38"/>
      <c r="B98" s="39"/>
      <c r="C98" s="40"/>
      <c r="D98" s="217" t="s">
        <v>195</v>
      </c>
      <c r="E98" s="40"/>
      <c r="F98" s="235" t="s">
        <v>196</v>
      </c>
      <c r="G98" s="40"/>
      <c r="H98" s="40"/>
      <c r="I98" s="219"/>
      <c r="J98" s="40"/>
      <c r="K98" s="40"/>
      <c r="L98" s="44"/>
      <c r="M98" s="236"/>
      <c r="N98" s="237"/>
      <c r="O98" s="238"/>
      <c r="P98" s="238"/>
      <c r="Q98" s="238"/>
      <c r="R98" s="238"/>
      <c r="S98" s="238"/>
      <c r="T98" s="239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195</v>
      </c>
      <c r="AU98" s="17" t="s">
        <v>80</v>
      </c>
    </row>
    <row r="99" spans="1:31" s="2" customFormat="1" ht="6.95" customHeight="1">
      <c r="A99" s="38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44"/>
      <c r="M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</sheetData>
  <sheetProtection password="CC35" sheet="1" objects="1" scenarios="1" formatColumns="0" formatRows="0" autoFilter="0"/>
  <autoFilter ref="C82:K9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3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262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256</v>
      </c>
      <c r="G12" s="38"/>
      <c r="H12" s="38"/>
      <c r="I12" s="132" t="s">
        <v>23</v>
      </c>
      <c r="J12" s="137" t="str">
        <f>'Rekapitulace stavby'!AN8</f>
        <v>19. 4. 2022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ROUND((SUM(BE83:BE98)),2)</f>
        <v>0</v>
      </c>
      <c r="G33" s="38"/>
      <c r="H33" s="38"/>
      <c r="I33" s="148">
        <v>0.21</v>
      </c>
      <c r="J33" s="147">
        <f>ROUND(((SUM(BE83:BE98))*I33),2)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ROUND((SUM(BF83:BF98)),2)</f>
        <v>0</v>
      </c>
      <c r="G34" s="38"/>
      <c r="H34" s="38"/>
      <c r="I34" s="148">
        <v>0.15</v>
      </c>
      <c r="J34" s="147">
        <f>ROUND(((SUM(BF83:BF98))*I34),2)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SO16 - ODPAD B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Dubenec</v>
      </c>
      <c r="G52" s="40"/>
      <c r="H52" s="40"/>
      <c r="I52" s="32" t="s">
        <v>23</v>
      </c>
      <c r="J52" s="72" t="str">
        <f>IF(J12="","",J12)</f>
        <v>19. 4. 2022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J94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SO16 - ODPAD B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Dubenec</v>
      </c>
      <c r="G77" s="40"/>
      <c r="H77" s="40"/>
      <c r="I77" s="32" t="s">
        <v>23</v>
      </c>
      <c r="J77" s="72" t="str">
        <f>IF(J12="","",J12)</f>
        <v>19. 4. 2022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P84+P94</f>
        <v>0</v>
      </c>
      <c r="Q83" s="96"/>
      <c r="R83" s="185">
        <f>R84+R94</f>
        <v>0</v>
      </c>
      <c r="S83" s="96"/>
      <c r="T83" s="186">
        <f>T84+T94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BK84+BK94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SUM(P86:P93)</f>
        <v>0</v>
      </c>
      <c r="Q85" s="196"/>
      <c r="R85" s="197">
        <f>SUM(R86:R93)</f>
        <v>0</v>
      </c>
      <c r="S85" s="196"/>
      <c r="T85" s="198">
        <f>SUM(T86:T93)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SUM(BK86:BK93)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0.235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263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264</v>
      </c>
      <c r="G89" s="225"/>
      <c r="H89" s="228">
        <v>0.235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70</v>
      </c>
      <c r="AY89" s="234" t="s">
        <v>153</v>
      </c>
    </row>
    <row r="90" spans="1:51" s="14" customFormat="1" ht="12">
      <c r="A90" s="14"/>
      <c r="B90" s="240"/>
      <c r="C90" s="241"/>
      <c r="D90" s="217" t="s">
        <v>166</v>
      </c>
      <c r="E90" s="242" t="s">
        <v>19</v>
      </c>
      <c r="F90" s="243" t="s">
        <v>259</v>
      </c>
      <c r="G90" s="241"/>
      <c r="H90" s="244">
        <v>0.235</v>
      </c>
      <c r="I90" s="245"/>
      <c r="J90" s="241"/>
      <c r="K90" s="241"/>
      <c r="L90" s="246"/>
      <c r="M90" s="247"/>
      <c r="N90" s="248"/>
      <c r="O90" s="248"/>
      <c r="P90" s="248"/>
      <c r="Q90" s="248"/>
      <c r="R90" s="248"/>
      <c r="S90" s="248"/>
      <c r="T90" s="249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0" t="s">
        <v>166</v>
      </c>
      <c r="AU90" s="250" t="s">
        <v>80</v>
      </c>
      <c r="AV90" s="14" t="s">
        <v>160</v>
      </c>
      <c r="AW90" s="14" t="s">
        <v>32</v>
      </c>
      <c r="AX90" s="14" t="s">
        <v>78</v>
      </c>
      <c r="AY90" s="250" t="s">
        <v>153</v>
      </c>
    </row>
    <row r="91" spans="1:65" s="2" customFormat="1" ht="14.4" customHeight="1">
      <c r="A91" s="38"/>
      <c r="B91" s="39"/>
      <c r="C91" s="204" t="s">
        <v>80</v>
      </c>
      <c r="D91" s="204" t="s">
        <v>155</v>
      </c>
      <c r="E91" s="205" t="s">
        <v>175</v>
      </c>
      <c r="F91" s="206" t="s">
        <v>176</v>
      </c>
      <c r="G91" s="207" t="s">
        <v>158</v>
      </c>
      <c r="H91" s="208">
        <v>0.235</v>
      </c>
      <c r="I91" s="209"/>
      <c r="J91" s="210">
        <f>ROUND(I91*H91,2)</f>
        <v>0</v>
      </c>
      <c r="K91" s="206" t="s">
        <v>159</v>
      </c>
      <c r="L91" s="44"/>
      <c r="M91" s="211" t="s">
        <v>19</v>
      </c>
      <c r="N91" s="212" t="s">
        <v>41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160</v>
      </c>
      <c r="AT91" s="215" t="s">
        <v>155</v>
      </c>
      <c r="AU91" s="215" t="s">
        <v>80</v>
      </c>
      <c r="AY91" s="17" t="s">
        <v>153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78</v>
      </c>
      <c r="BK91" s="216">
        <f>ROUND(I91*H91,2)</f>
        <v>0</v>
      </c>
      <c r="BL91" s="17" t="s">
        <v>160</v>
      </c>
      <c r="BM91" s="215" t="s">
        <v>265</v>
      </c>
    </row>
    <row r="92" spans="1:47" s="2" customFormat="1" ht="12">
      <c r="A92" s="38"/>
      <c r="B92" s="39"/>
      <c r="C92" s="40"/>
      <c r="D92" s="217" t="s">
        <v>162</v>
      </c>
      <c r="E92" s="40"/>
      <c r="F92" s="218" t="s">
        <v>178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162</v>
      </c>
      <c r="AU92" s="17" t="s">
        <v>80</v>
      </c>
    </row>
    <row r="93" spans="1:47" s="2" customFormat="1" ht="12">
      <c r="A93" s="38"/>
      <c r="B93" s="39"/>
      <c r="C93" s="40"/>
      <c r="D93" s="222" t="s">
        <v>164</v>
      </c>
      <c r="E93" s="40"/>
      <c r="F93" s="223" t="s">
        <v>179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164</v>
      </c>
      <c r="AU93" s="17" t="s">
        <v>80</v>
      </c>
    </row>
    <row r="94" spans="1:63" s="12" customFormat="1" ht="25.9" customHeight="1">
      <c r="A94" s="12"/>
      <c r="B94" s="188"/>
      <c r="C94" s="189"/>
      <c r="D94" s="190" t="s">
        <v>69</v>
      </c>
      <c r="E94" s="191" t="s">
        <v>185</v>
      </c>
      <c r="F94" s="191" t="s">
        <v>186</v>
      </c>
      <c r="G94" s="189"/>
      <c r="H94" s="189"/>
      <c r="I94" s="192"/>
      <c r="J94" s="193">
        <f>BK94</f>
        <v>0</v>
      </c>
      <c r="K94" s="189"/>
      <c r="L94" s="194"/>
      <c r="M94" s="195"/>
      <c r="N94" s="196"/>
      <c r="O94" s="196"/>
      <c r="P94" s="197">
        <f>P95</f>
        <v>0</v>
      </c>
      <c r="Q94" s="196"/>
      <c r="R94" s="197">
        <f>R95</f>
        <v>0</v>
      </c>
      <c r="S94" s="196"/>
      <c r="T94" s="198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70</v>
      </c>
      <c r="AY94" s="199" t="s">
        <v>153</v>
      </c>
      <c r="BK94" s="201">
        <f>BK95</f>
        <v>0</v>
      </c>
    </row>
    <row r="95" spans="1:63" s="12" customFormat="1" ht="22.8" customHeight="1">
      <c r="A95" s="12"/>
      <c r="B95" s="188"/>
      <c r="C95" s="189"/>
      <c r="D95" s="190" t="s">
        <v>69</v>
      </c>
      <c r="E95" s="202" t="s">
        <v>187</v>
      </c>
      <c r="F95" s="202" t="s">
        <v>188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SUM(P96:P98)</f>
        <v>0</v>
      </c>
      <c r="Q95" s="196"/>
      <c r="R95" s="197">
        <f>SUM(R96:R98)</f>
        <v>0</v>
      </c>
      <c r="S95" s="196"/>
      <c r="T95" s="198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160</v>
      </c>
      <c r="AT95" s="200" t="s">
        <v>69</v>
      </c>
      <c r="AU95" s="200" t="s">
        <v>78</v>
      </c>
      <c r="AY95" s="199" t="s">
        <v>153</v>
      </c>
      <c r="BK95" s="201">
        <f>SUM(BK96:BK98)</f>
        <v>0</v>
      </c>
    </row>
    <row r="96" spans="1:65" s="2" customFormat="1" ht="19.8" customHeight="1">
      <c r="A96" s="38"/>
      <c r="B96" s="39"/>
      <c r="C96" s="204" t="s">
        <v>174</v>
      </c>
      <c r="D96" s="204" t="s">
        <v>155</v>
      </c>
      <c r="E96" s="205" t="s">
        <v>190</v>
      </c>
      <c r="F96" s="206" t="s">
        <v>191</v>
      </c>
      <c r="G96" s="207" t="s">
        <v>158</v>
      </c>
      <c r="H96" s="208">
        <v>0.235</v>
      </c>
      <c r="I96" s="209"/>
      <c r="J96" s="210">
        <f>ROUND(I96*H96,2)</f>
        <v>0</v>
      </c>
      <c r="K96" s="206" t="s">
        <v>19</v>
      </c>
      <c r="L96" s="44"/>
      <c r="M96" s="211" t="s">
        <v>19</v>
      </c>
      <c r="N96" s="212" t="s">
        <v>41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192</v>
      </c>
      <c r="AT96" s="215" t="s">
        <v>155</v>
      </c>
      <c r="AU96" s="215" t="s">
        <v>80</v>
      </c>
      <c r="AY96" s="17" t="s">
        <v>153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78</v>
      </c>
      <c r="BK96" s="216">
        <f>ROUND(I96*H96,2)</f>
        <v>0</v>
      </c>
      <c r="BL96" s="17" t="s">
        <v>192</v>
      </c>
      <c r="BM96" s="215" t="s">
        <v>266</v>
      </c>
    </row>
    <row r="97" spans="1:47" s="2" customFormat="1" ht="12">
      <c r="A97" s="38"/>
      <c r="B97" s="39"/>
      <c r="C97" s="40"/>
      <c r="D97" s="217" t="s">
        <v>162</v>
      </c>
      <c r="E97" s="40"/>
      <c r="F97" s="218" t="s">
        <v>194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162</v>
      </c>
      <c r="AU97" s="17" t="s">
        <v>80</v>
      </c>
    </row>
    <row r="98" spans="1:47" s="2" customFormat="1" ht="12">
      <c r="A98" s="38"/>
      <c r="B98" s="39"/>
      <c r="C98" s="40"/>
      <c r="D98" s="217" t="s">
        <v>195</v>
      </c>
      <c r="E98" s="40"/>
      <c r="F98" s="235" t="s">
        <v>196</v>
      </c>
      <c r="G98" s="40"/>
      <c r="H98" s="40"/>
      <c r="I98" s="219"/>
      <c r="J98" s="40"/>
      <c r="K98" s="40"/>
      <c r="L98" s="44"/>
      <c r="M98" s="236"/>
      <c r="N98" s="237"/>
      <c r="O98" s="238"/>
      <c r="P98" s="238"/>
      <c r="Q98" s="238"/>
      <c r="R98" s="238"/>
      <c r="S98" s="238"/>
      <c r="T98" s="239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195</v>
      </c>
      <c r="AU98" s="17" t="s">
        <v>80</v>
      </c>
    </row>
    <row r="99" spans="1:31" s="2" customFormat="1" ht="6.95" customHeight="1">
      <c r="A99" s="38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44"/>
      <c r="M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</sheetData>
  <sheetProtection password="CC35" sheet="1" objects="1" scenarios="1" formatColumns="0" formatRows="0" autoFilter="0"/>
  <autoFilter ref="C82:K9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3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Matouš Adam Ing.</cp:lastModifiedBy>
  <dcterms:created xsi:type="dcterms:W3CDTF">2022-04-22T08:09:38Z</dcterms:created>
  <dcterms:modified xsi:type="dcterms:W3CDTF">2022-04-22T08:09:52Z</dcterms:modified>
  <cp:category/>
  <cp:version/>
  <cp:contentType/>
  <cp:contentStatus/>
</cp:coreProperties>
</file>