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áloha ASUS\Milan\Rozpočty\Gregor\Obděnice\Aktualizace zadání na 2021_2\"/>
    </mc:Choice>
  </mc:AlternateContent>
  <bookViews>
    <workbookView xWindow="0" yWindow="0" windowWidth="0" windowHeight="0"/>
  </bookViews>
  <sheets>
    <sheet name="Rekapitulace stavby" sheetId="1" r:id="rId1"/>
    <sheet name="OBD-R-SV-2021vv - Rekon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'OBD-R-SV-2021vv - Rekonst...'!$C$92:$K$288</definedName>
    <definedName name="_xlnm.Print_Area" localSheetId="1">'OBD-R-SV-2021vv - Rekonst...'!$C$4:$J$37,'OBD-R-SV-2021vv - Rekonst...'!$C$43:$J$76,'OBD-R-SV-2021vv - Rekonst...'!$C$82:$K$288</definedName>
    <definedName name="_xlnm.Print_Titles" localSheetId="1">'OBD-R-SV-2021vv - Rekonst...'!$92:$92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268"/>
  <c r="J35"/>
  <c r="J34"/>
  <c i="1" r="AY55"/>
  <c i="2" r="J33"/>
  <c i="1" r="AX55"/>
  <c i="2"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J73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T257"/>
  <c r="T256"/>
  <c r="R258"/>
  <c r="R257"/>
  <c r="R256"/>
  <c r="P258"/>
  <c r="P257"/>
  <c r="P256"/>
  <c r="BI254"/>
  <c r="BH254"/>
  <c r="BG254"/>
  <c r="BF254"/>
  <c r="T254"/>
  <c r="T253"/>
  <c r="R254"/>
  <c r="R253"/>
  <c r="P254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R232"/>
  <c r="P233"/>
  <c r="P232"/>
  <c r="BI231"/>
  <c r="BH231"/>
  <c r="BG231"/>
  <c r="BF231"/>
  <c r="T231"/>
  <c r="T230"/>
  <c r="R231"/>
  <c r="R230"/>
  <c r="P231"/>
  <c r="P230"/>
  <c r="BI228"/>
  <c r="BH228"/>
  <c r="BG228"/>
  <c r="BF228"/>
  <c r="T228"/>
  <c r="T227"/>
  <c r="R228"/>
  <c r="R227"/>
  <c r="P228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48"/>
  <c r="E46"/>
  <c r="J22"/>
  <c r="E22"/>
  <c r="J90"/>
  <c r="J21"/>
  <c r="J19"/>
  <c r="E19"/>
  <c r="J50"/>
  <c r="J18"/>
  <c r="J16"/>
  <c r="E16"/>
  <c r="F90"/>
  <c r="J15"/>
  <c r="J13"/>
  <c r="E13"/>
  <c r="F89"/>
  <c r="J12"/>
  <c r="J10"/>
  <c r="J87"/>
  <c i="1" r="L50"/>
  <c r="AM50"/>
  <c r="AM49"/>
  <c r="L49"/>
  <c r="AM47"/>
  <c r="L47"/>
  <c r="L45"/>
  <c r="L44"/>
  <c i="2" r="J276"/>
  <c r="BK209"/>
  <c r="BK183"/>
  <c r="J148"/>
  <c r="BK228"/>
  <c r="BK112"/>
  <c r="J238"/>
  <c r="J185"/>
  <c r="BK142"/>
  <c r="J205"/>
  <c r="J118"/>
  <c r="BK262"/>
  <c r="BK223"/>
  <c r="BK108"/>
  <c r="J231"/>
  <c r="BK146"/>
  <c r="BK276"/>
  <c r="BK233"/>
  <c r="BK160"/>
  <c r="J191"/>
  <c r="J104"/>
  <c r="J258"/>
  <c r="BK201"/>
  <c r="BK154"/>
  <c r="J249"/>
  <c r="J197"/>
  <c r="BK122"/>
  <c r="J281"/>
  <c r="BK236"/>
  <c r="BK199"/>
  <c r="BK158"/>
  <c r="BK203"/>
  <c r="BK279"/>
  <c r="J225"/>
  <c r="J162"/>
  <c r="J100"/>
  <c r="J196"/>
  <c r="J279"/>
  <c r="BK219"/>
  <c r="BK162"/>
  <c r="J130"/>
  <c r="BK126"/>
  <c r="J264"/>
  <c r="BK221"/>
  <c r="BK185"/>
  <c r="J126"/>
  <c r="BK254"/>
  <c r="BK187"/>
  <c r="BK140"/>
  <c r="J283"/>
  <c r="BK213"/>
  <c r="BK168"/>
  <c r="BK96"/>
  <c r="J150"/>
  <c r="J274"/>
  <c r="BK238"/>
  <c r="J168"/>
  <c r="J120"/>
  <c r="BK207"/>
  <c r="J138"/>
  <c r="BK285"/>
  <c r="BK239"/>
  <c r="BK181"/>
  <c r="BK118"/>
  <c r="BK156"/>
  <c r="J285"/>
  <c r="BK217"/>
  <c r="J166"/>
  <c r="BK110"/>
  <c r="J223"/>
  <c r="J160"/>
  <c r="J102"/>
  <c r="J251"/>
  <c r="BK180"/>
  <c r="BK132"/>
  <c r="J215"/>
  <c r="BK144"/>
  <c r="BK270"/>
  <c r="BK235"/>
  <c r="J146"/>
  <c r="BK244"/>
  <c r="BK178"/>
  <c r="J134"/>
  <c r="J287"/>
  <c r="BK211"/>
  <c r="J156"/>
  <c r="J209"/>
  <c r="J152"/>
  <c r="BK281"/>
  <c r="BK241"/>
  <c r="J193"/>
  <c r="BK164"/>
  <c r="BK106"/>
  <c r="J213"/>
  <c r="BK148"/>
  <c r="J96"/>
  <c r="J262"/>
  <c r="BK197"/>
  <c r="BK120"/>
  <c r="BK196"/>
  <c r="J108"/>
  <c r="BK249"/>
  <c r="J178"/>
  <c r="J132"/>
  <c r="J241"/>
  <c r="J158"/>
  <c r="J98"/>
  <c r="J270"/>
  <c r="J217"/>
  <c r="J173"/>
  <c r="J201"/>
  <c r="J112"/>
  <c r="J247"/>
  <c r="BK205"/>
  <c r="J122"/>
  <c r="J236"/>
  <c r="J144"/>
  <c r="BK287"/>
  <c r="BK266"/>
  <c r="BK215"/>
  <c r="J171"/>
  <c r="BK104"/>
  <c r="BK189"/>
  <c r="BK102"/>
  <c r="J254"/>
  <c r="J211"/>
  <c r="J124"/>
  <c r="J233"/>
  <c r="J142"/>
  <c r="BK100"/>
  <c r="BK247"/>
  <c r="BK191"/>
  <c r="J136"/>
  <c r="BK193"/>
  <c r="J110"/>
  <c r="BK251"/>
  <c r="J203"/>
  <c r="BK173"/>
  <c r="BK116"/>
  <c r="J239"/>
  <c r="J164"/>
  <c r="BK130"/>
  <c r="J272"/>
  <c r="BK225"/>
  <c r="BK176"/>
  <c r="BK134"/>
  <c r="BK166"/>
  <c r="BK283"/>
  <c r="J199"/>
  <c r="BK150"/>
  <c r="J266"/>
  <c r="J180"/>
  <c r="BK124"/>
  <c r="BK258"/>
  <c r="J207"/>
  <c r="J140"/>
  <c r="J221"/>
  <c r="BK128"/>
  <c r="BK272"/>
  <c r="BK231"/>
  <c r="BK171"/>
  <c r="J128"/>
  <c i="1" r="AS54"/>
  <c i="2" r="J181"/>
  <c r="BK136"/>
  <c r="BK274"/>
  <c r="J228"/>
  <c r="J189"/>
  <c r="BK138"/>
  <c r="J154"/>
  <c r="BK114"/>
  <c r="J244"/>
  <c r="J176"/>
  <c r="J114"/>
  <c r="J219"/>
  <c r="BK152"/>
  <c r="J116"/>
  <c r="BK264"/>
  <c r="J235"/>
  <c r="J183"/>
  <c r="BK98"/>
  <c r="J187"/>
  <c r="J106"/>
  <c l="1" r="T232"/>
  <c r="T95"/>
  <c r="P170"/>
  <c r="P95"/>
  <c r="T170"/>
  <c r="R177"/>
  <c r="P195"/>
  <c r="P184"/>
  <c r="T195"/>
  <c r="T184"/>
  <c r="T198"/>
  <c r="T246"/>
  <c r="R170"/>
  <c r="R95"/>
  <c r="P177"/>
  <c r="BK198"/>
  <c r="J198"/>
  <c r="J62"/>
  <c r="R198"/>
  <c r="P246"/>
  <c r="BK261"/>
  <c r="J261"/>
  <c r="J72"/>
  <c r="R261"/>
  <c r="BK269"/>
  <c r="J269"/>
  <c r="J74"/>
  <c r="R269"/>
  <c r="T269"/>
  <c r="BK170"/>
  <c r="J170"/>
  <c r="J58"/>
  <c r="BK177"/>
  <c r="J177"/>
  <c r="J59"/>
  <c r="T177"/>
  <c r="BK195"/>
  <c r="J195"/>
  <c r="J61"/>
  <c r="R195"/>
  <c r="R184"/>
  <c r="P198"/>
  <c r="BK246"/>
  <c r="J246"/>
  <c r="J67"/>
  <c r="R246"/>
  <c r="P261"/>
  <c r="T261"/>
  <c r="P269"/>
  <c r="BK278"/>
  <c r="J278"/>
  <c r="J75"/>
  <c r="P278"/>
  <c r="R278"/>
  <c r="T278"/>
  <c r="BK184"/>
  <c r="J184"/>
  <c r="J60"/>
  <c r="BK243"/>
  <c r="J243"/>
  <c r="J66"/>
  <c r="BK253"/>
  <c r="J253"/>
  <c r="J68"/>
  <c r="BK257"/>
  <c r="BK256"/>
  <c r="J256"/>
  <c r="J69"/>
  <c r="BK95"/>
  <c r="J95"/>
  <c r="J57"/>
  <c r="BK227"/>
  <c r="J227"/>
  <c r="J63"/>
  <c r="BK230"/>
  <c r="J230"/>
  <c r="J64"/>
  <c r="BK232"/>
  <c r="J232"/>
  <c r="J65"/>
  <c r="F50"/>
  <c r="BE96"/>
  <c r="BE98"/>
  <c r="BE108"/>
  <c r="BE120"/>
  <c r="BE130"/>
  <c r="BE132"/>
  <c r="BE136"/>
  <c r="BE138"/>
  <c r="BE158"/>
  <c r="BE164"/>
  <c r="BE176"/>
  <c r="BE180"/>
  <c r="BE181"/>
  <c r="BE183"/>
  <c r="BE197"/>
  <c r="BE211"/>
  <c r="BE213"/>
  <c r="BE217"/>
  <c r="BE219"/>
  <c r="BE225"/>
  <c r="BE231"/>
  <c r="BE233"/>
  <c r="BE235"/>
  <c r="J48"/>
  <c r="J51"/>
  <c r="BE106"/>
  <c r="BE114"/>
  <c r="BE124"/>
  <c r="BE144"/>
  <c r="BE146"/>
  <c r="BE148"/>
  <c r="BE152"/>
  <c r="BE171"/>
  <c r="BE173"/>
  <c r="BE193"/>
  <c r="BE199"/>
  <c r="BE201"/>
  <c r="BE221"/>
  <c r="BE228"/>
  <c r="BE241"/>
  <c r="BE247"/>
  <c r="BE254"/>
  <c r="BE258"/>
  <c r="BE274"/>
  <c r="BE276"/>
  <c r="BE281"/>
  <c r="BE283"/>
  <c r="BE285"/>
  <c r="BE287"/>
  <c r="F51"/>
  <c r="J89"/>
  <c r="BE102"/>
  <c r="BE104"/>
  <c r="BE110"/>
  <c r="BE116"/>
  <c r="BE126"/>
  <c r="BE150"/>
  <c r="BE154"/>
  <c r="BE203"/>
  <c r="BE205"/>
  <c r="BE215"/>
  <c r="BE223"/>
  <c r="BE236"/>
  <c r="BE264"/>
  <c r="BE100"/>
  <c r="BE112"/>
  <c r="BE118"/>
  <c r="BE122"/>
  <c r="BE128"/>
  <c r="BE134"/>
  <c r="BE140"/>
  <c r="BE142"/>
  <c r="BE156"/>
  <c r="BE160"/>
  <c r="BE162"/>
  <c r="BE166"/>
  <c r="BE168"/>
  <c r="BE178"/>
  <c r="BE185"/>
  <c r="BE187"/>
  <c r="BE189"/>
  <c r="BE191"/>
  <c r="BE196"/>
  <c r="BE207"/>
  <c r="BE209"/>
  <c r="BE238"/>
  <c r="BE239"/>
  <c r="BE244"/>
  <c r="BE249"/>
  <c r="BE251"/>
  <c r="BE262"/>
  <c r="BE266"/>
  <c r="BE270"/>
  <c r="BE272"/>
  <c r="BE279"/>
  <c r="F34"/>
  <c i="1" r="BC55"/>
  <c r="BC54"/>
  <c r="W32"/>
  <c i="2" r="F32"/>
  <c i="1" r="BA55"/>
  <c r="BA54"/>
  <c r="AW54"/>
  <c r="AK30"/>
  <c i="2" r="F35"/>
  <c i="1" r="BD55"/>
  <c r="BD54"/>
  <c r="W33"/>
  <c i="2" r="J32"/>
  <c i="1" r="AW55"/>
  <c i="2" r="F33"/>
  <c i="1" r="BB55"/>
  <c r="BB54"/>
  <c r="W31"/>
  <c i="2" l="1" r="R94"/>
  <c r="P94"/>
  <c r="T94"/>
  <c r="T93"/>
  <c r="T260"/>
  <c r="R260"/>
  <c r="P260"/>
  <c r="BK94"/>
  <c r="J94"/>
  <c r="J56"/>
  <c r="BK260"/>
  <c r="J260"/>
  <c r="J71"/>
  <c r="J257"/>
  <c r="J70"/>
  <c r="J31"/>
  <c i="1" r="AV55"/>
  <c r="AT55"/>
  <c r="AX54"/>
  <c r="AY54"/>
  <c r="W30"/>
  <c i="2" r="F31"/>
  <c i="1" r="AZ55"/>
  <c r="AZ54"/>
  <c r="W29"/>
  <c i="2" l="1" r="P93"/>
  <c i="1" r="AU55"/>
  <c i="2" r="R93"/>
  <c r="BK93"/>
  <c r="J93"/>
  <c r="J55"/>
  <c i="1" r="AU54"/>
  <c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<sst xmlns="http://schemas.openxmlformats.org/spreadsheetml/2006/main">
  <si>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</si>
  <si>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</si>
  <si>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</si>
  <si>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</si>
  <si>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</si>
  <si>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{7ca6d43c-4906-43f5-b867-0fb0fe86f524}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</si>
  <si>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</si>
  <si>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</si>
  <si>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</si>
  <si>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</si>
  <si>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</si>
  <si>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</si>
  <si>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</si>
  <si>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</si>
  <si>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OBD-R-SV-2021vv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</si>
  <si>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</si>
  <si>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</si>
  <si>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rybníku Svět- VP1, k.ú.  Obděnice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</si>
  <si>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</si>
  <si>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</si>
  <si>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</si>
  <si>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</si>
  <si>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</si>
  <si>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</si>
  <si>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</si>
  <si>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</si>
  <si>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30. 11. 2020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</si>
  <si>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</si>
  <si>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</si>
  <si>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</si>
  <si>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</si>
  <si>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</si>
  <si>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</si>
  <si>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</si>
  <si>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</si>
  <si>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</si>
  <si>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</si>
  <si>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</si>
  <si>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</si>
  <si>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</si>
  <si>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</si>
  <si>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</si>
  <si>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</si>
  <si>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</si>
  <si>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</si>
  <si>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</si>
  <si>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</si>
  <si>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</si>
  <si>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</si>
  <si>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</si>
  <si>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</si>
  <si>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</si>
  <si>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</si>
  <si>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</si>
  <si>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</si>
  <si>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</si>
  <si>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</si>
  <si>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</si>
  <si>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</si>
  <si>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</si>
  <si>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</si>
  <si>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</si>
  <si>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</si>
  <si>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</si>
  <si>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</si>
  <si>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</si>
  <si>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</si>
  <si>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</si>
  <si>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</si>
  <si>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</si>
  <si>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</si>
  <si>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</si>
  <si>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</si>
  <si>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</si>
  <si>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</si>
  <si>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</si>
  <si>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</si>
  <si>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</si>
  <si>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</si>
  <si>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</si>
  <si>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</si>
  <si>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</si>
  <si>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</si>
  <si>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</si>
  <si>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</si>
  <si>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</si>
  <si>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</si>
  <si>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</si>
  <si>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</si>
  <si>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</si>
  <si>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  32 - Zdi přehradní a opěrné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</si>
  <si>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</si>
  <si>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</si>
  <si>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</si>
  <si>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</si>
  <si>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  82 - Potrubí z trub železobetonových a předpjatých</t>
  </si>
  <si>
    <t xml:space="preserve">    9 - Ostatní konstrukce a práce-bourání</t>
  </si>
  <si>
    <t xml:space="preserve">    998 - Přesun hmot</t>
  </si>
  <si>
    <t>PSV - Práce a dodávky PSV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</si>
  <si>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</si>
  <si>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</si>
  <si>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</si>
  <si>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</si>
  <si>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</si>
  <si>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</si>
  <si>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</si>
  <si>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</si>
  <si>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</si>
  <si>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</si>
  <si>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</si>
  <si>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</si>
  <si>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</si>
  <si>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</si>
  <si>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</si>
  <si>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</si>
  <si>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</si>
  <si>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</si>
  <si>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</si>
  <si>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</si>
  <si>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</si>
  <si>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</si>
  <si>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</si>
  <si>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</si>
  <si>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111251203</t>
  </si>
  <si>
    <t>Odstranění křovin a stromů s odstraněním kořenů strojně průměru kmene do 100 mm v rovině nebo ve svahu sklonu terénu přes 1:5, při celkové ploše přes 500 m2</t>
  </si>
  <si>
    <t>m2</t>
  </si>
  <si>
    <t>CS ÚRS 2021 02</t>
  </si>
  <si>
    <t>4</t>
  </si>
  <si>
    <t>-992720120</t>
  </si>
  <si>
    <t>Online PSC</t>
  </si>
  <si>
    <t>https://podminky.urs.cz/item/CS_URS_2021_02/111251203</t>
  </si>
  <si>
    <t>111209111</t>
  </si>
  <si>
    <t>Spálení proutí, klestu z prořezávek a odstraněných křovin pro jakoukoliv dřevinu</t>
  </si>
  <si>
    <t>1526778198</t>
  </si>
  <si>
    <t>https://podminky.urs.cz/item/CS_URS_2021_02/111209111</t>
  </si>
  <si>
    <t>3</t>
  </si>
  <si>
    <t>112111111</t>
  </si>
  <si>
    <t>Spálení větví stromů všech druhů stromů o průměru kmene přes 0,10 m na hromadách</t>
  </si>
  <si>
    <t>kus</t>
  </si>
  <si>
    <t>-1725884309</t>
  </si>
  <si>
    <t>https://podminky.urs.cz/item/CS_URS_2021_02/112111111</t>
  </si>
  <si>
    <t>112101101</t>
  </si>
  <si>
    <t>Odstranění stromů s odřezáním kmene a s odvětvením listnatých, průměru kmene přes 100 do 300 mm</t>
  </si>
  <si>
    <t>811504852</t>
  </si>
  <si>
    <t>https://podminky.urs.cz/item/CS_URS_2021_02/112101101</t>
  </si>
  <si>
    <t>5</t>
  </si>
  <si>
    <t>112101102</t>
  </si>
  <si>
    <t>Odstranění stromů s odřezáním kmene a s odvětvením listnatých, průměru kmene přes 300 do 500 mm</t>
  </si>
  <si>
    <t>-845627332</t>
  </si>
  <si>
    <t>https://podminky.urs.cz/item/CS_URS_2021_02/112101102</t>
  </si>
  <si>
    <t>6</t>
  </si>
  <si>
    <t>112101105</t>
  </si>
  <si>
    <t>Odstranění stromů s odřezáním kmene a s odvětvením listnatých, průměru kmene přes 900 do 1100 mm</t>
  </si>
  <si>
    <t>-528417361</t>
  </si>
  <si>
    <t>https://podminky.urs.cz/item/CS_URS_2021_02/112101105</t>
  </si>
  <si>
    <t>7</t>
  </si>
  <si>
    <t>112201112</t>
  </si>
  <si>
    <t>Odstranění pařezu v rovině nebo na svahu do 1:5 o průměru pařezu na řezné ploše přes 200 do 300 mm</t>
  </si>
  <si>
    <t>-1223506709</t>
  </si>
  <si>
    <t>https://podminky.urs.cz/item/CS_URS_2021_02/112201112</t>
  </si>
  <si>
    <t>8</t>
  </si>
  <si>
    <t>112201114</t>
  </si>
  <si>
    <t>Odstranění pařezu v rovině nebo na svahu do 1:5 o průměru pařezu na řezné ploše přes 400 do 500 mm</t>
  </si>
  <si>
    <t>1891762489</t>
  </si>
  <si>
    <t>https://podminky.urs.cz/item/CS_URS_2021_02/112201114</t>
  </si>
  <si>
    <t>9</t>
  </si>
  <si>
    <t>112201119</t>
  </si>
  <si>
    <t>Odstranění pařezu v rovině nebo na svahu do 1:5 o průměru pařezu na řezné ploše přes 900 do 1000 mm</t>
  </si>
  <si>
    <t>-13226395</t>
  </si>
  <si>
    <t>https://podminky.urs.cz/item/CS_URS_2021_02/112201119</t>
  </si>
  <si>
    <t>112211111</t>
  </si>
  <si>
    <t>Spálení pařezů na hromadách průměru přes 0,10 do 0,30 m</t>
  </si>
  <si>
    <t>-991366597</t>
  </si>
  <si>
    <t>https://podminky.urs.cz/item/CS_URS_2021_02/112211111</t>
  </si>
  <si>
    <t>11</t>
  </si>
  <si>
    <t>112211112</t>
  </si>
  <si>
    <t>Spálení pařezů na hromadách průměru přes 0,30 do 0,50 m</t>
  </si>
  <si>
    <t>-1662910739</t>
  </si>
  <si>
    <t>https://podminky.urs.cz/item/CS_URS_2021_02/112211112</t>
  </si>
  <si>
    <t>12</t>
  </si>
  <si>
    <t>112211113</t>
  </si>
  <si>
    <t>Spálení pařezů na hromadách průměru přes 0,50 do 1,00 m</t>
  </si>
  <si>
    <t>-1658851846</t>
  </si>
  <si>
    <t>https://podminky.urs.cz/item/CS_URS_2021_02/112211113</t>
  </si>
  <si>
    <t>13</t>
  </si>
  <si>
    <t>115001106</t>
  </si>
  <si>
    <t>Převedení vody potrubím průměru DN přes 600 do 900</t>
  </si>
  <si>
    <t>m</t>
  </si>
  <si>
    <t>-93140264</t>
  </si>
  <si>
    <t>https://podminky.urs.cz/item/CS_URS_2021_02/115001106</t>
  </si>
  <si>
    <t>14</t>
  </si>
  <si>
    <t>115101202</t>
  </si>
  <si>
    <t>Čerpání vody na dopravní výšku do 10 m s uvažovaným průměrným přítokem přes 500 do 1 000 l/min</t>
  </si>
  <si>
    <t>hod</t>
  </si>
  <si>
    <t>-2006082732</t>
  </si>
  <si>
    <t>https://podminky.urs.cz/item/CS_URS_2021_02/115101202</t>
  </si>
  <si>
    <t>115101302</t>
  </si>
  <si>
    <t>Pohotovost záložní čerpací soupravy pro dopravní výšku do 10 m s uvažovaným průměrným přítokem přes 500 do 1 000 l/min</t>
  </si>
  <si>
    <t>den</t>
  </si>
  <si>
    <t>-1410890268</t>
  </si>
  <si>
    <t>https://podminky.urs.cz/item/CS_URS_2021_02/115101302</t>
  </si>
  <si>
    <t>16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</si>
  <si>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</si>
  <si>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</si>
  <si>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</si>
  <si>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512334292</t>
  </si>
  <si>
    <t>https://podminky.urs.cz/item/CS_URS_2021_02/116951201</t>
  </si>
  <si>
    <t>17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</si>
  <si>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</si>
  <si>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</si>
  <si>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543903933</t>
  </si>
  <si>
    <t>https://podminky.urs.cz/item/CS_URS_2021_02/129911121</t>
  </si>
  <si>
    <t>18</t>
  </si>
  <si>
    <t>121151125</t>
  </si>
  <si>
    <t>Sejmutí ornice strojně při souvislé ploše přes 500 m2, tl. vrstvy přes 250 do 300 mm</t>
  </si>
  <si>
    <t>1033462849</t>
  </si>
  <si>
    <t>https://podminky.urs.cz/item/CS_URS_2021_02/121151125</t>
  </si>
  <si>
    <t>19</t>
  </si>
  <si>
    <t>122251107</t>
  </si>
  <si>
    <t>Odkopávky a prokopávky nezapažené strojně v hornině třídy těžitelnosti I skupiny 3 přes 5 000 m3</t>
  </si>
  <si>
    <t>-533724028</t>
  </si>
  <si>
    <t>https://podminky.urs.cz/item/CS_URS_2021_02/122251107</t>
  </si>
  <si>
    <t>20</t>
  </si>
  <si>
    <t>131351104</t>
  </si>
  <si>
    <t>Hloubení nezapažených jam a zářezů strojně s urovnáním dna do předepsaného profilu a spádu v hornině třídy těžitelnosti II skupiny 4 přes 100 do 500 m3</t>
  </si>
  <si>
    <t>1868202781</t>
  </si>
  <si>
    <t>https://podminky.urs.cz/item/CS_URS_2021_02/131351104</t>
  </si>
  <si>
    <t>162206111</t>
  </si>
  <si>
    <t>Vodorovné přemístění výkopku bez naložení, avšak se složením zemin schopných zúrodnění, na vzdálenost do 20 m</t>
  </si>
  <si>
    <t>1748951503</t>
  </si>
  <si>
    <t>https://podminky.urs.cz/item/CS_URS_2021_02/162206111</t>
  </si>
  <si>
    <t>22</t>
  </si>
  <si>
    <t>162206112</t>
  </si>
  <si>
    <t>Vodorovné přemístění výkopku bez naložení, avšak se složením zemin schopných zúrodnění, na vzdálenost přes 20 do 50 m</t>
  </si>
  <si>
    <t>1364307881</t>
  </si>
  <si>
    <t>https://podminky.urs.cz/item/CS_URS_2021_02/162206112</t>
  </si>
  <si>
    <t>23</t>
  </si>
  <si>
    <t>162206113</t>
  </si>
  <si>
    <t>Vodorovné přemístění výkopku bez naložení, avšak se složením zemin schopných zúrodnění, na vzdálenost přes 50 do 100 m</t>
  </si>
  <si>
    <t>-101932098</t>
  </si>
  <si>
    <t>https://podminky.urs.cz/item/CS_URS_2021_02/162206113</t>
  </si>
  <si>
    <t>24</t>
  </si>
  <si>
    <t>162406111</t>
  </si>
  <si>
    <t>Vodorovné přemístění výkopku bez naložení, avšak se složením zemin schopných zúrodnění, na vzdálenost přes 1000 do 2000 m</t>
  </si>
  <si>
    <t>-591586610</t>
  </si>
  <si>
    <t>https://podminky.urs.cz/item/CS_URS_2021_02/162406111</t>
  </si>
  <si>
    <t>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</si>
  <si>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</si>
  <si>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</si>
  <si>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-1708578390</t>
  </si>
  <si>
    <t>https://podminky.urs.cz/item/CS_URS_2021_02/162751117</t>
  </si>
  <si>
    <t>26</t>
  </si>
  <si>
    <t>167151111</t>
  </si>
  <si>
    <t>Nakládání, skládání a překládání neulehlého výkopku nebo sypaniny strojně nakládání, množství přes 100 m3, z hornin třídy těžitelnosti I, skupiny 1 až 3</t>
  </si>
  <si>
    <t>-170764390</t>
  </si>
  <si>
    <t>https://podminky.urs.cz/item/CS_URS_2021_02/167151111</t>
  </si>
  <si>
    <t>27</t>
  </si>
  <si>
    <t>167151112</t>
  </si>
  <si>
    <t>Nakládání, skládání a překládání neulehlého výkopku nebo sypaniny strojně nakládání, množství přes 100 m3, z hornin třídy těžitelnosti II, skupiny 4 a 5</t>
  </si>
  <si>
    <t>2144337953</t>
  </si>
  <si>
    <t>https://podminky.urs.cz/item/CS_URS_2021_02/167151112</t>
  </si>
  <si>
    <t>28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</si>
  <si>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</si>
  <si>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</si>
  <si>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1197615795</t>
  </si>
  <si>
    <t>https://podminky.urs.cz/item/CS_URS_2021_02/171103201</t>
  </si>
  <si>
    <t>29</t>
  </si>
  <si>
    <t>171103291</t>
  </si>
  <si>
    <t>Uložení netříděných sypanin do zemních hrází z hornin třídy těžitelnosti I a II, skupiny 1 až 4 pro jakoukoliv šířku koruny přehradních a jiných vodních nádrží se zhutněním do 100 % PS - koef. C Příplatek k cenám za každé další 1 % zhutnění přes 100do 103 % PS - koef. C</t>
  </si>
  <si>
    <t>2105996121</t>
  </si>
  <si>
    <t>https://podminky.urs.cz/item/CS_URS_2021_02/171103291</t>
  </si>
  <si>
    <t>30</t>
  </si>
  <si>
    <t>171151101</t>
  </si>
  <si>
    <t>Hutnění boků násypů z hornin soudržných a sypkých pro jakýkoliv sklon, délku a míru zhutnění svahu</t>
  </si>
  <si>
    <t>2067483004</t>
  </si>
  <si>
    <t>https://podminky.urs.cz/item/CS_URS_2021_02/171151101</t>
  </si>
  <si>
    <t>31</t>
  </si>
  <si>
    <t>171251201</t>
  </si>
  <si>
    <t>Uložení sypaniny na skládky nebo meziskládky bez hutnění s upravením uložené sypaniny do předepsaného tvaru</t>
  </si>
  <si>
    <t>107996876</t>
  </si>
  <si>
    <t>https://podminky.urs.cz/item/CS_URS_2021_02/171251201</t>
  </si>
  <si>
    <t>32</t>
  </si>
  <si>
    <t>171201231</t>
  </si>
  <si>
    <t>Poplatek za uložení stavebního odpadu na recyklační skládce (skládkovné) zeminy a kamení zatříděného do Katalogu odpadů pod kódem 17 05 04</t>
  </si>
  <si>
    <t>t</t>
  </si>
  <si>
    <t>-1221759551</t>
  </si>
  <si>
    <t>https://podminky.urs.cz/item/CS_URS_2021_02/171201231</t>
  </si>
  <si>
    <t>33</t>
  </si>
  <si>
    <t>181152302</t>
  </si>
  <si>
    <t>Úprava pláně na stavbách silnic a dálnic strojně v zářezech mimo skalních se zhutněním</t>
  </si>
  <si>
    <t>1672048493</t>
  </si>
  <si>
    <t>https://podminky.urs.cz/item/CS_URS_2021_02/181152302</t>
  </si>
  <si>
    <t>34</t>
  </si>
  <si>
    <t>181351104</t>
  </si>
  <si>
    <t>Rozprostření a urovnání ornice v rovině nebo ve svahu sklonu do 1:5 strojně při souvislé ploše přes 100 do 500 m2, tl. vrstvy přes 200 do 250 mm</t>
  </si>
  <si>
    <t>602348560</t>
  </si>
  <si>
    <t>https://podminky.urs.cz/item/CS_URS_2021_02/181351104</t>
  </si>
  <si>
    <t>35</t>
  </si>
  <si>
    <t>182151111</t>
  </si>
  <si>
    <t>Svahování trvalých svahů do projektovaných profilů strojně s potřebným přemístěním výkopku při svahování v zářezech v hornině třídy těžitelnosti I, skupiny 1 až 3</t>
  </si>
  <si>
    <t>1278950562</t>
  </si>
  <si>
    <t>https://podminky.urs.cz/item/CS_URS_2021_02/182151111</t>
  </si>
  <si>
    <t>36</t>
  </si>
  <si>
    <t>182251101</t>
  </si>
  <si>
    <t>Svahování trvalých svahů do projektovaných profilů strojně s potřebným přemístěním výkopku při svahování násypů v jakékoliv hornině</t>
  </si>
  <si>
    <t>-2074957204</t>
  </si>
  <si>
    <t>https://podminky.urs.cz/item/CS_URS_2021_02/182251101</t>
  </si>
  <si>
    <t>37</t>
  </si>
  <si>
    <t>182351134</t>
  </si>
  <si>
    <t>Rozprostření a urovnání ornice ve svahu sklonu přes 1:5 strojně při souvislé ploše přes 500 m2, tl. vrstvy přes 200 do 250 mm</t>
  </si>
  <si>
    <t>1706688429</t>
  </si>
  <si>
    <t>https://podminky.urs.cz/item/CS_URS_2021_02/182351134</t>
  </si>
  <si>
    <t>Zemní práce - povrchové úpravy terénu</t>
  </si>
  <si>
    <t>38</t>
  </si>
  <si>
    <t>181411122</t>
  </si>
  <si>
    <t>Založení trávníku na půdě předem připravené plochy do 1000 m2 výsevem včetně utažení lučního na svahu přes 1:5 do 1:2</t>
  </si>
  <si>
    <t>-1413270288</t>
  </si>
  <si>
    <t>https://podminky.urs.cz/item/CS_URS_2021_02/181411122</t>
  </si>
  <si>
    <t>39</t>
  </si>
  <si>
    <t>M</t>
  </si>
  <si>
    <t>00572100</t>
  </si>
  <si>
    <t>osivo jetelotráva intenzivní víceletá</t>
  </si>
  <si>
    <t>kg</t>
  </si>
  <si>
    <t>-378041192</t>
  </si>
  <si>
    <t>https://podminky.urs.cz/item/CS_URS_2021_02/00572100</t>
  </si>
  <si>
    <t>VV</t>
  </si>
  <si>
    <t>2424*0,015 'Přepočtené koeficientem množství</t>
  </si>
  <si>
    <t>40</t>
  </si>
  <si>
    <t>Z1</t>
  </si>
  <si>
    <t>zeleň - výsadba+ ošetření</t>
  </si>
  <si>
    <t>kpl</t>
  </si>
  <si>
    <t>-219960436</t>
  </si>
  <si>
    <t>Zakládání</t>
  </si>
  <si>
    <t>41</t>
  </si>
  <si>
    <t>213141121</t>
  </si>
  <si>
    <t>Zřízení vrstvy z geotextilie filtrační, separační, odvodňovací, ochranné, výztužné nebo protierozní ve sklonu přes 1:5 do 1:2, šířky do 3 m</t>
  </si>
  <si>
    <t>-150284785</t>
  </si>
  <si>
    <t>https://podminky.urs.cz/item/CS_URS_2021_02/213141121</t>
  </si>
  <si>
    <t>42</t>
  </si>
  <si>
    <t>JTA.0013479.URS</t>
  </si>
  <si>
    <t>geotextilie netkaná geoNetex M/B, 500g/m2, šíře 300cm</t>
  </si>
  <si>
    <t>-1403438042</t>
  </si>
  <si>
    <t>43</t>
  </si>
  <si>
    <t>213141123</t>
  </si>
  <si>
    <t>Zřízení vrstvy z geotextilie filtrační, separační, odvodňovací, ochranné, výztužné nebo protierozní ve sklonu přes 1:5 do 1:2, šířky přes 6 do 8,5 m</t>
  </si>
  <si>
    <t>-890202561</t>
  </si>
  <si>
    <t>https://podminky.urs.cz/item/CS_URS_2021_02/213141123</t>
  </si>
  <si>
    <t>44</t>
  </si>
  <si>
    <t>JTA.0013426.URS</t>
  </si>
  <si>
    <t xml:space="preserve">geoNetex A PP  šíře 650cm, 500g/m2</t>
  </si>
  <si>
    <t>135588267</t>
  </si>
  <si>
    <t>Svislé a kompletní konstrukce</t>
  </si>
  <si>
    <t>45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</si>
  <si>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</si>
  <si>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</si>
  <si>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-1480104982</t>
  </si>
  <si>
    <t>https://podminky.urs.cz/item/CS_URS_2021_02/321311116</t>
  </si>
  <si>
    <t>46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</si>
  <si>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</si>
  <si>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</si>
  <si>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434086583</t>
  </si>
  <si>
    <t>https://podminky.urs.cz/item/CS_URS_2021_02/321321116</t>
  </si>
  <si>
    <t>47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</si>
  <si>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</si>
  <si>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</si>
  <si>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2019498456</t>
  </si>
  <si>
    <t>https://podminky.urs.cz/item/CS_URS_2021_02/321351010</t>
  </si>
  <si>
    <t>48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</si>
  <si>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</si>
  <si>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</si>
  <si>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1560283940</t>
  </si>
  <si>
    <t>https://podminky.urs.cz/item/CS_URS_2021_02/321352010</t>
  </si>
  <si>
    <t>49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</si>
  <si>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</si>
  <si>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</si>
  <si>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1192848004</t>
  </si>
  <si>
    <t>https://podminky.urs.cz/item/CS_URS_2021_02/321368211</t>
  </si>
  <si>
    <t>Zdi přehradní a opěrné</t>
  </si>
  <si>
    <t>50</t>
  </si>
  <si>
    <t>320101114.1</t>
  </si>
  <si>
    <t>Osazení betonových a železobetonových prefabrikátů hmotnosti jednotlivě přes 7 000 do 10 000 kg</t>
  </si>
  <si>
    <t>501057318</t>
  </si>
  <si>
    <t>51</t>
  </si>
  <si>
    <t>M1</t>
  </si>
  <si>
    <t>požerák železobetonový uzavřený vč. poklopu</t>
  </si>
  <si>
    <t>1335321514</t>
  </si>
  <si>
    <t>Vodorovné konstrukce</t>
  </si>
  <si>
    <t>52</t>
  </si>
  <si>
    <t>457531111</t>
  </si>
  <si>
    <t>Filtrační vrstvy jakékoliv tloušťky a sklonu z hrubého drceného kameniva bez zhutnění, frakce od 4-8 do 22-32 mm</t>
  </si>
  <si>
    <t>247928526</t>
  </si>
  <si>
    <t>https://podminky.urs.cz/item/CS_URS_2021_02/457531111</t>
  </si>
  <si>
    <t>53</t>
  </si>
  <si>
    <t>457541111</t>
  </si>
  <si>
    <t>Filtrační vrstvy jakékoliv tloušťky a sklonu ze štěrkodrti bez zhutnění, frakce od 0-22 do 0-63 mm</t>
  </si>
  <si>
    <t>-1277883256</t>
  </si>
  <si>
    <t>https://podminky.urs.cz/item/CS_URS_2021_02/457541111</t>
  </si>
  <si>
    <t>54</t>
  </si>
  <si>
    <t>457541111a</t>
  </si>
  <si>
    <t>-1224185481</t>
  </si>
  <si>
    <t>https://podminky.urs.cz/item/CS_URS_2021_02/457541111a</t>
  </si>
  <si>
    <t>55</t>
  </si>
  <si>
    <t>457541112</t>
  </si>
  <si>
    <t>Filtrační vrstvy jakékoliv tloušťky a sklonu ze štěrkodrti bez zhutnění, frakce od 0-120 do 0-125 mm</t>
  </si>
  <si>
    <t>-1449936168</t>
  </si>
  <si>
    <t>https://podminky.urs.cz/item/CS_URS_2021_02/457541112</t>
  </si>
  <si>
    <t>56</t>
  </si>
  <si>
    <t>457571211</t>
  </si>
  <si>
    <t>Filtrační vrstvy jakékoliv tloušťky a sklonu z hrubého těženého kameniva bez zhutnění, frakce 16-32 mm</t>
  </si>
  <si>
    <t>1889603946</t>
  </si>
  <si>
    <t>https://podminky.urs.cz/item/CS_URS_2021_02/457571211</t>
  </si>
  <si>
    <t>57</t>
  </si>
  <si>
    <t>461211711</t>
  </si>
  <si>
    <t>Patka z lomového kamene lomařsky upraveného pro dlažbu zděná na sucho bez výplně spár</t>
  </si>
  <si>
    <t>1504347617</t>
  </si>
  <si>
    <t>https://podminky.urs.cz/item/CS_URS_2021_02/461211711</t>
  </si>
  <si>
    <t>58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</si>
  <si>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</si>
  <si>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</si>
  <si>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-987612617</t>
  </si>
  <si>
    <t>https://podminky.urs.cz/item/CS_URS_2021_02/462511169</t>
  </si>
  <si>
    <t>59</t>
  </si>
  <si>
    <t>463212121</t>
  </si>
  <si>
    <t>Rovnanina z lomového kamene upraveného, tříděného jakékoliv tloušťky rovnaniny s vyplněním spár a dutin těženým kamenivem</t>
  </si>
  <si>
    <t>-1572149127</t>
  </si>
  <si>
    <t>https://podminky.urs.cz/item/CS_URS_2021_02/463212121</t>
  </si>
  <si>
    <t>60</t>
  </si>
  <si>
    <t>464511122</t>
  </si>
  <si>
    <t>Pohoz dna nebo svahů jakékoliv tloušťky z kamene záhozového z terénu, hmotnosti jednotlivých kamenů do 200 kg</t>
  </si>
  <si>
    <t>-2016130297</t>
  </si>
  <si>
    <t>https://podminky.urs.cz/item/CS_URS_2021_02/464511122</t>
  </si>
  <si>
    <t>61</t>
  </si>
  <si>
    <t>464511123</t>
  </si>
  <si>
    <t>Pohoz dna nebo svahů jakékoliv tloušťky z kamene záhozového z terénu, hmotnosti jednotlivých kamenů přes 200 do 500 kg</t>
  </si>
  <si>
    <t>-1116069914</t>
  </si>
  <si>
    <t>https://podminky.urs.cz/item/CS_URS_2021_02/464511123</t>
  </si>
  <si>
    <t>62</t>
  </si>
  <si>
    <t>464531111</t>
  </si>
  <si>
    <t>Pohoz dna nebo svahů jakékoliv tloušťky z hrubého drceného kameniva, z terénu, frakce 32 - 63 mm</t>
  </si>
  <si>
    <t>-1669272078</t>
  </si>
  <si>
    <t>https://podminky.urs.cz/item/CS_URS_2021_02/464531111</t>
  </si>
  <si>
    <t>63</t>
  </si>
  <si>
    <t>464541111</t>
  </si>
  <si>
    <t>Pohoz dna nebo svahů jakékoliv tloušťky ze štěrkodrtí, z terénu, frakce do 63 mm</t>
  </si>
  <si>
    <t>1584606866</t>
  </si>
  <si>
    <t>https://podminky.urs.cz/item/CS_URS_2021_02/464541111</t>
  </si>
  <si>
    <t>64</t>
  </si>
  <si>
    <t>465511327</t>
  </si>
  <si>
    <t>Dlažba z lomového kamene lomařsky upraveného na sucho s vyklínováním kamenem, s vyplněním spár těženým kamenivem, drnem nebo ornicí s osetím, tl. kamene 300 mm</t>
  </si>
  <si>
    <t>871073417</t>
  </si>
  <si>
    <t>https://podminky.urs.cz/item/CS_URS_2021_02/465511327</t>
  </si>
  <si>
    <t>65</t>
  </si>
  <si>
    <t>465513227</t>
  </si>
  <si>
    <t>Dlažba z lomového kamene lomařsky upraveného na cementovou maltu, s vyspárováním cementovou maltou, tl. kamene 250 mm</t>
  </si>
  <si>
    <t>280110816</t>
  </si>
  <si>
    <t>https://podminky.urs.cz/item/CS_URS_2021_02/465513227</t>
  </si>
  <si>
    <t>Komunikace</t>
  </si>
  <si>
    <t>66</t>
  </si>
  <si>
    <t>567114112</t>
  </si>
  <si>
    <t>Podklad ze směsi stmelené cementem SC bez dilatačních spár, s rozprostřením a zhutněním SC C 16/20 (PB II), po zhutnění tl. 100 mm</t>
  </si>
  <si>
    <t>-554098018</t>
  </si>
  <si>
    <t>https://podminky.urs.cz/item/CS_URS_2021_02/567114112</t>
  </si>
  <si>
    <t>Úpravy povrchů, podlahy a osazování výplní</t>
  </si>
  <si>
    <t>67</t>
  </si>
  <si>
    <t>631311137.1</t>
  </si>
  <si>
    <t>Mazanina tl do 240 mm z betonu prostého bez zvýšených nároků na prostředí tř. C 30/37</t>
  </si>
  <si>
    <t>113976554</t>
  </si>
  <si>
    <t>Trubní vedení</t>
  </si>
  <si>
    <t>69</t>
  </si>
  <si>
    <t>822392111</t>
  </si>
  <si>
    <t>Montáž potrubí z trub železobetonových hrdlových v otevřeném výkopu ve sklonu do 20 % s integrovaným pryžovým těsněním DN 400</t>
  </si>
  <si>
    <t>497198538</t>
  </si>
  <si>
    <t>https://podminky.urs.cz/item/CS_URS_2021_02/822392111</t>
  </si>
  <si>
    <t>68</t>
  </si>
  <si>
    <t>PFG.71002211</t>
  </si>
  <si>
    <t>trouba hrdlová přímá železobet. s integrovaným těsněním TZH-Q 400/2500 integro 40x250x7,5cm</t>
  </si>
  <si>
    <t>-949988778</t>
  </si>
  <si>
    <t>71</t>
  </si>
  <si>
    <t>871238111</t>
  </si>
  <si>
    <t>Kladení drenážního potrubí z plastických hmot do připravené rýhy z tvrdého PVC, průměru přes 150 do 200 mm</t>
  </si>
  <si>
    <t>924669439</t>
  </si>
  <si>
    <t>https://podminky.urs.cz/item/CS_URS_2021_02/871238111</t>
  </si>
  <si>
    <t>70</t>
  </si>
  <si>
    <t>PPL.DXZ200</t>
  </si>
  <si>
    <t>Trubka drenážní Pipelife FLEXIBILNÍ DN 200 PVC</t>
  </si>
  <si>
    <t>-1007656846</t>
  </si>
  <si>
    <t>72</t>
  </si>
  <si>
    <t>899623181</t>
  </si>
  <si>
    <t>Obetonování potrubí nebo zdiva stok betonem prostým v otevřeném výkopu, beton tř. C 30/37</t>
  </si>
  <si>
    <t>-154829838</t>
  </si>
  <si>
    <t>https://podminky.urs.cz/item/CS_URS_2021_02/899623181</t>
  </si>
  <si>
    <t>73</t>
  </si>
  <si>
    <t>899643111</t>
  </si>
  <si>
    <t>Bednění pro obetonování potrubí v otevřeném výkopu</t>
  </si>
  <si>
    <t>845958335</t>
  </si>
  <si>
    <t>https://podminky.urs.cz/item/CS_URS_2021_02/899643111</t>
  </si>
  <si>
    <t>82</t>
  </si>
  <si>
    <t>Potrubí z trub železobetonových a předpjatých</t>
  </si>
  <si>
    <t>74</t>
  </si>
  <si>
    <t>820391113</t>
  </si>
  <si>
    <t>Přeseknutí železobetonové trouby v rovině kolmé nebo skloněné k ose trouby, se začištěním DN přes 250 do 400 mm</t>
  </si>
  <si>
    <t>-944786595</t>
  </si>
  <si>
    <t>https://podminky.urs.cz/item/CS_URS_2021_02/820391113</t>
  </si>
  <si>
    <t>Ostatní konstrukce a práce-bourání</t>
  </si>
  <si>
    <t>75</t>
  </si>
  <si>
    <t>934953116</t>
  </si>
  <si>
    <t>Přepadová a ochranná zařízení nádrží obsluhovací lávka z ochranných brlí na přepadech rybníků ze dřeva, s ochranným nátěrem, délky přes 6 do 7 m</t>
  </si>
  <si>
    <t>-595127130</t>
  </si>
  <si>
    <t>https://podminky.urs.cz/item/CS_URS_2021_02/934953116</t>
  </si>
  <si>
    <t>76</t>
  </si>
  <si>
    <t>934956123</t>
  </si>
  <si>
    <t>Přepadová a ochranná zařízení nádrží dřevěná hradítka (dluže požeráku) š.150 mm, bez nátěru, s potřebným kováním z dubového dřeva, tl. 40 mm</t>
  </si>
  <si>
    <t>-929093601</t>
  </si>
  <si>
    <t>https://podminky.urs.cz/item/CS_URS_2021_02/934956123</t>
  </si>
  <si>
    <t>77</t>
  </si>
  <si>
    <t>936501111</t>
  </si>
  <si>
    <t>Limnigrafická lať osazená v jakémkoliv sklonu</t>
  </si>
  <si>
    <t>-173311069</t>
  </si>
  <si>
    <t>https://podminky.urs.cz/item/CS_URS_2021_02/936501111</t>
  </si>
  <si>
    <t>998</t>
  </si>
  <si>
    <t>Přesun hmot</t>
  </si>
  <si>
    <t>78</t>
  </si>
  <si>
    <t>998321011</t>
  </si>
  <si>
    <t>Přesun hmot pro objekty hráze přehradní zemní a kamenité dopravní vzdálenost do 500 m</t>
  </si>
  <si>
    <t>1122860800</t>
  </si>
  <si>
    <t>https://podminky.urs.cz/item/CS_URS_2021_02/998321011</t>
  </si>
  <si>
    <t>PSV</t>
  </si>
  <si>
    <t>Práce a dodávky PSV</t>
  </si>
  <si>
    <t>784</t>
  </si>
  <si>
    <t>Dokončovací práce - malby a tapety</t>
  </si>
  <si>
    <t>79</t>
  </si>
  <si>
    <t>784181005</t>
  </si>
  <si>
    <t>Pačokování jednonásobné v místnostech výšky přes 5,00 m</t>
  </si>
  <si>
    <t>1138850762</t>
  </si>
  <si>
    <t>https://podminky.urs.cz/item/CS_URS_2021_02/784181005</t>
  </si>
  <si>
    <t>VRN</t>
  </si>
  <si>
    <t>Vedlejší rozpočtové náklady</t>
  </si>
  <si>
    <t>VRN1</t>
  </si>
  <si>
    <t>Průzkumné, geodetické a projektové práce</t>
  </si>
  <si>
    <t>80</t>
  </si>
  <si>
    <t>011002000</t>
  </si>
  <si>
    <t>Průzkumné práce</t>
  </si>
  <si>
    <t>1024</t>
  </si>
  <si>
    <t>-1760288823</t>
  </si>
  <si>
    <t>https://podminky.urs.cz/item/CS_URS_2021_02/011002000</t>
  </si>
  <si>
    <t>81</t>
  </si>
  <si>
    <t>011114000</t>
  </si>
  <si>
    <t>Inženýrsko-geologický průzkum</t>
  </si>
  <si>
    <t>-755069369</t>
  </si>
  <si>
    <t>https://podminky.urs.cz/item/CS_URS_2021_02/011114000</t>
  </si>
  <si>
    <t>012002000</t>
  </si>
  <si>
    <t>Geodetické práce</t>
  </si>
  <si>
    <t>1077042179</t>
  </si>
  <si>
    <t>https://podminky.urs.cz/item/CS_URS_2021_02/012002000</t>
  </si>
  <si>
    <t>VRN2</t>
  </si>
  <si>
    <t>Příprava staveniště</t>
  </si>
  <si>
    <t>VRN3</t>
  </si>
  <si>
    <t>Zařízení staveniště</t>
  </si>
  <si>
    <t>83</t>
  </si>
  <si>
    <t>030001000</t>
  </si>
  <si>
    <t>-529808479</t>
  </si>
  <si>
    <t>https://podminky.urs.cz/item/CS_URS_2021_02/030001000</t>
  </si>
  <si>
    <t>84</t>
  </si>
  <si>
    <t>032002000</t>
  </si>
  <si>
    <t>Vybavení staveniště</t>
  </si>
  <si>
    <t>2005400094</t>
  </si>
  <si>
    <t>https://podminky.urs.cz/item/CS_URS_2021_02/032002000</t>
  </si>
  <si>
    <t>85</t>
  </si>
  <si>
    <t>032503000</t>
  </si>
  <si>
    <t>Skládky na staveništi</t>
  </si>
  <si>
    <t>-616042638</t>
  </si>
  <si>
    <t>https://podminky.urs.cz/item/CS_URS_2021_02/032503000</t>
  </si>
  <si>
    <t>86</t>
  </si>
  <si>
    <t>034002000</t>
  </si>
  <si>
    <t>Zabezpečení staveniště</t>
  </si>
  <si>
    <t>1654442561</t>
  </si>
  <si>
    <t>https://podminky.urs.cz/item/CS_URS_2021_02/034002000</t>
  </si>
  <si>
    <t>VRN4</t>
  </si>
  <si>
    <t>Inženýrská činnost</t>
  </si>
  <si>
    <t>87</t>
  </si>
  <si>
    <t>041002000</t>
  </si>
  <si>
    <t>Dozory</t>
  </si>
  <si>
    <t>-35195624</t>
  </si>
  <si>
    <t>https://podminky.urs.cz/item/CS_URS_2021_02/041002000</t>
  </si>
  <si>
    <t>88</t>
  </si>
  <si>
    <t>041903000</t>
  </si>
  <si>
    <t>Dozor jiné osoby</t>
  </si>
  <si>
    <t>-198032301</t>
  </si>
  <si>
    <t>https://podminky.urs.cz/item/CS_URS_2021_02/041903000</t>
  </si>
  <si>
    <t>89</t>
  </si>
  <si>
    <t>042002000</t>
  </si>
  <si>
    <t>Posudky</t>
  </si>
  <si>
    <t>-1734660511</t>
  </si>
  <si>
    <t>https://podminky.urs.cz/item/CS_URS_2021_02/042002000</t>
  </si>
  <si>
    <t>90</t>
  </si>
  <si>
    <t>043002000</t>
  </si>
  <si>
    <t>Zkoušky a ostatní měření</t>
  </si>
  <si>
    <t>1262174809</t>
  </si>
  <si>
    <t>https://podminky.urs.cz/item/CS_URS_2021_02/043002000</t>
  </si>
  <si>
    <t>91</t>
  </si>
  <si>
    <t>049002000</t>
  </si>
  <si>
    <t>Ostatní inženýrská činnost</t>
  </si>
  <si>
    <t>-1112963279</t>
  </si>
  <si>
    <t>https://podminky.urs.cz/item/CS_URS_2021_02/049002000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</si>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</sst>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203" TargetMode="External" /><Relationship Id="rId2" Type="http://schemas.openxmlformats.org/officeDocument/2006/relationships/hyperlink" Target="https://podminky.urs.cz/item/CS_URS_2021_02/111209111" TargetMode="External" /><Relationship Id="rId3" Type="http://schemas.openxmlformats.org/officeDocument/2006/relationships/hyperlink" Target="https://podminky.urs.cz/item/CS_URS_2021_02/112111111" TargetMode="External" /><Relationship Id="rId4" Type="http://schemas.openxmlformats.org/officeDocument/2006/relationships/hyperlink" Target="https://podminky.urs.cz/item/CS_URS_2021_02/112101101" TargetMode="External" /><Relationship Id="rId5" Type="http://schemas.openxmlformats.org/officeDocument/2006/relationships/hyperlink" Target="https://podminky.urs.cz/item/CS_URS_2021_02/112101102" TargetMode="External" /><Relationship Id="rId6" Type="http://schemas.openxmlformats.org/officeDocument/2006/relationships/hyperlink" Target="https://podminky.urs.cz/item/CS_URS_2021_02/112101105" TargetMode="External" /><Relationship Id="rId7" Type="http://schemas.openxmlformats.org/officeDocument/2006/relationships/hyperlink" Target="https://podminky.urs.cz/item/CS_URS_2021_02/112201112" TargetMode="External" /><Relationship Id="rId8" Type="http://schemas.openxmlformats.org/officeDocument/2006/relationships/hyperlink" Target="https://podminky.urs.cz/item/CS_URS_2021_02/112201114" TargetMode="External" /><Relationship Id="rId9" Type="http://schemas.openxmlformats.org/officeDocument/2006/relationships/hyperlink" Target="https://podminky.urs.cz/item/CS_URS_2021_02/112201119" TargetMode="External" /><Relationship Id="rId10" Type="http://schemas.openxmlformats.org/officeDocument/2006/relationships/hyperlink" Target="https://podminky.urs.cz/item/CS_URS_2021_02/112211111" TargetMode="External" /><Relationship Id="rId11" Type="http://schemas.openxmlformats.org/officeDocument/2006/relationships/hyperlink" Target="https://podminky.urs.cz/item/CS_URS_2021_02/112211112" TargetMode="External" /><Relationship Id="rId12" Type="http://schemas.openxmlformats.org/officeDocument/2006/relationships/hyperlink" Target="https://podminky.urs.cz/item/CS_URS_2021_02/112211113" TargetMode="External" /><Relationship Id="rId13" Type="http://schemas.openxmlformats.org/officeDocument/2006/relationships/hyperlink" Target="https://podminky.urs.cz/item/CS_URS_2021_02/115001106" TargetMode="External" /><Relationship Id="rId14" Type="http://schemas.openxmlformats.org/officeDocument/2006/relationships/hyperlink" Target="https://podminky.urs.cz/item/CS_URS_2021_02/115101202" TargetMode="External" /><Relationship Id="rId15" Type="http://schemas.openxmlformats.org/officeDocument/2006/relationships/hyperlink" Target="https://podminky.urs.cz/item/CS_URS_2021_02/115101302" TargetMode="External" /><Relationship Id="rId16" Type="http://schemas.openxmlformats.org/officeDocument/2006/relationships/hyperlink" Target="https://podminky.urs.cz/item/CS_URS_2021_02/116951201" TargetMode="External" /><Relationship Id="rId17" Type="http://schemas.openxmlformats.org/officeDocument/2006/relationships/hyperlink" Target="https://podminky.urs.cz/item/CS_URS_2021_02/129911121" TargetMode="External" /><Relationship Id="rId18" Type="http://schemas.openxmlformats.org/officeDocument/2006/relationships/hyperlink" Target="https://podminky.urs.cz/item/CS_URS_2021_02/121151125" TargetMode="External" /><Relationship Id="rId19" Type="http://schemas.openxmlformats.org/officeDocument/2006/relationships/hyperlink" Target="https://podminky.urs.cz/item/CS_URS_2021_02/122251107" TargetMode="External" /><Relationship Id="rId20" Type="http://schemas.openxmlformats.org/officeDocument/2006/relationships/hyperlink" Target="https://podminky.urs.cz/item/CS_URS_2021_02/131351104" TargetMode="External" /><Relationship Id="rId21" Type="http://schemas.openxmlformats.org/officeDocument/2006/relationships/hyperlink" Target="https://podminky.urs.cz/item/CS_URS_2021_02/162206111" TargetMode="External" /><Relationship Id="rId22" Type="http://schemas.openxmlformats.org/officeDocument/2006/relationships/hyperlink" Target="https://podminky.urs.cz/item/CS_URS_2021_02/162206112" TargetMode="External" /><Relationship Id="rId23" Type="http://schemas.openxmlformats.org/officeDocument/2006/relationships/hyperlink" Target="https://podminky.urs.cz/item/CS_URS_2021_02/162206113" TargetMode="External" /><Relationship Id="rId24" Type="http://schemas.openxmlformats.org/officeDocument/2006/relationships/hyperlink" Target="https://podminky.urs.cz/item/CS_URS_2021_02/162406111" TargetMode="External" /><Relationship Id="rId25" Type="http://schemas.openxmlformats.org/officeDocument/2006/relationships/hyperlink" Target="https://podminky.urs.cz/item/CS_URS_2021_02/162751117" TargetMode="External" /><Relationship Id="rId26" Type="http://schemas.openxmlformats.org/officeDocument/2006/relationships/hyperlink" Target="https://podminky.urs.cz/item/CS_URS_2021_02/167151111" TargetMode="External" /><Relationship Id="rId27" Type="http://schemas.openxmlformats.org/officeDocument/2006/relationships/hyperlink" Target="https://podminky.urs.cz/item/CS_URS_2021_02/167151112" TargetMode="External" /><Relationship Id="rId28" Type="http://schemas.openxmlformats.org/officeDocument/2006/relationships/hyperlink" Target="https://podminky.urs.cz/item/CS_URS_2021_02/171103201" TargetMode="External" /><Relationship Id="rId29" Type="http://schemas.openxmlformats.org/officeDocument/2006/relationships/hyperlink" Target="https://podminky.urs.cz/item/CS_URS_2021_02/171103291" TargetMode="External" /><Relationship Id="rId30" Type="http://schemas.openxmlformats.org/officeDocument/2006/relationships/hyperlink" Target="https://podminky.urs.cz/item/CS_URS_2021_02/171151101" TargetMode="External" /><Relationship Id="rId31" Type="http://schemas.openxmlformats.org/officeDocument/2006/relationships/hyperlink" Target="https://podminky.urs.cz/item/CS_URS_2021_02/171251201" TargetMode="External" /><Relationship Id="rId32" Type="http://schemas.openxmlformats.org/officeDocument/2006/relationships/hyperlink" Target="https://podminky.urs.cz/item/CS_URS_2021_02/171201231" TargetMode="External" /><Relationship Id="rId33" Type="http://schemas.openxmlformats.org/officeDocument/2006/relationships/hyperlink" Target="https://podminky.urs.cz/item/CS_URS_2021_02/181152302" TargetMode="External" /><Relationship Id="rId34" Type="http://schemas.openxmlformats.org/officeDocument/2006/relationships/hyperlink" Target="https://podminky.urs.cz/item/CS_URS_2021_02/181351104" TargetMode="External" /><Relationship Id="rId35" Type="http://schemas.openxmlformats.org/officeDocument/2006/relationships/hyperlink" Target="https://podminky.urs.cz/item/CS_URS_2021_02/182151111" TargetMode="External" /><Relationship Id="rId36" Type="http://schemas.openxmlformats.org/officeDocument/2006/relationships/hyperlink" Target="https://podminky.urs.cz/item/CS_URS_2021_02/182251101" TargetMode="External" /><Relationship Id="rId37" Type="http://schemas.openxmlformats.org/officeDocument/2006/relationships/hyperlink" Target="https://podminky.urs.cz/item/CS_URS_2021_02/182351134" TargetMode="External" /><Relationship Id="rId38" Type="http://schemas.openxmlformats.org/officeDocument/2006/relationships/hyperlink" Target="https://podminky.urs.cz/item/CS_URS_2021_02/181411122" TargetMode="External" /><Relationship Id="rId39" Type="http://schemas.openxmlformats.org/officeDocument/2006/relationships/hyperlink" Target="https://podminky.urs.cz/item/CS_URS_2021_02/00572100" TargetMode="External" /><Relationship Id="rId40" Type="http://schemas.openxmlformats.org/officeDocument/2006/relationships/hyperlink" Target="https://podminky.urs.cz/item/CS_URS_2021_02/213141121" TargetMode="External" /><Relationship Id="rId41" Type="http://schemas.openxmlformats.org/officeDocument/2006/relationships/hyperlink" Target="https://podminky.urs.cz/item/CS_URS_2021_02/213141123" TargetMode="External" /><Relationship Id="rId42" Type="http://schemas.openxmlformats.org/officeDocument/2006/relationships/hyperlink" Target="https://podminky.urs.cz/item/CS_URS_2021_02/321311116" TargetMode="External" /><Relationship Id="rId43" Type="http://schemas.openxmlformats.org/officeDocument/2006/relationships/hyperlink" Target="https://podminky.urs.cz/item/CS_URS_2021_02/321321116" TargetMode="External" /><Relationship Id="rId44" Type="http://schemas.openxmlformats.org/officeDocument/2006/relationships/hyperlink" Target="https://podminky.urs.cz/item/CS_URS_2021_02/321351010" TargetMode="External" /><Relationship Id="rId45" Type="http://schemas.openxmlformats.org/officeDocument/2006/relationships/hyperlink" Target="https://podminky.urs.cz/item/CS_URS_2021_02/321352010" TargetMode="External" /><Relationship Id="rId46" Type="http://schemas.openxmlformats.org/officeDocument/2006/relationships/hyperlink" Target="https://podminky.urs.cz/item/CS_URS_2021_02/321368211" TargetMode="External" /><Relationship Id="rId47" Type="http://schemas.openxmlformats.org/officeDocument/2006/relationships/hyperlink" Target="https://podminky.urs.cz/item/CS_URS_2021_02/457531111" TargetMode="External" /><Relationship Id="rId48" Type="http://schemas.openxmlformats.org/officeDocument/2006/relationships/hyperlink" Target="https://podminky.urs.cz/item/CS_URS_2021_02/457541111" TargetMode="External" /><Relationship Id="rId49" Type="http://schemas.openxmlformats.org/officeDocument/2006/relationships/hyperlink" Target="https://podminky.urs.cz/item/CS_URS_2021_02/457541111a" TargetMode="External" /><Relationship Id="rId50" Type="http://schemas.openxmlformats.org/officeDocument/2006/relationships/hyperlink" Target="https://podminky.urs.cz/item/CS_URS_2021_02/457541112" TargetMode="External" /><Relationship Id="rId51" Type="http://schemas.openxmlformats.org/officeDocument/2006/relationships/hyperlink" Target="https://podminky.urs.cz/item/CS_URS_2021_02/457571211" TargetMode="External" /><Relationship Id="rId52" Type="http://schemas.openxmlformats.org/officeDocument/2006/relationships/hyperlink" Target="https://podminky.urs.cz/item/CS_URS_2021_02/461211711" TargetMode="External" /><Relationship Id="rId53" Type="http://schemas.openxmlformats.org/officeDocument/2006/relationships/hyperlink" Target="https://podminky.urs.cz/item/CS_URS_2021_02/462511169" TargetMode="External" /><Relationship Id="rId54" Type="http://schemas.openxmlformats.org/officeDocument/2006/relationships/hyperlink" Target="https://podminky.urs.cz/item/CS_URS_2021_02/463212121" TargetMode="External" /><Relationship Id="rId55" Type="http://schemas.openxmlformats.org/officeDocument/2006/relationships/hyperlink" Target="https://podminky.urs.cz/item/CS_URS_2021_02/464511122" TargetMode="External" /><Relationship Id="rId56" Type="http://schemas.openxmlformats.org/officeDocument/2006/relationships/hyperlink" Target="https://podminky.urs.cz/item/CS_URS_2021_02/464511123" TargetMode="External" /><Relationship Id="rId57" Type="http://schemas.openxmlformats.org/officeDocument/2006/relationships/hyperlink" Target="https://podminky.urs.cz/item/CS_URS_2021_02/464531111" TargetMode="External" /><Relationship Id="rId58" Type="http://schemas.openxmlformats.org/officeDocument/2006/relationships/hyperlink" Target="https://podminky.urs.cz/item/CS_URS_2021_02/464541111" TargetMode="External" /><Relationship Id="rId59" Type="http://schemas.openxmlformats.org/officeDocument/2006/relationships/hyperlink" Target="https://podminky.urs.cz/item/CS_URS_2021_02/465511327" TargetMode="External" /><Relationship Id="rId60" Type="http://schemas.openxmlformats.org/officeDocument/2006/relationships/hyperlink" Target="https://podminky.urs.cz/item/CS_URS_2021_02/465513227" TargetMode="External" /><Relationship Id="rId61" Type="http://schemas.openxmlformats.org/officeDocument/2006/relationships/hyperlink" Target="https://podminky.urs.cz/item/CS_URS_2021_02/567114112" TargetMode="External" /><Relationship Id="rId62" Type="http://schemas.openxmlformats.org/officeDocument/2006/relationships/hyperlink" Target="https://podminky.urs.cz/item/CS_URS_2021_02/822392111" TargetMode="External" /><Relationship Id="rId63" Type="http://schemas.openxmlformats.org/officeDocument/2006/relationships/hyperlink" Target="https://podminky.urs.cz/item/CS_URS_2021_02/871238111" TargetMode="External" /><Relationship Id="rId64" Type="http://schemas.openxmlformats.org/officeDocument/2006/relationships/hyperlink" Target="https://podminky.urs.cz/item/CS_URS_2021_02/899623181" TargetMode="External" /><Relationship Id="rId65" Type="http://schemas.openxmlformats.org/officeDocument/2006/relationships/hyperlink" Target="https://podminky.urs.cz/item/CS_URS_2021_02/899643111" TargetMode="External" /><Relationship Id="rId66" Type="http://schemas.openxmlformats.org/officeDocument/2006/relationships/hyperlink" Target="https://podminky.urs.cz/item/CS_URS_2021_02/820391113" TargetMode="External" /><Relationship Id="rId67" Type="http://schemas.openxmlformats.org/officeDocument/2006/relationships/hyperlink" Target="https://podminky.urs.cz/item/CS_URS_2021_02/934953116" TargetMode="External" /><Relationship Id="rId68" Type="http://schemas.openxmlformats.org/officeDocument/2006/relationships/hyperlink" Target="https://podminky.urs.cz/item/CS_URS_2021_02/934956123" TargetMode="External" /><Relationship Id="rId69" Type="http://schemas.openxmlformats.org/officeDocument/2006/relationships/hyperlink" Target="https://podminky.urs.cz/item/CS_URS_2021_02/936501111" TargetMode="External" /><Relationship Id="rId70" Type="http://schemas.openxmlformats.org/officeDocument/2006/relationships/hyperlink" Target="https://podminky.urs.cz/item/CS_URS_2021_02/998321011" TargetMode="External" /><Relationship Id="rId71" Type="http://schemas.openxmlformats.org/officeDocument/2006/relationships/hyperlink" Target="https://podminky.urs.cz/item/CS_URS_2021_02/784181005" TargetMode="External" /><Relationship Id="rId72" Type="http://schemas.openxmlformats.org/officeDocument/2006/relationships/hyperlink" Target="https://podminky.urs.cz/item/CS_URS_2021_02/011002000" TargetMode="External" /><Relationship Id="rId73" Type="http://schemas.openxmlformats.org/officeDocument/2006/relationships/hyperlink" Target="https://podminky.urs.cz/item/CS_URS_2021_02/011114000" TargetMode="External" /><Relationship Id="rId74" Type="http://schemas.openxmlformats.org/officeDocument/2006/relationships/hyperlink" Target="https://podminky.urs.cz/item/CS_URS_2021_02/012002000" TargetMode="External" /><Relationship Id="rId75" Type="http://schemas.openxmlformats.org/officeDocument/2006/relationships/hyperlink" Target="https://podminky.urs.cz/item/CS_URS_2021_02/030001000" TargetMode="External" /><Relationship Id="rId76" Type="http://schemas.openxmlformats.org/officeDocument/2006/relationships/hyperlink" Target="https://podminky.urs.cz/item/CS_URS_2021_02/032002000" TargetMode="External" /><Relationship Id="rId77" Type="http://schemas.openxmlformats.org/officeDocument/2006/relationships/hyperlink" Target="https://podminky.urs.cz/item/CS_URS_2021_02/032503000" TargetMode="External" /><Relationship Id="rId78" Type="http://schemas.openxmlformats.org/officeDocument/2006/relationships/hyperlink" Target="https://podminky.urs.cz/item/CS_URS_2021_02/034002000" TargetMode="External" /><Relationship Id="rId79" Type="http://schemas.openxmlformats.org/officeDocument/2006/relationships/hyperlink" Target="https://podminky.urs.cz/item/CS_URS_2021_02/041002000" TargetMode="External" /><Relationship Id="rId80" Type="http://schemas.openxmlformats.org/officeDocument/2006/relationships/hyperlink" Target="https://podminky.urs.cz/item/CS_URS_2021_02/041903000" TargetMode="External" /><Relationship Id="rId81" Type="http://schemas.openxmlformats.org/officeDocument/2006/relationships/hyperlink" Target="https://podminky.urs.cz/item/CS_URS_2021_02/042002000" TargetMode="External" /><Relationship Id="rId82" Type="http://schemas.openxmlformats.org/officeDocument/2006/relationships/hyperlink" Target="https://podminky.urs.cz/item/CS_URS_2021_02/043002000" TargetMode="External" /><Relationship Id="rId83" Type="http://schemas.openxmlformats.org/officeDocument/2006/relationships/hyperlink" Target="https://podminky.urs.cz/item/CS_URS_2021_02/049002000" TargetMode="External" /><Relationship Id="rId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OBD-R-SV-2021vv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Rekonstrukce rybníku Svět- VP1, k.ú.  Obděnice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30. 11. 2020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V54" s="108" t="s">
        <v>74</v>
      </c>
      <c r="BW54" s="108" t="s">
        <v>5</v>
      </c>
      <c r="BX54" s="108" t="s">
        <v>75</v>
      </c>
      <c r="CL54" s="108" t="s">
        <v>20</v>
      </c>
    </row>
    <row r="55" s="7" customFormat="1" ht="37.5" customHeight="1">
      <c r="A55" s="109" t="s">
        <v>76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'OBD-R-SV-2021vv - Rekonst...'!J28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'OBD-R-SV-2021vv - Rekonst...'!P93</f>
        <v>0</v>
      </c>
      <c r="AV55" s="118">
        <f>'OBD-R-SV-2021vv - Rekonst...'!J31</f>
        <v>0</v>
      </c>
      <c r="AW55" s="118">
        <f>'OBD-R-SV-2021vv - Rekonst...'!J32</f>
        <v>0</v>
      </c>
      <c r="AX55" s="118">
        <f>'OBD-R-SV-2021vv - Rekonst...'!J33</f>
        <v>0</v>
      </c>
      <c r="AY55" s="118">
        <f>'OBD-R-SV-2021vv - Rekonst...'!J34</f>
        <v>0</v>
      </c>
      <c r="AZ55" s="118">
        <f>'OBD-R-SV-2021vv - Rekonst...'!F31</f>
        <v>0</v>
      </c>
      <c r="BA55" s="118">
        <f>'OBD-R-SV-2021vv - Rekonst...'!F32</f>
        <v>0</v>
      </c>
      <c r="BB55" s="118">
        <f>'OBD-R-SV-2021vv - Rekonst...'!F33</f>
        <v>0</v>
      </c>
      <c r="BC55" s="118">
        <f>'OBD-R-SV-2021vv - Rekonst...'!F34</f>
        <v>0</v>
      </c>
      <c r="BD55" s="120">
        <f>'OBD-R-SV-2021vv - Rekonst...'!F35</f>
        <v>0</v>
      </c>
      <c r="BE55" s="7"/>
      <c r="BT55" s="121" t="s">
        <v>22</v>
      </c>
      <c r="BU55" s="121" t="s">
        <v>78</v>
      </c>
      <c r="BV55" s="121" t="s">
        <v>74</v>
      </c>
      <c r="BW55" s="121" t="s">
        <v>5</v>
      </c>
      <c r="BX55" s="121" t="s">
        <v>75</v>
      </c>
      <c r="CL55" s="121" t="s">
        <v>20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rwiLIMYkQwOr11zYgXNSk3LG9gf8mmMz9lWqXCBjVx1MaZ8K77/svWZzJe7aeQ0e3DRt7Aa+cP3tVU2uNsryrg==" hashValue="T2LcCOVMI5HJgJOAzAk2AskKEaaf5TbaOOdC6gD75Q0A48KYYTMq5h6Ar/l41fb0QQ0xxEAPLo0VIlmYCOTEdA==" algorithmName="SHA-512" password="B68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BD-R-SV-2021vv - Rekon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19</v>
      </c>
      <c r="E9" s="37"/>
      <c r="F9" s="129" t="s">
        <v>20</v>
      </c>
      <c r="G9" s="37"/>
      <c r="H9" s="37"/>
      <c r="I9" s="126" t="s">
        <v>21</v>
      </c>
      <c r="J9" s="129" t="s">
        <v>20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23</v>
      </c>
      <c r="E10" s="37"/>
      <c r="F10" s="129" t="s">
        <v>24</v>
      </c>
      <c r="G10" s="37"/>
      <c r="H10" s="37"/>
      <c r="I10" s="126" t="s">
        <v>25</v>
      </c>
      <c r="J10" s="130" t="str">
        <f>'Rekapitulace stavby'!AN8</f>
        <v>30. 11. 2020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29</v>
      </c>
      <c r="E12" s="37"/>
      <c r="F12" s="37"/>
      <c r="G12" s="37"/>
      <c r="H12" s="37"/>
      <c r="I12" s="126" t="s">
        <v>30</v>
      </c>
      <c r="J12" s="129" t="str">
        <f>IF('Rekapitulace stavby'!AN10="","",'Rekapitulace stavby'!AN10)</f>
        <v/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tr">
        <f>IF('Rekapitulace stavby'!E11="","",'Rekapitulace stavby'!E11)</f>
        <v xml:space="preserve"> </v>
      </c>
      <c r="F13" s="37"/>
      <c r="G13" s="37"/>
      <c r="H13" s="37"/>
      <c r="I13" s="126" t="s">
        <v>31</v>
      </c>
      <c r="J13" s="129" t="str">
        <f>IF('Rekapitulace stavby'!AN11="","",'Rekapitulace stavby'!AN11)</f>
        <v/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32</v>
      </c>
      <c r="E15" s="37"/>
      <c r="F15" s="37"/>
      <c r="G15" s="37"/>
      <c r="H15" s="37"/>
      <c r="I15" s="126" t="s">
        <v>30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31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34</v>
      </c>
      <c r="E18" s="37"/>
      <c r="F18" s="37"/>
      <c r="G18" s="37"/>
      <c r="H18" s="37"/>
      <c r="I18" s="126" t="s">
        <v>30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31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36</v>
      </c>
      <c r="E21" s="37"/>
      <c r="F21" s="37"/>
      <c r="G21" s="37"/>
      <c r="H21" s="37"/>
      <c r="I21" s="126" t="s">
        <v>30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31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37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1"/>
      <c r="B25" s="132"/>
      <c r="C25" s="131"/>
      <c r="D25" s="131"/>
      <c r="E25" s="133" t="s">
        <v>38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39</v>
      </c>
      <c r="E28" s="37"/>
      <c r="F28" s="37"/>
      <c r="G28" s="37"/>
      <c r="H28" s="37"/>
      <c r="I28" s="37"/>
      <c r="J28" s="137">
        <f>ROUND(J93,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41</v>
      </c>
      <c r="G30" s="37"/>
      <c r="H30" s="37"/>
      <c r="I30" s="138" t="s">
        <v>40</v>
      </c>
      <c r="J30" s="138" t="s">
        <v>42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43</v>
      </c>
      <c r="E31" s="126" t="s">
        <v>44</v>
      </c>
      <c r="F31" s="140">
        <f>ROUND((SUM(BE93:BE288)),  2)</f>
        <v>0</v>
      </c>
      <c r="G31" s="37"/>
      <c r="H31" s="37"/>
      <c r="I31" s="141">
        <v>0.20999999999999999</v>
      </c>
      <c r="J31" s="140">
        <f>ROUND(((SUM(BE93:BE288))*I31),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45</v>
      </c>
      <c r="F32" s="140">
        <f>ROUND((SUM(BF93:BF288)),  2)</f>
        <v>0</v>
      </c>
      <c r="G32" s="37"/>
      <c r="H32" s="37"/>
      <c r="I32" s="141">
        <v>0.14999999999999999</v>
      </c>
      <c r="J32" s="140">
        <f>ROUND(((SUM(BF93:BF288))*I32),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46</v>
      </c>
      <c r="F33" s="140">
        <f>ROUND((SUM(BG93:BG288)),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47</v>
      </c>
      <c r="F34" s="140">
        <f>ROUND((SUM(BH93:BH288)),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48</v>
      </c>
      <c r="F35" s="140">
        <f>ROUND((SUM(BI93:BI288)),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49</v>
      </c>
      <c r="E37" s="144"/>
      <c r="F37" s="144"/>
      <c r="G37" s="145" t="s">
        <v>50</v>
      </c>
      <c r="H37" s="146" t="s">
        <v>51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 xml:space="preserve">Rekonstrukce rybníku Svět- VP1, k.ú.  Obděnice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23</v>
      </c>
      <c r="D48" s="39"/>
      <c r="E48" s="39"/>
      <c r="F48" s="26" t="str">
        <f>F10</f>
        <v xml:space="preserve"> </v>
      </c>
      <c r="G48" s="39"/>
      <c r="H48" s="39"/>
      <c r="I48" s="31" t="s">
        <v>25</v>
      </c>
      <c r="J48" s="71" t="str">
        <f>IF(J10="","",J10)</f>
        <v>30. 11. 2020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29</v>
      </c>
      <c r="D50" s="39"/>
      <c r="E50" s="39"/>
      <c r="F50" s="26" t="str">
        <f>E13</f>
        <v xml:space="preserve"> </v>
      </c>
      <c r="G50" s="39"/>
      <c r="H50" s="39"/>
      <c r="I50" s="31" t="s">
        <v>34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32</v>
      </c>
      <c r="D51" s="39"/>
      <c r="E51" s="39"/>
      <c r="F51" s="26" t="str">
        <f>IF(E16="","",E16)</f>
        <v>Vyplň údaj</v>
      </c>
      <c r="G51" s="39"/>
      <c r="H51" s="39"/>
      <c r="I51" s="31" t="s">
        <v>36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71</v>
      </c>
      <c r="D55" s="39"/>
      <c r="E55" s="39"/>
      <c r="F55" s="39"/>
      <c r="G55" s="39"/>
      <c r="H55" s="39"/>
      <c r="I55" s="39"/>
      <c r="J55" s="101">
        <f>J93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J94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J95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J170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J177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J184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J195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91</v>
      </c>
      <c r="E62" s="166"/>
      <c r="F62" s="166"/>
      <c r="G62" s="166"/>
      <c r="H62" s="166"/>
      <c r="I62" s="166"/>
      <c r="J62" s="167">
        <f>J198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J227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J230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J232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3"/>
      <c r="C66" s="164"/>
      <c r="D66" s="165" t="s">
        <v>95</v>
      </c>
      <c r="E66" s="166"/>
      <c r="F66" s="166"/>
      <c r="G66" s="166"/>
      <c r="H66" s="166"/>
      <c r="I66" s="166"/>
      <c r="J66" s="167">
        <f>J243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3"/>
      <c r="C67" s="164"/>
      <c r="D67" s="165" t="s">
        <v>96</v>
      </c>
      <c r="E67" s="166"/>
      <c r="F67" s="166"/>
      <c r="G67" s="166"/>
      <c r="H67" s="166"/>
      <c r="I67" s="166"/>
      <c r="J67" s="167">
        <f>J246</f>
        <v>0</v>
      </c>
      <c r="K67" s="164"/>
      <c r="L67" s="16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3"/>
      <c r="C68" s="164"/>
      <c r="D68" s="165" t="s">
        <v>97</v>
      </c>
      <c r="E68" s="166"/>
      <c r="F68" s="166"/>
      <c r="G68" s="166"/>
      <c r="H68" s="166"/>
      <c r="I68" s="166"/>
      <c r="J68" s="167">
        <f>J253</f>
        <v>0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7"/>
      <c r="C69" s="158"/>
      <c r="D69" s="159" t="s">
        <v>98</v>
      </c>
      <c r="E69" s="160"/>
      <c r="F69" s="160"/>
      <c r="G69" s="160"/>
      <c r="H69" s="160"/>
      <c r="I69" s="160"/>
      <c r="J69" s="161">
        <f>J256</f>
        <v>0</v>
      </c>
      <c r="K69" s="158"/>
      <c r="L69" s="16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3"/>
      <c r="C70" s="164"/>
      <c r="D70" s="165" t="s">
        <v>99</v>
      </c>
      <c r="E70" s="166"/>
      <c r="F70" s="166"/>
      <c r="G70" s="166"/>
      <c r="H70" s="166"/>
      <c r="I70" s="166"/>
      <c r="J70" s="167">
        <f>J257</f>
        <v>0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57"/>
      <c r="C71" s="158"/>
      <c r="D71" s="159" t="s">
        <v>100</v>
      </c>
      <c r="E71" s="160"/>
      <c r="F71" s="160"/>
      <c r="G71" s="160"/>
      <c r="H71" s="160"/>
      <c r="I71" s="160"/>
      <c r="J71" s="161">
        <f>J260</f>
        <v>0</v>
      </c>
      <c r="K71" s="158"/>
      <c r="L71" s="16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3"/>
      <c r="C72" s="164"/>
      <c r="D72" s="165" t="s">
        <v>101</v>
      </c>
      <c r="E72" s="166"/>
      <c r="F72" s="166"/>
      <c r="G72" s="166"/>
      <c r="H72" s="166"/>
      <c r="I72" s="166"/>
      <c r="J72" s="167">
        <f>J261</f>
        <v>0</v>
      </c>
      <c r="K72" s="164"/>
      <c r="L72" s="16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3"/>
      <c r="C73" s="164"/>
      <c r="D73" s="165" t="s">
        <v>102</v>
      </c>
      <c r="E73" s="166"/>
      <c r="F73" s="166"/>
      <c r="G73" s="166"/>
      <c r="H73" s="166"/>
      <c r="I73" s="166"/>
      <c r="J73" s="167">
        <f>J268</f>
        <v>0</v>
      </c>
      <c r="K73" s="164"/>
      <c r="L73" s="16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3"/>
      <c r="C74" s="164"/>
      <c r="D74" s="165" t="s">
        <v>103</v>
      </c>
      <c r="E74" s="166"/>
      <c r="F74" s="166"/>
      <c r="G74" s="166"/>
      <c r="H74" s="166"/>
      <c r="I74" s="166"/>
      <c r="J74" s="167">
        <f>J269</f>
        <v>0</v>
      </c>
      <c r="K74" s="164"/>
      <c r="L74" s="16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3"/>
      <c r="C75" s="164"/>
      <c r="D75" s="165" t="s">
        <v>104</v>
      </c>
      <c r="E75" s="166"/>
      <c r="F75" s="166"/>
      <c r="G75" s="166"/>
      <c r="H75" s="166"/>
      <c r="I75" s="166"/>
      <c r="J75" s="167">
        <f>J278</f>
        <v>0</v>
      </c>
      <c r="K75" s="164"/>
      <c r="L75" s="16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2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E7</f>
        <v xml:space="preserve">Rekonstrukce rybníku Svět- VP1, k.ú.  Obděnice</v>
      </c>
      <c r="F85" s="39"/>
      <c r="G85" s="39"/>
      <c r="H85" s="39"/>
      <c r="I85" s="39"/>
      <c r="J85" s="39"/>
      <c r="K85" s="39"/>
      <c r="L85" s="12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23</v>
      </c>
      <c r="D87" s="39"/>
      <c r="E87" s="39"/>
      <c r="F87" s="26" t="str">
        <f>F10</f>
        <v xml:space="preserve"> </v>
      </c>
      <c r="G87" s="39"/>
      <c r="H87" s="39"/>
      <c r="I87" s="31" t="s">
        <v>25</v>
      </c>
      <c r="J87" s="71" t="str">
        <f>IF(J10="","",J10)</f>
        <v>30. 11. 2020</v>
      </c>
      <c r="K87" s="39"/>
      <c r="L87" s="12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E13</f>
        <v xml:space="preserve"> </v>
      </c>
      <c r="G89" s="39"/>
      <c r="H89" s="39"/>
      <c r="I89" s="31" t="s">
        <v>34</v>
      </c>
      <c r="J89" s="35" t="str">
        <f>E19</f>
        <v xml:space="preserve"> </v>
      </c>
      <c r="K89" s="39"/>
      <c r="L89" s="12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32</v>
      </c>
      <c r="D90" s="39"/>
      <c r="E90" s="39"/>
      <c r="F90" s="26" t="str">
        <f>IF(E16="","",E16)</f>
        <v>Vyplň údaj</v>
      </c>
      <c r="G90" s="39"/>
      <c r="H90" s="39"/>
      <c r="I90" s="31" t="s">
        <v>36</v>
      </c>
      <c r="J90" s="35" t="str">
        <f>E22</f>
        <v xml:space="preserve"> </v>
      </c>
      <c r="K90" s="39"/>
      <c r="L90" s="12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2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69"/>
      <c r="B92" s="170"/>
      <c r="C92" s="171" t="s">
        <v>106</v>
      </c>
      <c r="D92" s="172" t="s">
        <v>58</v>
      </c>
      <c r="E92" s="172" t="s">
        <v>54</v>
      </c>
      <c r="F92" s="172" t="s">
        <v>55</v>
      </c>
      <c r="G92" s="172" t="s">
        <v>107</v>
      </c>
      <c r="H92" s="172" t="s">
        <v>108</v>
      </c>
      <c r="I92" s="172" t="s">
        <v>109</v>
      </c>
      <c r="J92" s="172" t="s">
        <v>83</v>
      </c>
      <c r="K92" s="173" t="s">
        <v>110</v>
      </c>
      <c r="L92" s="174"/>
      <c r="M92" s="91" t="s">
        <v>20</v>
      </c>
      <c r="N92" s="92" t="s">
        <v>43</v>
      </c>
      <c r="O92" s="92" t="s">
        <v>111</v>
      </c>
      <c r="P92" s="92" t="s">
        <v>112</v>
      </c>
      <c r="Q92" s="92" t="s">
        <v>113</v>
      </c>
      <c r="R92" s="92" t="s">
        <v>114</v>
      </c>
      <c r="S92" s="92" t="s">
        <v>115</v>
      </c>
      <c r="T92" s="93" t="s">
        <v>116</v>
      </c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="2" customFormat="1" ht="22.8" customHeight="1">
      <c r="A93" s="37"/>
      <c r="B93" s="38"/>
      <c r="C93" s="98" t="s">
        <v>117</v>
      </c>
      <c r="D93" s="39"/>
      <c r="E93" s="39"/>
      <c r="F93" s="39"/>
      <c r="G93" s="39"/>
      <c r="H93" s="39"/>
      <c r="I93" s="39"/>
      <c r="J93" s="175">
        <f>BK93</f>
        <v>0</v>
      </c>
      <c r="K93" s="39"/>
      <c r="L93" s="43"/>
      <c r="M93" s="94"/>
      <c r="N93" s="176"/>
      <c r="O93" s="95"/>
      <c r="P93" s="177">
        <f>P94+P256+P260</f>
        <v>0</v>
      </c>
      <c r="Q93" s="95"/>
      <c r="R93" s="177">
        <f>R94+R256+R260</f>
        <v>2579.2934708000003</v>
      </c>
      <c r="S93" s="95"/>
      <c r="T93" s="178">
        <f>T94+T256+T260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72</v>
      </c>
      <c r="AU93" s="16" t="s">
        <v>84</v>
      </c>
      <c r="BK93" s="179">
        <f>BK94+BK256+BK260</f>
        <v>0</v>
      </c>
    </row>
    <row r="94" s="12" customFormat="1" ht="25.92" customHeight="1">
      <c r="A94" s="12"/>
      <c r="B94" s="180"/>
      <c r="C94" s="181"/>
      <c r="D94" s="182" t="s">
        <v>72</v>
      </c>
      <c r="E94" s="183" t="s">
        <v>118</v>
      </c>
      <c r="F94" s="183" t="s">
        <v>119</v>
      </c>
      <c r="G94" s="181"/>
      <c r="H94" s="181"/>
      <c r="I94" s="184"/>
      <c r="J94" s="185">
        <f>BK94</f>
        <v>0</v>
      </c>
      <c r="K94" s="181"/>
      <c r="L94" s="186"/>
      <c r="M94" s="187"/>
      <c r="N94" s="188"/>
      <c r="O94" s="188"/>
      <c r="P94" s="189">
        <f>P95+P177+P184+P198+P227+P230+P232+P246+P253</f>
        <v>0</v>
      </c>
      <c r="Q94" s="188"/>
      <c r="R94" s="189">
        <f>R95+R177+R184+R198+R227+R230+R232+R246+R253</f>
        <v>2579.2836808000002</v>
      </c>
      <c r="S94" s="188"/>
      <c r="T94" s="190">
        <f>T95+T177+T184+T198+T227+T230+T232+T246+T253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1" t="s">
        <v>22</v>
      </c>
      <c r="AT94" s="192" t="s">
        <v>72</v>
      </c>
      <c r="AU94" s="192" t="s">
        <v>73</v>
      </c>
      <c r="AY94" s="191" t="s">
        <v>120</v>
      </c>
      <c r="BK94" s="193">
        <f>BK95+BK177+BK184+BK198+BK227+BK230+BK232+BK246+BK253</f>
        <v>0</v>
      </c>
    </row>
    <row r="95" s="12" customFormat="1" ht="22.8" customHeight="1">
      <c r="A95" s="12"/>
      <c r="B95" s="180"/>
      <c r="C95" s="181"/>
      <c r="D95" s="182" t="s">
        <v>72</v>
      </c>
      <c r="E95" s="194" t="s">
        <v>22</v>
      </c>
      <c r="F95" s="194" t="s">
        <v>121</v>
      </c>
      <c r="G95" s="181"/>
      <c r="H95" s="181"/>
      <c r="I95" s="184"/>
      <c r="J95" s="195">
        <f>BK95</f>
        <v>0</v>
      </c>
      <c r="K95" s="181"/>
      <c r="L95" s="186"/>
      <c r="M95" s="187"/>
      <c r="N95" s="188"/>
      <c r="O95" s="188"/>
      <c r="P95" s="189">
        <f>P96+SUM(P97:P170)</f>
        <v>0</v>
      </c>
      <c r="Q95" s="188"/>
      <c r="R95" s="189">
        <f>R96+SUM(R97:R170)</f>
        <v>1.60378</v>
      </c>
      <c r="S95" s="188"/>
      <c r="T95" s="190">
        <f>T96+SUM(T97:T170)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1" t="s">
        <v>22</v>
      </c>
      <c r="AT95" s="192" t="s">
        <v>72</v>
      </c>
      <c r="AU95" s="192" t="s">
        <v>22</v>
      </c>
      <c r="AY95" s="191" t="s">
        <v>120</v>
      </c>
      <c r="BK95" s="193">
        <f>BK96+SUM(BK97:BK170)</f>
        <v>0</v>
      </c>
    </row>
    <row r="96" s="2" customFormat="1" ht="49.05" customHeight="1">
      <c r="A96" s="37"/>
      <c r="B96" s="38"/>
      <c r="C96" s="196" t="s">
        <v>22</v>
      </c>
      <c r="D96" s="196" t="s">
        <v>122</v>
      </c>
      <c r="E96" s="197" t="s">
        <v>123</v>
      </c>
      <c r="F96" s="198" t="s">
        <v>124</v>
      </c>
      <c r="G96" s="199" t="s">
        <v>125</v>
      </c>
      <c r="H96" s="200">
        <v>6380</v>
      </c>
      <c r="I96" s="201"/>
      <c r="J96" s="202">
        <f>ROUND(I96*H96,2)</f>
        <v>0</v>
      </c>
      <c r="K96" s="198" t="s">
        <v>126</v>
      </c>
      <c r="L96" s="43"/>
      <c r="M96" s="203" t="s">
        <v>20</v>
      </c>
      <c r="N96" s="204" t="s">
        <v>44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127</v>
      </c>
      <c r="AT96" s="207" t="s">
        <v>122</v>
      </c>
      <c r="AU96" s="207" t="s">
        <v>79</v>
      </c>
      <c r="AY96" s="16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22</v>
      </c>
      <c r="BK96" s="208">
        <f>ROUND(I96*H96,2)</f>
        <v>0</v>
      </c>
      <c r="BL96" s="16" t="s">
        <v>127</v>
      </c>
      <c r="BM96" s="207" t="s">
        <v>128</v>
      </c>
    </row>
    <row r="97" s="2" customFormat="1">
      <c r="A97" s="37"/>
      <c r="B97" s="38"/>
      <c r="C97" s="39"/>
      <c r="D97" s="209" t="s">
        <v>129</v>
      </c>
      <c r="E97" s="39"/>
      <c r="F97" s="210" t="s">
        <v>130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129</v>
      </c>
      <c r="AU97" s="16" t="s">
        <v>79</v>
      </c>
    </row>
    <row r="98" s="2" customFormat="1" ht="24.15" customHeight="1">
      <c r="A98" s="37"/>
      <c r="B98" s="38"/>
      <c r="C98" s="196" t="s">
        <v>79</v>
      </c>
      <c r="D98" s="196" t="s">
        <v>122</v>
      </c>
      <c r="E98" s="197" t="s">
        <v>131</v>
      </c>
      <c r="F98" s="198" t="s">
        <v>132</v>
      </c>
      <c r="G98" s="199" t="s">
        <v>125</v>
      </c>
      <c r="H98" s="200">
        <v>6380</v>
      </c>
      <c r="I98" s="201"/>
      <c r="J98" s="202">
        <f>ROUND(I98*H98,2)</f>
        <v>0</v>
      </c>
      <c r="K98" s="198" t="s">
        <v>126</v>
      </c>
      <c r="L98" s="43"/>
      <c r="M98" s="203" t="s">
        <v>20</v>
      </c>
      <c r="N98" s="204" t="s">
        <v>44</v>
      </c>
      <c r="O98" s="83"/>
      <c r="P98" s="205">
        <f>O98*H98</f>
        <v>0</v>
      </c>
      <c r="Q98" s="205">
        <v>3.0000000000000001E-05</v>
      </c>
      <c r="R98" s="205">
        <f>Q98*H98</f>
        <v>0.19140000000000002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127</v>
      </c>
      <c r="AT98" s="207" t="s">
        <v>122</v>
      </c>
      <c r="AU98" s="207" t="s">
        <v>79</v>
      </c>
      <c r="AY98" s="16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22</v>
      </c>
      <c r="BK98" s="208">
        <f>ROUND(I98*H98,2)</f>
        <v>0</v>
      </c>
      <c r="BL98" s="16" t="s">
        <v>127</v>
      </c>
      <c r="BM98" s="207" t="s">
        <v>133</v>
      </c>
    </row>
    <row r="99" s="2" customFormat="1">
      <c r="A99" s="37"/>
      <c r="B99" s="38"/>
      <c r="C99" s="39"/>
      <c r="D99" s="209" t="s">
        <v>129</v>
      </c>
      <c r="E99" s="39"/>
      <c r="F99" s="210" t="s">
        <v>134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79</v>
      </c>
    </row>
    <row r="100" s="2" customFormat="1" ht="24.15" customHeight="1">
      <c r="A100" s="37"/>
      <c r="B100" s="38"/>
      <c r="C100" s="196" t="s">
        <v>135</v>
      </c>
      <c r="D100" s="196" t="s">
        <v>122</v>
      </c>
      <c r="E100" s="197" t="s">
        <v>136</v>
      </c>
      <c r="F100" s="198" t="s">
        <v>137</v>
      </c>
      <c r="G100" s="199" t="s">
        <v>138</v>
      </c>
      <c r="H100" s="200">
        <v>35</v>
      </c>
      <c r="I100" s="201"/>
      <c r="J100" s="202">
        <f>ROUND(I100*H100,2)</f>
        <v>0</v>
      </c>
      <c r="K100" s="198" t="s">
        <v>126</v>
      </c>
      <c r="L100" s="43"/>
      <c r="M100" s="203" t="s">
        <v>20</v>
      </c>
      <c r="N100" s="204" t="s">
        <v>44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127</v>
      </c>
      <c r="AT100" s="207" t="s">
        <v>122</v>
      </c>
      <c r="AU100" s="207" t="s">
        <v>79</v>
      </c>
      <c r="AY100" s="16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22</v>
      </c>
      <c r="BK100" s="208">
        <f>ROUND(I100*H100,2)</f>
        <v>0</v>
      </c>
      <c r="BL100" s="16" t="s">
        <v>127</v>
      </c>
      <c r="BM100" s="207" t="s">
        <v>139</v>
      </c>
    </row>
    <row r="101" s="2" customFormat="1">
      <c r="A101" s="37"/>
      <c r="B101" s="38"/>
      <c r="C101" s="39"/>
      <c r="D101" s="209" t="s">
        <v>129</v>
      </c>
      <c r="E101" s="39"/>
      <c r="F101" s="210" t="s">
        <v>140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129</v>
      </c>
      <c r="AU101" s="16" t="s">
        <v>79</v>
      </c>
    </row>
    <row r="102" s="2" customFormat="1" ht="33" customHeight="1">
      <c r="A102" s="37"/>
      <c r="B102" s="38"/>
      <c r="C102" s="196" t="s">
        <v>127</v>
      </c>
      <c r="D102" s="196" t="s">
        <v>122</v>
      </c>
      <c r="E102" s="197" t="s">
        <v>141</v>
      </c>
      <c r="F102" s="198" t="s">
        <v>142</v>
      </c>
      <c r="G102" s="199" t="s">
        <v>138</v>
      </c>
      <c r="H102" s="200">
        <v>8</v>
      </c>
      <c r="I102" s="201"/>
      <c r="J102" s="202">
        <f>ROUND(I102*H102,2)</f>
        <v>0</v>
      </c>
      <c r="K102" s="198" t="s">
        <v>126</v>
      </c>
      <c r="L102" s="43"/>
      <c r="M102" s="203" t="s">
        <v>20</v>
      </c>
      <c r="N102" s="204" t="s">
        <v>44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127</v>
      </c>
      <c r="AT102" s="207" t="s">
        <v>122</v>
      </c>
      <c r="AU102" s="207" t="s">
        <v>79</v>
      </c>
      <c r="AY102" s="16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22</v>
      </c>
      <c r="BK102" s="208">
        <f>ROUND(I102*H102,2)</f>
        <v>0</v>
      </c>
      <c r="BL102" s="16" t="s">
        <v>127</v>
      </c>
      <c r="BM102" s="207" t="s">
        <v>143</v>
      </c>
    </row>
    <row r="103" s="2" customFormat="1">
      <c r="A103" s="37"/>
      <c r="B103" s="38"/>
      <c r="C103" s="39"/>
      <c r="D103" s="209" t="s">
        <v>129</v>
      </c>
      <c r="E103" s="39"/>
      <c r="F103" s="210" t="s">
        <v>144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79</v>
      </c>
    </row>
    <row r="104" s="2" customFormat="1" ht="33" customHeight="1">
      <c r="A104" s="37"/>
      <c r="B104" s="38"/>
      <c r="C104" s="196" t="s">
        <v>145</v>
      </c>
      <c r="D104" s="196" t="s">
        <v>122</v>
      </c>
      <c r="E104" s="197" t="s">
        <v>146</v>
      </c>
      <c r="F104" s="198" t="s">
        <v>147</v>
      </c>
      <c r="G104" s="199" t="s">
        <v>138</v>
      </c>
      <c r="H104" s="200">
        <v>19</v>
      </c>
      <c r="I104" s="201"/>
      <c r="J104" s="202">
        <f>ROUND(I104*H104,2)</f>
        <v>0</v>
      </c>
      <c r="K104" s="198" t="s">
        <v>126</v>
      </c>
      <c r="L104" s="43"/>
      <c r="M104" s="203" t="s">
        <v>20</v>
      </c>
      <c r="N104" s="204" t="s">
        <v>44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127</v>
      </c>
      <c r="AT104" s="207" t="s">
        <v>122</v>
      </c>
      <c r="AU104" s="207" t="s">
        <v>79</v>
      </c>
      <c r="AY104" s="16" t="s">
        <v>120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22</v>
      </c>
      <c r="BK104" s="208">
        <f>ROUND(I104*H104,2)</f>
        <v>0</v>
      </c>
      <c r="BL104" s="16" t="s">
        <v>127</v>
      </c>
      <c r="BM104" s="207" t="s">
        <v>148</v>
      </c>
    </row>
    <row r="105" s="2" customFormat="1">
      <c r="A105" s="37"/>
      <c r="B105" s="38"/>
      <c r="C105" s="39"/>
      <c r="D105" s="209" t="s">
        <v>129</v>
      </c>
      <c r="E105" s="39"/>
      <c r="F105" s="210" t="s">
        <v>149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79</v>
      </c>
    </row>
    <row r="106" s="2" customFormat="1" ht="33" customHeight="1">
      <c r="A106" s="37"/>
      <c r="B106" s="38"/>
      <c r="C106" s="196" t="s">
        <v>150</v>
      </c>
      <c r="D106" s="196" t="s">
        <v>122</v>
      </c>
      <c r="E106" s="197" t="s">
        <v>151</v>
      </c>
      <c r="F106" s="198" t="s">
        <v>152</v>
      </c>
      <c r="G106" s="199" t="s">
        <v>138</v>
      </c>
      <c r="H106" s="200">
        <v>8</v>
      </c>
      <c r="I106" s="201"/>
      <c r="J106" s="202">
        <f>ROUND(I106*H106,2)</f>
        <v>0</v>
      </c>
      <c r="K106" s="198" t="s">
        <v>126</v>
      </c>
      <c r="L106" s="43"/>
      <c r="M106" s="203" t="s">
        <v>20</v>
      </c>
      <c r="N106" s="204" t="s">
        <v>44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127</v>
      </c>
      <c r="AT106" s="207" t="s">
        <v>122</v>
      </c>
      <c r="AU106" s="207" t="s">
        <v>79</v>
      </c>
      <c r="AY106" s="16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22</v>
      </c>
      <c r="BK106" s="208">
        <f>ROUND(I106*H106,2)</f>
        <v>0</v>
      </c>
      <c r="BL106" s="16" t="s">
        <v>127</v>
      </c>
      <c r="BM106" s="207" t="s">
        <v>153</v>
      </c>
    </row>
    <row r="107" s="2" customFormat="1">
      <c r="A107" s="37"/>
      <c r="B107" s="38"/>
      <c r="C107" s="39"/>
      <c r="D107" s="209" t="s">
        <v>129</v>
      </c>
      <c r="E107" s="39"/>
      <c r="F107" s="210" t="s">
        <v>154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129</v>
      </c>
      <c r="AU107" s="16" t="s">
        <v>79</v>
      </c>
    </row>
    <row r="108" s="2" customFormat="1" ht="33" customHeight="1">
      <c r="A108" s="37"/>
      <c r="B108" s="38"/>
      <c r="C108" s="196" t="s">
        <v>155</v>
      </c>
      <c r="D108" s="196" t="s">
        <v>122</v>
      </c>
      <c r="E108" s="197" t="s">
        <v>156</v>
      </c>
      <c r="F108" s="198" t="s">
        <v>157</v>
      </c>
      <c r="G108" s="199" t="s">
        <v>138</v>
      </c>
      <c r="H108" s="200">
        <v>8</v>
      </c>
      <c r="I108" s="201"/>
      <c r="J108" s="202">
        <f>ROUND(I108*H108,2)</f>
        <v>0</v>
      </c>
      <c r="K108" s="198" t="s">
        <v>126</v>
      </c>
      <c r="L108" s="43"/>
      <c r="M108" s="203" t="s">
        <v>20</v>
      </c>
      <c r="N108" s="204" t="s">
        <v>44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127</v>
      </c>
      <c r="AT108" s="207" t="s">
        <v>122</v>
      </c>
      <c r="AU108" s="207" t="s">
        <v>79</v>
      </c>
      <c r="AY108" s="16" t="s">
        <v>120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22</v>
      </c>
      <c r="BK108" s="208">
        <f>ROUND(I108*H108,2)</f>
        <v>0</v>
      </c>
      <c r="BL108" s="16" t="s">
        <v>127</v>
      </c>
      <c r="BM108" s="207" t="s">
        <v>158</v>
      </c>
    </row>
    <row r="109" s="2" customFormat="1">
      <c r="A109" s="37"/>
      <c r="B109" s="38"/>
      <c r="C109" s="39"/>
      <c r="D109" s="209" t="s">
        <v>129</v>
      </c>
      <c r="E109" s="39"/>
      <c r="F109" s="210" t="s">
        <v>159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129</v>
      </c>
      <c r="AU109" s="16" t="s">
        <v>79</v>
      </c>
    </row>
    <row r="110" s="2" customFormat="1" ht="33" customHeight="1">
      <c r="A110" s="37"/>
      <c r="B110" s="38"/>
      <c r="C110" s="196" t="s">
        <v>160</v>
      </c>
      <c r="D110" s="196" t="s">
        <v>122</v>
      </c>
      <c r="E110" s="197" t="s">
        <v>161</v>
      </c>
      <c r="F110" s="198" t="s">
        <v>162</v>
      </c>
      <c r="G110" s="199" t="s">
        <v>138</v>
      </c>
      <c r="H110" s="200">
        <v>19</v>
      </c>
      <c r="I110" s="201"/>
      <c r="J110" s="202">
        <f>ROUND(I110*H110,2)</f>
        <v>0</v>
      </c>
      <c r="K110" s="198" t="s">
        <v>126</v>
      </c>
      <c r="L110" s="43"/>
      <c r="M110" s="203" t="s">
        <v>20</v>
      </c>
      <c r="N110" s="204" t="s">
        <v>44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127</v>
      </c>
      <c r="AT110" s="207" t="s">
        <v>122</v>
      </c>
      <c r="AU110" s="207" t="s">
        <v>79</v>
      </c>
      <c r="AY110" s="16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22</v>
      </c>
      <c r="BK110" s="208">
        <f>ROUND(I110*H110,2)</f>
        <v>0</v>
      </c>
      <c r="BL110" s="16" t="s">
        <v>127</v>
      </c>
      <c r="BM110" s="207" t="s">
        <v>163</v>
      </c>
    </row>
    <row r="111" s="2" customFormat="1">
      <c r="A111" s="37"/>
      <c r="B111" s="38"/>
      <c r="C111" s="39"/>
      <c r="D111" s="209" t="s">
        <v>129</v>
      </c>
      <c r="E111" s="39"/>
      <c r="F111" s="210" t="s">
        <v>164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79</v>
      </c>
    </row>
    <row r="112" s="2" customFormat="1" ht="33" customHeight="1">
      <c r="A112" s="37"/>
      <c r="B112" s="38"/>
      <c r="C112" s="196" t="s">
        <v>165</v>
      </c>
      <c r="D112" s="196" t="s">
        <v>122</v>
      </c>
      <c r="E112" s="197" t="s">
        <v>166</v>
      </c>
      <c r="F112" s="198" t="s">
        <v>167</v>
      </c>
      <c r="G112" s="199" t="s">
        <v>138</v>
      </c>
      <c r="H112" s="200">
        <v>8</v>
      </c>
      <c r="I112" s="201"/>
      <c r="J112" s="202">
        <f>ROUND(I112*H112,2)</f>
        <v>0</v>
      </c>
      <c r="K112" s="198" t="s">
        <v>126</v>
      </c>
      <c r="L112" s="43"/>
      <c r="M112" s="203" t="s">
        <v>20</v>
      </c>
      <c r="N112" s="204" t="s">
        <v>44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127</v>
      </c>
      <c r="AT112" s="207" t="s">
        <v>122</v>
      </c>
      <c r="AU112" s="207" t="s">
        <v>79</v>
      </c>
      <c r="AY112" s="16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22</v>
      </c>
      <c r="BK112" s="208">
        <f>ROUND(I112*H112,2)</f>
        <v>0</v>
      </c>
      <c r="BL112" s="16" t="s">
        <v>127</v>
      </c>
      <c r="BM112" s="207" t="s">
        <v>168</v>
      </c>
    </row>
    <row r="113" s="2" customFormat="1">
      <c r="A113" s="37"/>
      <c r="B113" s="38"/>
      <c r="C113" s="39"/>
      <c r="D113" s="209" t="s">
        <v>129</v>
      </c>
      <c r="E113" s="39"/>
      <c r="F113" s="210" t="s">
        <v>169</v>
      </c>
      <c r="G113" s="39"/>
      <c r="H113" s="39"/>
      <c r="I113" s="211"/>
      <c r="J113" s="39"/>
      <c r="K113" s="39"/>
      <c r="L113" s="43"/>
      <c r="M113" s="212"/>
      <c r="N113" s="21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129</v>
      </c>
      <c r="AU113" s="16" t="s">
        <v>79</v>
      </c>
    </row>
    <row r="114" s="2" customFormat="1" ht="24.15" customHeight="1">
      <c r="A114" s="37"/>
      <c r="B114" s="38"/>
      <c r="C114" s="196" t="s">
        <v>27</v>
      </c>
      <c r="D114" s="196" t="s">
        <v>122</v>
      </c>
      <c r="E114" s="197" t="s">
        <v>170</v>
      </c>
      <c r="F114" s="198" t="s">
        <v>171</v>
      </c>
      <c r="G114" s="199" t="s">
        <v>138</v>
      </c>
      <c r="H114" s="200">
        <v>8</v>
      </c>
      <c r="I114" s="201"/>
      <c r="J114" s="202">
        <f>ROUND(I114*H114,2)</f>
        <v>0</v>
      </c>
      <c r="K114" s="198" t="s">
        <v>126</v>
      </c>
      <c r="L114" s="43"/>
      <c r="M114" s="203" t="s">
        <v>20</v>
      </c>
      <c r="N114" s="204" t="s">
        <v>44</v>
      </c>
      <c r="O114" s="83"/>
      <c r="P114" s="205">
        <f>O114*H114</f>
        <v>0</v>
      </c>
      <c r="Q114" s="205">
        <v>9.0000000000000006E-05</v>
      </c>
      <c r="R114" s="205">
        <f>Q114*H114</f>
        <v>0.00072000000000000005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127</v>
      </c>
      <c r="AT114" s="207" t="s">
        <v>122</v>
      </c>
      <c r="AU114" s="207" t="s">
        <v>79</v>
      </c>
      <c r="AY114" s="16" t="s">
        <v>120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22</v>
      </c>
      <c r="BK114" s="208">
        <f>ROUND(I114*H114,2)</f>
        <v>0</v>
      </c>
      <c r="BL114" s="16" t="s">
        <v>127</v>
      </c>
      <c r="BM114" s="207" t="s">
        <v>172</v>
      </c>
    </row>
    <row r="115" s="2" customFormat="1">
      <c r="A115" s="37"/>
      <c r="B115" s="38"/>
      <c r="C115" s="39"/>
      <c r="D115" s="209" t="s">
        <v>129</v>
      </c>
      <c r="E115" s="39"/>
      <c r="F115" s="210" t="s">
        <v>173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129</v>
      </c>
      <c r="AU115" s="16" t="s">
        <v>79</v>
      </c>
    </row>
    <row r="116" s="2" customFormat="1" ht="24.15" customHeight="1">
      <c r="A116" s="37"/>
      <c r="B116" s="38"/>
      <c r="C116" s="196" t="s">
        <v>174</v>
      </c>
      <c r="D116" s="196" t="s">
        <v>122</v>
      </c>
      <c r="E116" s="197" t="s">
        <v>175</v>
      </c>
      <c r="F116" s="198" t="s">
        <v>176</v>
      </c>
      <c r="G116" s="199" t="s">
        <v>138</v>
      </c>
      <c r="H116" s="200">
        <v>19</v>
      </c>
      <c r="I116" s="201"/>
      <c r="J116" s="202">
        <f>ROUND(I116*H116,2)</f>
        <v>0</v>
      </c>
      <c r="K116" s="198" t="s">
        <v>126</v>
      </c>
      <c r="L116" s="43"/>
      <c r="M116" s="203" t="s">
        <v>20</v>
      </c>
      <c r="N116" s="204" t="s">
        <v>44</v>
      </c>
      <c r="O116" s="83"/>
      <c r="P116" s="205">
        <f>O116*H116</f>
        <v>0</v>
      </c>
      <c r="Q116" s="205">
        <v>0.00018000000000000001</v>
      </c>
      <c r="R116" s="205">
        <f>Q116*H116</f>
        <v>0.0034200000000000003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127</v>
      </c>
      <c r="AT116" s="207" t="s">
        <v>122</v>
      </c>
      <c r="AU116" s="207" t="s">
        <v>79</v>
      </c>
      <c r="AY116" s="16" t="s">
        <v>120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22</v>
      </c>
      <c r="BK116" s="208">
        <f>ROUND(I116*H116,2)</f>
        <v>0</v>
      </c>
      <c r="BL116" s="16" t="s">
        <v>127</v>
      </c>
      <c r="BM116" s="207" t="s">
        <v>177</v>
      </c>
    </row>
    <row r="117" s="2" customFormat="1">
      <c r="A117" s="37"/>
      <c r="B117" s="38"/>
      <c r="C117" s="39"/>
      <c r="D117" s="209" t="s">
        <v>129</v>
      </c>
      <c r="E117" s="39"/>
      <c r="F117" s="210" t="s">
        <v>178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79</v>
      </c>
    </row>
    <row r="118" s="2" customFormat="1" ht="24.15" customHeight="1">
      <c r="A118" s="37"/>
      <c r="B118" s="38"/>
      <c r="C118" s="196" t="s">
        <v>179</v>
      </c>
      <c r="D118" s="196" t="s">
        <v>122</v>
      </c>
      <c r="E118" s="197" t="s">
        <v>180</v>
      </c>
      <c r="F118" s="198" t="s">
        <v>181</v>
      </c>
      <c r="G118" s="199" t="s">
        <v>138</v>
      </c>
      <c r="H118" s="200">
        <v>8</v>
      </c>
      <c r="I118" s="201"/>
      <c r="J118" s="202">
        <f>ROUND(I118*H118,2)</f>
        <v>0</v>
      </c>
      <c r="K118" s="198" t="s">
        <v>126</v>
      </c>
      <c r="L118" s="43"/>
      <c r="M118" s="203" t="s">
        <v>20</v>
      </c>
      <c r="N118" s="204" t="s">
        <v>44</v>
      </c>
      <c r="O118" s="83"/>
      <c r="P118" s="205">
        <f>O118*H118</f>
        <v>0</v>
      </c>
      <c r="Q118" s="205">
        <v>0.00036000000000000002</v>
      </c>
      <c r="R118" s="205">
        <f>Q118*H118</f>
        <v>0.0028800000000000002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127</v>
      </c>
      <c r="AT118" s="207" t="s">
        <v>122</v>
      </c>
      <c r="AU118" s="207" t="s">
        <v>79</v>
      </c>
      <c r="AY118" s="16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22</v>
      </c>
      <c r="BK118" s="208">
        <f>ROUND(I118*H118,2)</f>
        <v>0</v>
      </c>
      <c r="BL118" s="16" t="s">
        <v>127</v>
      </c>
      <c r="BM118" s="207" t="s">
        <v>182</v>
      </c>
    </row>
    <row r="119" s="2" customFormat="1">
      <c r="A119" s="37"/>
      <c r="B119" s="38"/>
      <c r="C119" s="39"/>
      <c r="D119" s="209" t="s">
        <v>129</v>
      </c>
      <c r="E119" s="39"/>
      <c r="F119" s="210" t="s">
        <v>183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129</v>
      </c>
      <c r="AU119" s="16" t="s">
        <v>79</v>
      </c>
    </row>
    <row r="120" s="2" customFormat="1" ht="21.75" customHeight="1">
      <c r="A120" s="37"/>
      <c r="B120" s="38"/>
      <c r="C120" s="196" t="s">
        <v>184</v>
      </c>
      <c r="D120" s="196" t="s">
        <v>122</v>
      </c>
      <c r="E120" s="197" t="s">
        <v>185</v>
      </c>
      <c r="F120" s="198" t="s">
        <v>186</v>
      </c>
      <c r="G120" s="199" t="s">
        <v>187</v>
      </c>
      <c r="H120" s="200">
        <v>50</v>
      </c>
      <c r="I120" s="201"/>
      <c r="J120" s="202">
        <f>ROUND(I120*H120,2)</f>
        <v>0</v>
      </c>
      <c r="K120" s="198" t="s">
        <v>126</v>
      </c>
      <c r="L120" s="43"/>
      <c r="M120" s="203" t="s">
        <v>20</v>
      </c>
      <c r="N120" s="204" t="s">
        <v>44</v>
      </c>
      <c r="O120" s="83"/>
      <c r="P120" s="205">
        <f>O120*H120</f>
        <v>0</v>
      </c>
      <c r="Q120" s="205">
        <v>0.026980000000000001</v>
      </c>
      <c r="R120" s="205">
        <f>Q120*H120</f>
        <v>1.349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127</v>
      </c>
      <c r="AT120" s="207" t="s">
        <v>122</v>
      </c>
      <c r="AU120" s="207" t="s">
        <v>79</v>
      </c>
      <c r="AY120" s="16" t="s">
        <v>120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22</v>
      </c>
      <c r="BK120" s="208">
        <f>ROUND(I120*H120,2)</f>
        <v>0</v>
      </c>
      <c r="BL120" s="16" t="s">
        <v>127</v>
      </c>
      <c r="BM120" s="207" t="s">
        <v>188</v>
      </c>
    </row>
    <row r="121" s="2" customFormat="1">
      <c r="A121" s="37"/>
      <c r="B121" s="38"/>
      <c r="C121" s="39"/>
      <c r="D121" s="209" t="s">
        <v>129</v>
      </c>
      <c r="E121" s="39"/>
      <c r="F121" s="210" t="s">
        <v>189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129</v>
      </c>
      <c r="AU121" s="16" t="s">
        <v>79</v>
      </c>
    </row>
    <row r="122" s="2" customFormat="1" ht="33" customHeight="1">
      <c r="A122" s="37"/>
      <c r="B122" s="38"/>
      <c r="C122" s="196" t="s">
        <v>190</v>
      </c>
      <c r="D122" s="196" t="s">
        <v>122</v>
      </c>
      <c r="E122" s="197" t="s">
        <v>191</v>
      </c>
      <c r="F122" s="198" t="s">
        <v>192</v>
      </c>
      <c r="G122" s="199" t="s">
        <v>193</v>
      </c>
      <c r="H122" s="200">
        <v>500</v>
      </c>
      <c r="I122" s="201"/>
      <c r="J122" s="202">
        <f>ROUND(I122*H122,2)</f>
        <v>0</v>
      </c>
      <c r="K122" s="198" t="s">
        <v>126</v>
      </c>
      <c r="L122" s="43"/>
      <c r="M122" s="203" t="s">
        <v>20</v>
      </c>
      <c r="N122" s="204" t="s">
        <v>44</v>
      </c>
      <c r="O122" s="83"/>
      <c r="P122" s="205">
        <f>O122*H122</f>
        <v>0</v>
      </c>
      <c r="Q122" s="205">
        <v>4.0000000000000003E-05</v>
      </c>
      <c r="R122" s="205">
        <f>Q122*H122</f>
        <v>0.02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127</v>
      </c>
      <c r="AT122" s="207" t="s">
        <v>122</v>
      </c>
      <c r="AU122" s="207" t="s">
        <v>79</v>
      </c>
      <c r="AY122" s="16" t="s">
        <v>120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22</v>
      </c>
      <c r="BK122" s="208">
        <f>ROUND(I122*H122,2)</f>
        <v>0</v>
      </c>
      <c r="BL122" s="16" t="s">
        <v>127</v>
      </c>
      <c r="BM122" s="207" t="s">
        <v>194</v>
      </c>
    </row>
    <row r="123" s="2" customFormat="1">
      <c r="A123" s="37"/>
      <c r="B123" s="38"/>
      <c r="C123" s="39"/>
      <c r="D123" s="209" t="s">
        <v>129</v>
      </c>
      <c r="E123" s="39"/>
      <c r="F123" s="210" t="s">
        <v>195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79</v>
      </c>
    </row>
    <row r="124" s="2" customFormat="1" ht="37.8" customHeight="1">
      <c r="A124" s="37"/>
      <c r="B124" s="38"/>
      <c r="C124" s="196" t="s">
        <v>8</v>
      </c>
      <c r="D124" s="196" t="s">
        <v>122</v>
      </c>
      <c r="E124" s="197" t="s">
        <v>196</v>
      </c>
      <c r="F124" s="198" t="s">
        <v>197</v>
      </c>
      <c r="G124" s="199" t="s">
        <v>198</v>
      </c>
      <c r="H124" s="200">
        <v>200</v>
      </c>
      <c r="I124" s="201"/>
      <c r="J124" s="202">
        <f>ROUND(I124*H124,2)</f>
        <v>0</v>
      </c>
      <c r="K124" s="198" t="s">
        <v>126</v>
      </c>
      <c r="L124" s="43"/>
      <c r="M124" s="203" t="s">
        <v>20</v>
      </c>
      <c r="N124" s="204" t="s">
        <v>44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127</v>
      </c>
      <c r="AT124" s="207" t="s">
        <v>122</v>
      </c>
      <c r="AU124" s="207" t="s">
        <v>79</v>
      </c>
      <c r="AY124" s="16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22</v>
      </c>
      <c r="BK124" s="208">
        <f>ROUND(I124*H124,2)</f>
        <v>0</v>
      </c>
      <c r="BL124" s="16" t="s">
        <v>127</v>
      </c>
      <c r="BM124" s="207" t="s">
        <v>199</v>
      </c>
    </row>
    <row r="125" s="2" customFormat="1">
      <c r="A125" s="37"/>
      <c r="B125" s="38"/>
      <c r="C125" s="39"/>
      <c r="D125" s="209" t="s">
        <v>129</v>
      </c>
      <c r="E125" s="39"/>
      <c r="F125" s="210" t="s">
        <v>200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129</v>
      </c>
      <c r="AU125" s="16" t="s">
        <v>79</v>
      </c>
    </row>
    <row r="126" s="2" customFormat="1" ht="55.5" customHeight="1">
      <c r="A126" s="37"/>
      <c r="B126" s="38"/>
      <c r="C126" s="196" t="s">
        <v>201</v>
      </c>
      <c r="D126" s="196" t="s">
        <v>122</v>
      </c>
      <c r="E126" s="197" t="s">
        <v>202</v>
      </c>
      <c r="F126" s="198" t="s">
        <v>203</v>
      </c>
      <c r="G126" s="199" t="s">
        <v>204</v>
      </c>
      <c r="H126" s="200">
        <v>5128</v>
      </c>
      <c r="I126" s="201"/>
      <c r="J126" s="202">
        <f>ROUND(I126*H126,2)</f>
        <v>0</v>
      </c>
      <c r="K126" s="198" t="s">
        <v>126</v>
      </c>
      <c r="L126" s="43"/>
      <c r="M126" s="203" t="s">
        <v>20</v>
      </c>
      <c r="N126" s="204" t="s">
        <v>44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127</v>
      </c>
      <c r="AT126" s="207" t="s">
        <v>122</v>
      </c>
      <c r="AU126" s="207" t="s">
        <v>79</v>
      </c>
      <c r="AY126" s="16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22</v>
      </c>
      <c r="BK126" s="208">
        <f>ROUND(I126*H126,2)</f>
        <v>0</v>
      </c>
      <c r="BL126" s="16" t="s">
        <v>127</v>
      </c>
      <c r="BM126" s="207" t="s">
        <v>205</v>
      </c>
    </row>
    <row r="127" s="2" customFormat="1">
      <c r="A127" s="37"/>
      <c r="B127" s="38"/>
      <c r="C127" s="39"/>
      <c r="D127" s="209" t="s">
        <v>129</v>
      </c>
      <c r="E127" s="39"/>
      <c r="F127" s="210" t="s">
        <v>206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129</v>
      </c>
      <c r="AU127" s="16" t="s">
        <v>79</v>
      </c>
    </row>
    <row r="128" s="2" customFormat="1" ht="55.5" customHeight="1">
      <c r="A128" s="37"/>
      <c r="B128" s="38"/>
      <c r="C128" s="196" t="s">
        <v>207</v>
      </c>
      <c r="D128" s="196" t="s">
        <v>122</v>
      </c>
      <c r="E128" s="197" t="s">
        <v>208</v>
      </c>
      <c r="F128" s="198" t="s">
        <v>209</v>
      </c>
      <c r="G128" s="199" t="s">
        <v>204</v>
      </c>
      <c r="H128" s="200">
        <v>1</v>
      </c>
      <c r="I128" s="201"/>
      <c r="J128" s="202">
        <f>ROUND(I128*H128,2)</f>
        <v>0</v>
      </c>
      <c r="K128" s="198" t="s">
        <v>126</v>
      </c>
      <c r="L128" s="43"/>
      <c r="M128" s="203" t="s">
        <v>20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127</v>
      </c>
      <c r="AT128" s="207" t="s">
        <v>122</v>
      </c>
      <c r="AU128" s="207" t="s">
        <v>79</v>
      </c>
      <c r="AY128" s="16" t="s">
        <v>120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22</v>
      </c>
      <c r="BK128" s="208">
        <f>ROUND(I128*H128,2)</f>
        <v>0</v>
      </c>
      <c r="BL128" s="16" t="s">
        <v>127</v>
      </c>
      <c r="BM128" s="207" t="s">
        <v>210</v>
      </c>
    </row>
    <row r="129" s="2" customFormat="1">
      <c r="A129" s="37"/>
      <c r="B129" s="38"/>
      <c r="C129" s="39"/>
      <c r="D129" s="209" t="s">
        <v>129</v>
      </c>
      <c r="E129" s="39"/>
      <c r="F129" s="210" t="s">
        <v>211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79</v>
      </c>
    </row>
    <row r="130" s="2" customFormat="1" ht="24.15" customHeight="1">
      <c r="A130" s="37"/>
      <c r="B130" s="38"/>
      <c r="C130" s="196" t="s">
        <v>212</v>
      </c>
      <c r="D130" s="196" t="s">
        <v>122</v>
      </c>
      <c r="E130" s="197" t="s">
        <v>213</v>
      </c>
      <c r="F130" s="198" t="s">
        <v>214</v>
      </c>
      <c r="G130" s="199" t="s">
        <v>125</v>
      </c>
      <c r="H130" s="200">
        <v>2126.6999999999998</v>
      </c>
      <c r="I130" s="201"/>
      <c r="J130" s="202">
        <f>ROUND(I130*H130,2)</f>
        <v>0</v>
      </c>
      <c r="K130" s="198" t="s">
        <v>126</v>
      </c>
      <c r="L130" s="43"/>
      <c r="M130" s="203" t="s">
        <v>20</v>
      </c>
      <c r="N130" s="204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127</v>
      </c>
      <c r="AT130" s="207" t="s">
        <v>122</v>
      </c>
      <c r="AU130" s="207" t="s">
        <v>79</v>
      </c>
      <c r="AY130" s="16" t="s">
        <v>120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22</v>
      </c>
      <c r="BK130" s="208">
        <f>ROUND(I130*H130,2)</f>
        <v>0</v>
      </c>
      <c r="BL130" s="16" t="s">
        <v>127</v>
      </c>
      <c r="BM130" s="207" t="s">
        <v>215</v>
      </c>
    </row>
    <row r="131" s="2" customFormat="1">
      <c r="A131" s="37"/>
      <c r="B131" s="38"/>
      <c r="C131" s="39"/>
      <c r="D131" s="209" t="s">
        <v>129</v>
      </c>
      <c r="E131" s="39"/>
      <c r="F131" s="210" t="s">
        <v>216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129</v>
      </c>
      <c r="AU131" s="16" t="s">
        <v>79</v>
      </c>
    </row>
    <row r="132" s="2" customFormat="1" ht="33" customHeight="1">
      <c r="A132" s="37"/>
      <c r="B132" s="38"/>
      <c r="C132" s="196" t="s">
        <v>217</v>
      </c>
      <c r="D132" s="196" t="s">
        <v>122</v>
      </c>
      <c r="E132" s="197" t="s">
        <v>218</v>
      </c>
      <c r="F132" s="198" t="s">
        <v>219</v>
      </c>
      <c r="G132" s="199" t="s">
        <v>204</v>
      </c>
      <c r="H132" s="200">
        <v>7153</v>
      </c>
      <c r="I132" s="201"/>
      <c r="J132" s="202">
        <f>ROUND(I132*H132,2)</f>
        <v>0</v>
      </c>
      <c r="K132" s="198" t="s">
        <v>126</v>
      </c>
      <c r="L132" s="43"/>
      <c r="M132" s="203" t="s">
        <v>20</v>
      </c>
      <c r="N132" s="204" t="s">
        <v>44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127</v>
      </c>
      <c r="AT132" s="207" t="s">
        <v>122</v>
      </c>
      <c r="AU132" s="207" t="s">
        <v>79</v>
      </c>
      <c r="AY132" s="16" t="s">
        <v>120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22</v>
      </c>
      <c r="BK132" s="208">
        <f>ROUND(I132*H132,2)</f>
        <v>0</v>
      </c>
      <c r="BL132" s="16" t="s">
        <v>127</v>
      </c>
      <c r="BM132" s="207" t="s">
        <v>220</v>
      </c>
    </row>
    <row r="133" s="2" customFormat="1">
      <c r="A133" s="37"/>
      <c r="B133" s="38"/>
      <c r="C133" s="39"/>
      <c r="D133" s="209" t="s">
        <v>129</v>
      </c>
      <c r="E133" s="39"/>
      <c r="F133" s="210" t="s">
        <v>221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129</v>
      </c>
      <c r="AU133" s="16" t="s">
        <v>79</v>
      </c>
    </row>
    <row r="134" s="2" customFormat="1" ht="49.05" customHeight="1">
      <c r="A134" s="37"/>
      <c r="B134" s="38"/>
      <c r="C134" s="196" t="s">
        <v>222</v>
      </c>
      <c r="D134" s="196" t="s">
        <v>122</v>
      </c>
      <c r="E134" s="197" t="s">
        <v>223</v>
      </c>
      <c r="F134" s="198" t="s">
        <v>224</v>
      </c>
      <c r="G134" s="199" t="s">
        <v>204</v>
      </c>
      <c r="H134" s="200">
        <v>304</v>
      </c>
      <c r="I134" s="201"/>
      <c r="J134" s="202">
        <f>ROUND(I134*H134,2)</f>
        <v>0</v>
      </c>
      <c r="K134" s="198" t="s">
        <v>126</v>
      </c>
      <c r="L134" s="43"/>
      <c r="M134" s="203" t="s">
        <v>20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127</v>
      </c>
      <c r="AT134" s="207" t="s">
        <v>122</v>
      </c>
      <c r="AU134" s="207" t="s">
        <v>79</v>
      </c>
      <c r="AY134" s="16" t="s">
        <v>120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22</v>
      </c>
      <c r="BK134" s="208">
        <f>ROUND(I134*H134,2)</f>
        <v>0</v>
      </c>
      <c r="BL134" s="16" t="s">
        <v>127</v>
      </c>
      <c r="BM134" s="207" t="s">
        <v>225</v>
      </c>
    </row>
    <row r="135" s="2" customFormat="1">
      <c r="A135" s="37"/>
      <c r="B135" s="38"/>
      <c r="C135" s="39"/>
      <c r="D135" s="209" t="s">
        <v>129</v>
      </c>
      <c r="E135" s="39"/>
      <c r="F135" s="210" t="s">
        <v>226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79</v>
      </c>
    </row>
    <row r="136" s="2" customFormat="1" ht="37.8" customHeight="1">
      <c r="A136" s="37"/>
      <c r="B136" s="38"/>
      <c r="C136" s="196" t="s">
        <v>7</v>
      </c>
      <c r="D136" s="196" t="s">
        <v>122</v>
      </c>
      <c r="E136" s="197" t="s">
        <v>227</v>
      </c>
      <c r="F136" s="198" t="s">
        <v>228</v>
      </c>
      <c r="G136" s="199" t="s">
        <v>204</v>
      </c>
      <c r="H136" s="200">
        <v>7457</v>
      </c>
      <c r="I136" s="201"/>
      <c r="J136" s="202">
        <f>ROUND(I136*H136,2)</f>
        <v>0</v>
      </c>
      <c r="K136" s="198" t="s">
        <v>126</v>
      </c>
      <c r="L136" s="43"/>
      <c r="M136" s="203" t="s">
        <v>20</v>
      </c>
      <c r="N136" s="204" t="s">
        <v>44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127</v>
      </c>
      <c r="AT136" s="207" t="s">
        <v>122</v>
      </c>
      <c r="AU136" s="207" t="s">
        <v>79</v>
      </c>
      <c r="AY136" s="16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22</v>
      </c>
      <c r="BK136" s="208">
        <f>ROUND(I136*H136,2)</f>
        <v>0</v>
      </c>
      <c r="BL136" s="16" t="s">
        <v>127</v>
      </c>
      <c r="BM136" s="207" t="s">
        <v>229</v>
      </c>
    </row>
    <row r="137" s="2" customFormat="1">
      <c r="A137" s="37"/>
      <c r="B137" s="38"/>
      <c r="C137" s="39"/>
      <c r="D137" s="209" t="s">
        <v>129</v>
      </c>
      <c r="E137" s="39"/>
      <c r="F137" s="210" t="s">
        <v>230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129</v>
      </c>
      <c r="AU137" s="16" t="s">
        <v>79</v>
      </c>
    </row>
    <row r="138" s="2" customFormat="1" ht="37.8" customHeight="1">
      <c r="A138" s="37"/>
      <c r="B138" s="38"/>
      <c r="C138" s="196" t="s">
        <v>231</v>
      </c>
      <c r="D138" s="196" t="s">
        <v>122</v>
      </c>
      <c r="E138" s="197" t="s">
        <v>232</v>
      </c>
      <c r="F138" s="198" t="s">
        <v>233</v>
      </c>
      <c r="G138" s="199" t="s">
        <v>204</v>
      </c>
      <c r="H138" s="200">
        <v>7457</v>
      </c>
      <c r="I138" s="201"/>
      <c r="J138" s="202">
        <f>ROUND(I138*H138,2)</f>
        <v>0</v>
      </c>
      <c r="K138" s="198" t="s">
        <v>126</v>
      </c>
      <c r="L138" s="43"/>
      <c r="M138" s="203" t="s">
        <v>20</v>
      </c>
      <c r="N138" s="204" t="s">
        <v>44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127</v>
      </c>
      <c r="AT138" s="207" t="s">
        <v>122</v>
      </c>
      <c r="AU138" s="207" t="s">
        <v>79</v>
      </c>
      <c r="AY138" s="16" t="s">
        <v>120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22</v>
      </c>
      <c r="BK138" s="208">
        <f>ROUND(I138*H138,2)</f>
        <v>0</v>
      </c>
      <c r="BL138" s="16" t="s">
        <v>127</v>
      </c>
      <c r="BM138" s="207" t="s">
        <v>234</v>
      </c>
    </row>
    <row r="139" s="2" customFormat="1">
      <c r="A139" s="37"/>
      <c r="B139" s="38"/>
      <c r="C139" s="39"/>
      <c r="D139" s="209" t="s">
        <v>129</v>
      </c>
      <c r="E139" s="39"/>
      <c r="F139" s="210" t="s">
        <v>235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79</v>
      </c>
    </row>
    <row r="140" s="2" customFormat="1" ht="37.8" customHeight="1">
      <c r="A140" s="37"/>
      <c r="B140" s="38"/>
      <c r="C140" s="196" t="s">
        <v>236</v>
      </c>
      <c r="D140" s="196" t="s">
        <v>122</v>
      </c>
      <c r="E140" s="197" t="s">
        <v>237</v>
      </c>
      <c r="F140" s="198" t="s">
        <v>238</v>
      </c>
      <c r="G140" s="199" t="s">
        <v>204</v>
      </c>
      <c r="H140" s="200">
        <v>7457</v>
      </c>
      <c r="I140" s="201"/>
      <c r="J140" s="202">
        <f>ROUND(I140*H140,2)</f>
        <v>0</v>
      </c>
      <c r="K140" s="198" t="s">
        <v>126</v>
      </c>
      <c r="L140" s="43"/>
      <c r="M140" s="203" t="s">
        <v>20</v>
      </c>
      <c r="N140" s="204" t="s">
        <v>44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127</v>
      </c>
      <c r="AT140" s="207" t="s">
        <v>122</v>
      </c>
      <c r="AU140" s="207" t="s">
        <v>79</v>
      </c>
      <c r="AY140" s="16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22</v>
      </c>
      <c r="BK140" s="208">
        <f>ROUND(I140*H140,2)</f>
        <v>0</v>
      </c>
      <c r="BL140" s="16" t="s">
        <v>127</v>
      </c>
      <c r="BM140" s="207" t="s">
        <v>239</v>
      </c>
    </row>
    <row r="141" s="2" customFormat="1">
      <c r="A141" s="37"/>
      <c r="B141" s="38"/>
      <c r="C141" s="39"/>
      <c r="D141" s="209" t="s">
        <v>129</v>
      </c>
      <c r="E141" s="39"/>
      <c r="F141" s="210" t="s">
        <v>240</v>
      </c>
      <c r="G141" s="39"/>
      <c r="H141" s="39"/>
      <c r="I141" s="211"/>
      <c r="J141" s="39"/>
      <c r="K141" s="39"/>
      <c r="L141" s="43"/>
      <c r="M141" s="212"/>
      <c r="N141" s="21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79</v>
      </c>
    </row>
    <row r="142" s="2" customFormat="1" ht="37.8" customHeight="1">
      <c r="A142" s="37"/>
      <c r="B142" s="38"/>
      <c r="C142" s="196" t="s">
        <v>241</v>
      </c>
      <c r="D142" s="196" t="s">
        <v>122</v>
      </c>
      <c r="E142" s="197" t="s">
        <v>242</v>
      </c>
      <c r="F142" s="198" t="s">
        <v>243</v>
      </c>
      <c r="G142" s="199" t="s">
        <v>204</v>
      </c>
      <c r="H142" s="200">
        <v>3579</v>
      </c>
      <c r="I142" s="201"/>
      <c r="J142" s="202">
        <f>ROUND(I142*H142,2)</f>
        <v>0</v>
      </c>
      <c r="K142" s="198" t="s">
        <v>126</v>
      </c>
      <c r="L142" s="43"/>
      <c r="M142" s="203" t="s">
        <v>20</v>
      </c>
      <c r="N142" s="204" t="s">
        <v>44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127</v>
      </c>
      <c r="AT142" s="207" t="s">
        <v>122</v>
      </c>
      <c r="AU142" s="207" t="s">
        <v>79</v>
      </c>
      <c r="AY142" s="16" t="s">
        <v>120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22</v>
      </c>
      <c r="BK142" s="208">
        <f>ROUND(I142*H142,2)</f>
        <v>0</v>
      </c>
      <c r="BL142" s="16" t="s">
        <v>127</v>
      </c>
      <c r="BM142" s="207" t="s">
        <v>244</v>
      </c>
    </row>
    <row r="143" s="2" customFormat="1">
      <c r="A143" s="37"/>
      <c r="B143" s="38"/>
      <c r="C143" s="39"/>
      <c r="D143" s="209" t="s">
        <v>129</v>
      </c>
      <c r="E143" s="39"/>
      <c r="F143" s="210" t="s">
        <v>245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79</v>
      </c>
    </row>
    <row r="144" s="2" customFormat="1" ht="62.7" customHeight="1">
      <c r="A144" s="37"/>
      <c r="B144" s="38"/>
      <c r="C144" s="196" t="s">
        <v>246</v>
      </c>
      <c r="D144" s="196" t="s">
        <v>122</v>
      </c>
      <c r="E144" s="197" t="s">
        <v>247</v>
      </c>
      <c r="F144" s="198" t="s">
        <v>248</v>
      </c>
      <c r="G144" s="199" t="s">
        <v>204</v>
      </c>
      <c r="H144" s="200">
        <v>2329</v>
      </c>
      <c r="I144" s="201"/>
      <c r="J144" s="202">
        <f>ROUND(I144*H144,2)</f>
        <v>0</v>
      </c>
      <c r="K144" s="198" t="s">
        <v>126</v>
      </c>
      <c r="L144" s="43"/>
      <c r="M144" s="203" t="s">
        <v>20</v>
      </c>
      <c r="N144" s="204" t="s">
        <v>44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127</v>
      </c>
      <c r="AT144" s="207" t="s">
        <v>122</v>
      </c>
      <c r="AU144" s="207" t="s">
        <v>79</v>
      </c>
      <c r="AY144" s="16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22</v>
      </c>
      <c r="BK144" s="208">
        <f>ROUND(I144*H144,2)</f>
        <v>0</v>
      </c>
      <c r="BL144" s="16" t="s">
        <v>127</v>
      </c>
      <c r="BM144" s="207" t="s">
        <v>249</v>
      </c>
    </row>
    <row r="145" s="2" customFormat="1">
      <c r="A145" s="37"/>
      <c r="B145" s="38"/>
      <c r="C145" s="39"/>
      <c r="D145" s="209" t="s">
        <v>129</v>
      </c>
      <c r="E145" s="39"/>
      <c r="F145" s="210" t="s">
        <v>250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79</v>
      </c>
    </row>
    <row r="146" s="2" customFormat="1" ht="44.25" customHeight="1">
      <c r="A146" s="37"/>
      <c r="B146" s="38"/>
      <c r="C146" s="196" t="s">
        <v>251</v>
      </c>
      <c r="D146" s="196" t="s">
        <v>122</v>
      </c>
      <c r="E146" s="197" t="s">
        <v>252</v>
      </c>
      <c r="F146" s="198" t="s">
        <v>253</v>
      </c>
      <c r="G146" s="199" t="s">
        <v>204</v>
      </c>
      <c r="H146" s="200">
        <v>14306</v>
      </c>
      <c r="I146" s="201"/>
      <c r="J146" s="202">
        <f>ROUND(I146*H146,2)</f>
        <v>0</v>
      </c>
      <c r="K146" s="198" t="s">
        <v>126</v>
      </c>
      <c r="L146" s="43"/>
      <c r="M146" s="203" t="s">
        <v>20</v>
      </c>
      <c r="N146" s="204" t="s">
        <v>44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127</v>
      </c>
      <c r="AT146" s="207" t="s">
        <v>122</v>
      </c>
      <c r="AU146" s="207" t="s">
        <v>79</v>
      </c>
      <c r="AY146" s="16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22</v>
      </c>
      <c r="BK146" s="208">
        <f>ROUND(I146*H146,2)</f>
        <v>0</v>
      </c>
      <c r="BL146" s="16" t="s">
        <v>127</v>
      </c>
      <c r="BM146" s="207" t="s">
        <v>254</v>
      </c>
    </row>
    <row r="147" s="2" customFormat="1">
      <c r="A147" s="37"/>
      <c r="B147" s="38"/>
      <c r="C147" s="39"/>
      <c r="D147" s="209" t="s">
        <v>129</v>
      </c>
      <c r="E147" s="39"/>
      <c r="F147" s="210" t="s">
        <v>255</v>
      </c>
      <c r="G147" s="39"/>
      <c r="H147" s="39"/>
      <c r="I147" s="211"/>
      <c r="J147" s="39"/>
      <c r="K147" s="39"/>
      <c r="L147" s="43"/>
      <c r="M147" s="212"/>
      <c r="N147" s="213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79</v>
      </c>
    </row>
    <row r="148" s="2" customFormat="1" ht="44.25" customHeight="1">
      <c r="A148" s="37"/>
      <c r="B148" s="38"/>
      <c r="C148" s="196" t="s">
        <v>256</v>
      </c>
      <c r="D148" s="196" t="s">
        <v>122</v>
      </c>
      <c r="E148" s="197" t="s">
        <v>257</v>
      </c>
      <c r="F148" s="198" t="s">
        <v>258</v>
      </c>
      <c r="G148" s="199" t="s">
        <v>204</v>
      </c>
      <c r="H148" s="200">
        <v>608</v>
      </c>
      <c r="I148" s="201"/>
      <c r="J148" s="202">
        <f>ROUND(I148*H148,2)</f>
        <v>0</v>
      </c>
      <c r="K148" s="198" t="s">
        <v>126</v>
      </c>
      <c r="L148" s="43"/>
      <c r="M148" s="203" t="s">
        <v>20</v>
      </c>
      <c r="N148" s="204" t="s">
        <v>44</v>
      </c>
      <c r="O148" s="83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127</v>
      </c>
      <c r="AT148" s="207" t="s">
        <v>122</v>
      </c>
      <c r="AU148" s="207" t="s">
        <v>79</v>
      </c>
      <c r="AY148" s="16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6" t="s">
        <v>22</v>
      </c>
      <c r="BK148" s="208">
        <f>ROUND(I148*H148,2)</f>
        <v>0</v>
      </c>
      <c r="BL148" s="16" t="s">
        <v>127</v>
      </c>
      <c r="BM148" s="207" t="s">
        <v>259</v>
      </c>
    </row>
    <row r="149" s="2" customFormat="1">
      <c r="A149" s="37"/>
      <c r="B149" s="38"/>
      <c r="C149" s="39"/>
      <c r="D149" s="209" t="s">
        <v>129</v>
      </c>
      <c r="E149" s="39"/>
      <c r="F149" s="210" t="s">
        <v>260</v>
      </c>
      <c r="G149" s="39"/>
      <c r="H149" s="39"/>
      <c r="I149" s="211"/>
      <c r="J149" s="39"/>
      <c r="K149" s="39"/>
      <c r="L149" s="43"/>
      <c r="M149" s="212"/>
      <c r="N149" s="213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129</v>
      </c>
      <c r="AU149" s="16" t="s">
        <v>79</v>
      </c>
    </row>
    <row r="150" s="2" customFormat="1" ht="62.7" customHeight="1">
      <c r="A150" s="37"/>
      <c r="B150" s="38"/>
      <c r="C150" s="196" t="s">
        <v>261</v>
      </c>
      <c r="D150" s="196" t="s">
        <v>122</v>
      </c>
      <c r="E150" s="197" t="s">
        <v>262</v>
      </c>
      <c r="F150" s="198" t="s">
        <v>263</v>
      </c>
      <c r="G150" s="199" t="s">
        <v>204</v>
      </c>
      <c r="H150" s="200">
        <v>4824</v>
      </c>
      <c r="I150" s="201"/>
      <c r="J150" s="202">
        <f>ROUND(I150*H150,2)</f>
        <v>0</v>
      </c>
      <c r="K150" s="198" t="s">
        <v>126</v>
      </c>
      <c r="L150" s="43"/>
      <c r="M150" s="203" t="s">
        <v>20</v>
      </c>
      <c r="N150" s="204" t="s">
        <v>44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127</v>
      </c>
      <c r="AT150" s="207" t="s">
        <v>122</v>
      </c>
      <c r="AU150" s="207" t="s">
        <v>79</v>
      </c>
      <c r="AY150" s="16" t="s">
        <v>120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22</v>
      </c>
      <c r="BK150" s="208">
        <f>ROUND(I150*H150,2)</f>
        <v>0</v>
      </c>
      <c r="BL150" s="16" t="s">
        <v>127</v>
      </c>
      <c r="BM150" s="207" t="s">
        <v>264</v>
      </c>
    </row>
    <row r="151" s="2" customFormat="1">
      <c r="A151" s="37"/>
      <c r="B151" s="38"/>
      <c r="C151" s="39"/>
      <c r="D151" s="209" t="s">
        <v>129</v>
      </c>
      <c r="E151" s="39"/>
      <c r="F151" s="210" t="s">
        <v>265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79</v>
      </c>
    </row>
    <row r="152" s="2" customFormat="1" ht="76.35" customHeight="1">
      <c r="A152" s="37"/>
      <c r="B152" s="38"/>
      <c r="C152" s="196" t="s">
        <v>266</v>
      </c>
      <c r="D152" s="196" t="s">
        <v>122</v>
      </c>
      <c r="E152" s="197" t="s">
        <v>267</v>
      </c>
      <c r="F152" s="198" t="s">
        <v>268</v>
      </c>
      <c r="G152" s="199" t="s">
        <v>204</v>
      </c>
      <c r="H152" s="200">
        <v>4824</v>
      </c>
      <c r="I152" s="201"/>
      <c r="J152" s="202">
        <f>ROUND(I152*H152,2)</f>
        <v>0</v>
      </c>
      <c r="K152" s="198" t="s">
        <v>126</v>
      </c>
      <c r="L152" s="43"/>
      <c r="M152" s="203" t="s">
        <v>20</v>
      </c>
      <c r="N152" s="204" t="s">
        <v>44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127</v>
      </c>
      <c r="AT152" s="207" t="s">
        <v>122</v>
      </c>
      <c r="AU152" s="207" t="s">
        <v>79</v>
      </c>
      <c r="AY152" s="16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22</v>
      </c>
      <c r="BK152" s="208">
        <f>ROUND(I152*H152,2)</f>
        <v>0</v>
      </c>
      <c r="BL152" s="16" t="s">
        <v>127</v>
      </c>
      <c r="BM152" s="207" t="s">
        <v>269</v>
      </c>
    </row>
    <row r="153" s="2" customFormat="1">
      <c r="A153" s="37"/>
      <c r="B153" s="38"/>
      <c r="C153" s="39"/>
      <c r="D153" s="209" t="s">
        <v>129</v>
      </c>
      <c r="E153" s="39"/>
      <c r="F153" s="210" t="s">
        <v>270</v>
      </c>
      <c r="G153" s="39"/>
      <c r="H153" s="39"/>
      <c r="I153" s="211"/>
      <c r="J153" s="39"/>
      <c r="K153" s="39"/>
      <c r="L153" s="43"/>
      <c r="M153" s="212"/>
      <c r="N153" s="213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79</v>
      </c>
    </row>
    <row r="154" s="2" customFormat="1" ht="33" customHeight="1">
      <c r="A154" s="37"/>
      <c r="B154" s="38"/>
      <c r="C154" s="196" t="s">
        <v>271</v>
      </c>
      <c r="D154" s="196" t="s">
        <v>122</v>
      </c>
      <c r="E154" s="197" t="s">
        <v>272</v>
      </c>
      <c r="F154" s="198" t="s">
        <v>273</v>
      </c>
      <c r="G154" s="199" t="s">
        <v>125</v>
      </c>
      <c r="H154" s="200">
        <v>3809</v>
      </c>
      <c r="I154" s="201"/>
      <c r="J154" s="202">
        <f>ROUND(I154*H154,2)</f>
        <v>0</v>
      </c>
      <c r="K154" s="198" t="s">
        <v>126</v>
      </c>
      <c r="L154" s="43"/>
      <c r="M154" s="203" t="s">
        <v>20</v>
      </c>
      <c r="N154" s="204" t="s">
        <v>44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127</v>
      </c>
      <c r="AT154" s="207" t="s">
        <v>122</v>
      </c>
      <c r="AU154" s="207" t="s">
        <v>79</v>
      </c>
      <c r="AY154" s="16" t="s">
        <v>120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22</v>
      </c>
      <c r="BK154" s="208">
        <f>ROUND(I154*H154,2)</f>
        <v>0</v>
      </c>
      <c r="BL154" s="16" t="s">
        <v>127</v>
      </c>
      <c r="BM154" s="207" t="s">
        <v>274</v>
      </c>
    </row>
    <row r="155" s="2" customFormat="1">
      <c r="A155" s="37"/>
      <c r="B155" s="38"/>
      <c r="C155" s="39"/>
      <c r="D155" s="209" t="s">
        <v>129</v>
      </c>
      <c r="E155" s="39"/>
      <c r="F155" s="210" t="s">
        <v>275</v>
      </c>
      <c r="G155" s="39"/>
      <c r="H155" s="39"/>
      <c r="I155" s="211"/>
      <c r="J155" s="39"/>
      <c r="K155" s="39"/>
      <c r="L155" s="43"/>
      <c r="M155" s="212"/>
      <c r="N155" s="213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79</v>
      </c>
    </row>
    <row r="156" s="2" customFormat="1" ht="37.8" customHeight="1">
      <c r="A156" s="37"/>
      <c r="B156" s="38"/>
      <c r="C156" s="196" t="s">
        <v>276</v>
      </c>
      <c r="D156" s="196" t="s">
        <v>122</v>
      </c>
      <c r="E156" s="197" t="s">
        <v>277</v>
      </c>
      <c r="F156" s="198" t="s">
        <v>278</v>
      </c>
      <c r="G156" s="199" t="s">
        <v>204</v>
      </c>
      <c r="H156" s="200">
        <v>1676</v>
      </c>
      <c r="I156" s="201"/>
      <c r="J156" s="202">
        <f>ROUND(I156*H156,2)</f>
        <v>0</v>
      </c>
      <c r="K156" s="198" t="s">
        <v>126</v>
      </c>
      <c r="L156" s="43"/>
      <c r="M156" s="203" t="s">
        <v>20</v>
      </c>
      <c r="N156" s="204" t="s">
        <v>44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127</v>
      </c>
      <c r="AT156" s="207" t="s">
        <v>122</v>
      </c>
      <c r="AU156" s="207" t="s">
        <v>79</v>
      </c>
      <c r="AY156" s="16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22</v>
      </c>
      <c r="BK156" s="208">
        <f>ROUND(I156*H156,2)</f>
        <v>0</v>
      </c>
      <c r="BL156" s="16" t="s">
        <v>127</v>
      </c>
      <c r="BM156" s="207" t="s">
        <v>279</v>
      </c>
    </row>
    <row r="157" s="2" customFormat="1">
      <c r="A157" s="37"/>
      <c r="B157" s="38"/>
      <c r="C157" s="39"/>
      <c r="D157" s="209" t="s">
        <v>129</v>
      </c>
      <c r="E157" s="39"/>
      <c r="F157" s="210" t="s">
        <v>280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129</v>
      </c>
      <c r="AU157" s="16" t="s">
        <v>79</v>
      </c>
    </row>
    <row r="158" s="2" customFormat="1" ht="44.25" customHeight="1">
      <c r="A158" s="37"/>
      <c r="B158" s="38"/>
      <c r="C158" s="196" t="s">
        <v>281</v>
      </c>
      <c r="D158" s="196" t="s">
        <v>122</v>
      </c>
      <c r="E158" s="197" t="s">
        <v>282</v>
      </c>
      <c r="F158" s="198" t="s">
        <v>283</v>
      </c>
      <c r="G158" s="199" t="s">
        <v>284</v>
      </c>
      <c r="H158" s="200">
        <v>3016</v>
      </c>
      <c r="I158" s="201"/>
      <c r="J158" s="202">
        <f>ROUND(I158*H158,2)</f>
        <v>0</v>
      </c>
      <c r="K158" s="198" t="s">
        <v>126</v>
      </c>
      <c r="L158" s="43"/>
      <c r="M158" s="203" t="s">
        <v>20</v>
      </c>
      <c r="N158" s="204" t="s">
        <v>44</v>
      </c>
      <c r="O158" s="83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127</v>
      </c>
      <c r="AT158" s="207" t="s">
        <v>122</v>
      </c>
      <c r="AU158" s="207" t="s">
        <v>79</v>
      </c>
      <c r="AY158" s="16" t="s">
        <v>120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22</v>
      </c>
      <c r="BK158" s="208">
        <f>ROUND(I158*H158,2)</f>
        <v>0</v>
      </c>
      <c r="BL158" s="16" t="s">
        <v>127</v>
      </c>
      <c r="BM158" s="207" t="s">
        <v>285</v>
      </c>
    </row>
    <row r="159" s="2" customFormat="1">
      <c r="A159" s="37"/>
      <c r="B159" s="38"/>
      <c r="C159" s="39"/>
      <c r="D159" s="209" t="s">
        <v>129</v>
      </c>
      <c r="E159" s="39"/>
      <c r="F159" s="210" t="s">
        <v>286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129</v>
      </c>
      <c r="AU159" s="16" t="s">
        <v>79</v>
      </c>
    </row>
    <row r="160" s="2" customFormat="1" ht="24.15" customHeight="1">
      <c r="A160" s="37"/>
      <c r="B160" s="38"/>
      <c r="C160" s="196" t="s">
        <v>287</v>
      </c>
      <c r="D160" s="196" t="s">
        <v>122</v>
      </c>
      <c r="E160" s="197" t="s">
        <v>288</v>
      </c>
      <c r="F160" s="198" t="s">
        <v>289</v>
      </c>
      <c r="G160" s="199" t="s">
        <v>125</v>
      </c>
      <c r="H160" s="200">
        <v>3809</v>
      </c>
      <c r="I160" s="201"/>
      <c r="J160" s="202">
        <f>ROUND(I160*H160,2)</f>
        <v>0</v>
      </c>
      <c r="K160" s="198" t="s">
        <v>126</v>
      </c>
      <c r="L160" s="43"/>
      <c r="M160" s="203" t="s">
        <v>20</v>
      </c>
      <c r="N160" s="204" t="s">
        <v>44</v>
      </c>
      <c r="O160" s="83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7" t="s">
        <v>127</v>
      </c>
      <c r="AT160" s="207" t="s">
        <v>122</v>
      </c>
      <c r="AU160" s="207" t="s">
        <v>79</v>
      </c>
      <c r="AY160" s="16" t="s">
        <v>120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6" t="s">
        <v>22</v>
      </c>
      <c r="BK160" s="208">
        <f>ROUND(I160*H160,2)</f>
        <v>0</v>
      </c>
      <c r="BL160" s="16" t="s">
        <v>127</v>
      </c>
      <c r="BM160" s="207" t="s">
        <v>290</v>
      </c>
    </row>
    <row r="161" s="2" customFormat="1">
      <c r="A161" s="37"/>
      <c r="B161" s="38"/>
      <c r="C161" s="39"/>
      <c r="D161" s="209" t="s">
        <v>129</v>
      </c>
      <c r="E161" s="39"/>
      <c r="F161" s="210" t="s">
        <v>291</v>
      </c>
      <c r="G161" s="39"/>
      <c r="H161" s="39"/>
      <c r="I161" s="211"/>
      <c r="J161" s="39"/>
      <c r="K161" s="39"/>
      <c r="L161" s="43"/>
      <c r="M161" s="212"/>
      <c r="N161" s="213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129</v>
      </c>
      <c r="AU161" s="16" t="s">
        <v>79</v>
      </c>
    </row>
    <row r="162" s="2" customFormat="1" ht="44.25" customHeight="1">
      <c r="A162" s="37"/>
      <c r="B162" s="38"/>
      <c r="C162" s="196" t="s">
        <v>292</v>
      </c>
      <c r="D162" s="196" t="s">
        <v>122</v>
      </c>
      <c r="E162" s="197" t="s">
        <v>293</v>
      </c>
      <c r="F162" s="198" t="s">
        <v>294</v>
      </c>
      <c r="G162" s="199" t="s">
        <v>125</v>
      </c>
      <c r="H162" s="200">
        <v>776</v>
      </c>
      <c r="I162" s="201"/>
      <c r="J162" s="202">
        <f>ROUND(I162*H162,2)</f>
        <v>0</v>
      </c>
      <c r="K162" s="198" t="s">
        <v>126</v>
      </c>
      <c r="L162" s="43"/>
      <c r="M162" s="203" t="s">
        <v>20</v>
      </c>
      <c r="N162" s="204" t="s">
        <v>44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127</v>
      </c>
      <c r="AT162" s="207" t="s">
        <v>122</v>
      </c>
      <c r="AU162" s="207" t="s">
        <v>79</v>
      </c>
      <c r="AY162" s="16" t="s">
        <v>120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22</v>
      </c>
      <c r="BK162" s="208">
        <f>ROUND(I162*H162,2)</f>
        <v>0</v>
      </c>
      <c r="BL162" s="16" t="s">
        <v>127</v>
      </c>
      <c r="BM162" s="207" t="s">
        <v>295</v>
      </c>
    </row>
    <row r="163" s="2" customFormat="1">
      <c r="A163" s="37"/>
      <c r="B163" s="38"/>
      <c r="C163" s="39"/>
      <c r="D163" s="209" t="s">
        <v>129</v>
      </c>
      <c r="E163" s="39"/>
      <c r="F163" s="210" t="s">
        <v>296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129</v>
      </c>
      <c r="AU163" s="16" t="s">
        <v>79</v>
      </c>
    </row>
    <row r="164" s="2" customFormat="1" ht="49.05" customHeight="1">
      <c r="A164" s="37"/>
      <c r="B164" s="38"/>
      <c r="C164" s="196" t="s">
        <v>297</v>
      </c>
      <c r="D164" s="196" t="s">
        <v>122</v>
      </c>
      <c r="E164" s="197" t="s">
        <v>298</v>
      </c>
      <c r="F164" s="198" t="s">
        <v>299</v>
      </c>
      <c r="G164" s="199" t="s">
        <v>125</v>
      </c>
      <c r="H164" s="200">
        <v>2033</v>
      </c>
      <c r="I164" s="201"/>
      <c r="J164" s="202">
        <f>ROUND(I164*H164,2)</f>
        <v>0</v>
      </c>
      <c r="K164" s="198" t="s">
        <v>126</v>
      </c>
      <c r="L164" s="43"/>
      <c r="M164" s="203" t="s">
        <v>20</v>
      </c>
      <c r="N164" s="204" t="s">
        <v>44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127</v>
      </c>
      <c r="AT164" s="207" t="s">
        <v>122</v>
      </c>
      <c r="AU164" s="207" t="s">
        <v>79</v>
      </c>
      <c r="AY164" s="16" t="s">
        <v>120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22</v>
      </c>
      <c r="BK164" s="208">
        <f>ROUND(I164*H164,2)</f>
        <v>0</v>
      </c>
      <c r="BL164" s="16" t="s">
        <v>127</v>
      </c>
      <c r="BM164" s="207" t="s">
        <v>300</v>
      </c>
    </row>
    <row r="165" s="2" customFormat="1">
      <c r="A165" s="37"/>
      <c r="B165" s="38"/>
      <c r="C165" s="39"/>
      <c r="D165" s="209" t="s">
        <v>129</v>
      </c>
      <c r="E165" s="39"/>
      <c r="F165" s="210" t="s">
        <v>301</v>
      </c>
      <c r="G165" s="39"/>
      <c r="H165" s="39"/>
      <c r="I165" s="211"/>
      <c r="J165" s="39"/>
      <c r="K165" s="39"/>
      <c r="L165" s="43"/>
      <c r="M165" s="212"/>
      <c r="N165" s="213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79</v>
      </c>
    </row>
    <row r="166" s="2" customFormat="1" ht="37.8" customHeight="1">
      <c r="A166" s="37"/>
      <c r="B166" s="38"/>
      <c r="C166" s="196" t="s">
        <v>302</v>
      </c>
      <c r="D166" s="196" t="s">
        <v>122</v>
      </c>
      <c r="E166" s="197" t="s">
        <v>303</v>
      </c>
      <c r="F166" s="198" t="s">
        <v>304</v>
      </c>
      <c r="G166" s="199" t="s">
        <v>125</v>
      </c>
      <c r="H166" s="200">
        <v>1776</v>
      </c>
      <c r="I166" s="201"/>
      <c r="J166" s="202">
        <f>ROUND(I166*H166,2)</f>
        <v>0</v>
      </c>
      <c r="K166" s="198" t="s">
        <v>126</v>
      </c>
      <c r="L166" s="43"/>
      <c r="M166" s="203" t="s">
        <v>20</v>
      </c>
      <c r="N166" s="204" t="s">
        <v>44</v>
      </c>
      <c r="O166" s="83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127</v>
      </c>
      <c r="AT166" s="207" t="s">
        <v>122</v>
      </c>
      <c r="AU166" s="207" t="s">
        <v>79</v>
      </c>
      <c r="AY166" s="16" t="s">
        <v>120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22</v>
      </c>
      <c r="BK166" s="208">
        <f>ROUND(I166*H166,2)</f>
        <v>0</v>
      </c>
      <c r="BL166" s="16" t="s">
        <v>127</v>
      </c>
      <c r="BM166" s="207" t="s">
        <v>305</v>
      </c>
    </row>
    <row r="167" s="2" customFormat="1">
      <c r="A167" s="37"/>
      <c r="B167" s="38"/>
      <c r="C167" s="39"/>
      <c r="D167" s="209" t="s">
        <v>129</v>
      </c>
      <c r="E167" s="39"/>
      <c r="F167" s="210" t="s">
        <v>306</v>
      </c>
      <c r="G167" s="39"/>
      <c r="H167" s="39"/>
      <c r="I167" s="211"/>
      <c r="J167" s="39"/>
      <c r="K167" s="39"/>
      <c r="L167" s="43"/>
      <c r="M167" s="212"/>
      <c r="N167" s="213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129</v>
      </c>
      <c r="AU167" s="16" t="s">
        <v>79</v>
      </c>
    </row>
    <row r="168" s="2" customFormat="1" ht="37.8" customHeight="1">
      <c r="A168" s="37"/>
      <c r="B168" s="38"/>
      <c r="C168" s="196" t="s">
        <v>307</v>
      </c>
      <c r="D168" s="196" t="s">
        <v>122</v>
      </c>
      <c r="E168" s="197" t="s">
        <v>308</v>
      </c>
      <c r="F168" s="198" t="s">
        <v>309</v>
      </c>
      <c r="G168" s="199" t="s">
        <v>125</v>
      </c>
      <c r="H168" s="200">
        <v>1776</v>
      </c>
      <c r="I168" s="201"/>
      <c r="J168" s="202">
        <f>ROUND(I168*H168,2)</f>
        <v>0</v>
      </c>
      <c r="K168" s="198" t="s">
        <v>126</v>
      </c>
      <c r="L168" s="43"/>
      <c r="M168" s="203" t="s">
        <v>20</v>
      </c>
      <c r="N168" s="204" t="s">
        <v>44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127</v>
      </c>
      <c r="AT168" s="207" t="s">
        <v>122</v>
      </c>
      <c r="AU168" s="207" t="s">
        <v>79</v>
      </c>
      <c r="AY168" s="16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22</v>
      </c>
      <c r="BK168" s="208">
        <f>ROUND(I168*H168,2)</f>
        <v>0</v>
      </c>
      <c r="BL168" s="16" t="s">
        <v>127</v>
      </c>
      <c r="BM168" s="207" t="s">
        <v>310</v>
      </c>
    </row>
    <row r="169" s="2" customFormat="1">
      <c r="A169" s="37"/>
      <c r="B169" s="38"/>
      <c r="C169" s="39"/>
      <c r="D169" s="209" t="s">
        <v>129</v>
      </c>
      <c r="E169" s="39"/>
      <c r="F169" s="210" t="s">
        <v>311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129</v>
      </c>
      <c r="AU169" s="16" t="s">
        <v>79</v>
      </c>
    </row>
    <row r="170" s="12" customFormat="1" ht="20.88" customHeight="1">
      <c r="A170" s="12"/>
      <c r="B170" s="180"/>
      <c r="C170" s="181"/>
      <c r="D170" s="182" t="s">
        <v>72</v>
      </c>
      <c r="E170" s="194" t="s">
        <v>212</v>
      </c>
      <c r="F170" s="194" t="s">
        <v>312</v>
      </c>
      <c r="G170" s="181"/>
      <c r="H170" s="181"/>
      <c r="I170" s="184"/>
      <c r="J170" s="195">
        <f>BK170</f>
        <v>0</v>
      </c>
      <c r="K170" s="181"/>
      <c r="L170" s="186"/>
      <c r="M170" s="187"/>
      <c r="N170" s="188"/>
      <c r="O170" s="188"/>
      <c r="P170" s="189">
        <f>SUM(P171:P176)</f>
        <v>0</v>
      </c>
      <c r="Q170" s="188"/>
      <c r="R170" s="189">
        <f>SUM(R171:R176)</f>
        <v>0.036360000000000003</v>
      </c>
      <c r="S170" s="188"/>
      <c r="T170" s="190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1" t="s">
        <v>22</v>
      </c>
      <c r="AT170" s="192" t="s">
        <v>72</v>
      </c>
      <c r="AU170" s="192" t="s">
        <v>79</v>
      </c>
      <c r="AY170" s="191" t="s">
        <v>120</v>
      </c>
      <c r="BK170" s="193">
        <f>SUM(BK171:BK176)</f>
        <v>0</v>
      </c>
    </row>
    <row r="171" s="2" customFormat="1" ht="37.8" customHeight="1">
      <c r="A171" s="37"/>
      <c r="B171" s="38"/>
      <c r="C171" s="196" t="s">
        <v>313</v>
      </c>
      <c r="D171" s="196" t="s">
        <v>122</v>
      </c>
      <c r="E171" s="197" t="s">
        <v>314</v>
      </c>
      <c r="F171" s="198" t="s">
        <v>315</v>
      </c>
      <c r="G171" s="199" t="s">
        <v>125</v>
      </c>
      <c r="H171" s="200">
        <v>2424</v>
      </c>
      <c r="I171" s="201"/>
      <c r="J171" s="202">
        <f>ROUND(I171*H171,2)</f>
        <v>0</v>
      </c>
      <c r="K171" s="198" t="s">
        <v>126</v>
      </c>
      <c r="L171" s="43"/>
      <c r="M171" s="203" t="s">
        <v>20</v>
      </c>
      <c r="N171" s="204" t="s">
        <v>44</v>
      </c>
      <c r="O171" s="83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127</v>
      </c>
      <c r="AT171" s="207" t="s">
        <v>122</v>
      </c>
      <c r="AU171" s="207" t="s">
        <v>135</v>
      </c>
      <c r="AY171" s="16" t="s">
        <v>120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22</v>
      </c>
      <c r="BK171" s="208">
        <f>ROUND(I171*H171,2)</f>
        <v>0</v>
      </c>
      <c r="BL171" s="16" t="s">
        <v>127</v>
      </c>
      <c r="BM171" s="207" t="s">
        <v>316</v>
      </c>
    </row>
    <row r="172" s="2" customFormat="1">
      <c r="A172" s="37"/>
      <c r="B172" s="38"/>
      <c r="C172" s="39"/>
      <c r="D172" s="209" t="s">
        <v>129</v>
      </c>
      <c r="E172" s="39"/>
      <c r="F172" s="210" t="s">
        <v>317</v>
      </c>
      <c r="G172" s="39"/>
      <c r="H172" s="39"/>
      <c r="I172" s="211"/>
      <c r="J172" s="39"/>
      <c r="K172" s="39"/>
      <c r="L172" s="43"/>
      <c r="M172" s="212"/>
      <c r="N172" s="213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129</v>
      </c>
      <c r="AU172" s="16" t="s">
        <v>135</v>
      </c>
    </row>
    <row r="173" s="2" customFormat="1" ht="16.5" customHeight="1">
      <c r="A173" s="37"/>
      <c r="B173" s="38"/>
      <c r="C173" s="214" t="s">
        <v>318</v>
      </c>
      <c r="D173" s="214" t="s">
        <v>319</v>
      </c>
      <c r="E173" s="215" t="s">
        <v>320</v>
      </c>
      <c r="F173" s="216" t="s">
        <v>321</v>
      </c>
      <c r="G173" s="217" t="s">
        <v>322</v>
      </c>
      <c r="H173" s="218">
        <v>36.359999999999999</v>
      </c>
      <c r="I173" s="219"/>
      <c r="J173" s="220">
        <f>ROUND(I173*H173,2)</f>
        <v>0</v>
      </c>
      <c r="K173" s="216" t="s">
        <v>126</v>
      </c>
      <c r="L173" s="221"/>
      <c r="M173" s="222" t="s">
        <v>20</v>
      </c>
      <c r="N173" s="223" t="s">
        <v>44</v>
      </c>
      <c r="O173" s="83"/>
      <c r="P173" s="205">
        <f>O173*H173</f>
        <v>0</v>
      </c>
      <c r="Q173" s="205">
        <v>0.001</v>
      </c>
      <c r="R173" s="205">
        <f>Q173*H173</f>
        <v>0.036360000000000003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160</v>
      </c>
      <c r="AT173" s="207" t="s">
        <v>319</v>
      </c>
      <c r="AU173" s="207" t="s">
        <v>135</v>
      </c>
      <c r="AY173" s="16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22</v>
      </c>
      <c r="BK173" s="208">
        <f>ROUND(I173*H173,2)</f>
        <v>0</v>
      </c>
      <c r="BL173" s="16" t="s">
        <v>127</v>
      </c>
      <c r="BM173" s="207" t="s">
        <v>323</v>
      </c>
    </row>
    <row r="174" s="2" customFormat="1">
      <c r="A174" s="37"/>
      <c r="B174" s="38"/>
      <c r="C174" s="39"/>
      <c r="D174" s="209" t="s">
        <v>129</v>
      </c>
      <c r="E174" s="39"/>
      <c r="F174" s="210" t="s">
        <v>324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135</v>
      </c>
    </row>
    <row r="175" s="13" customFormat="1">
      <c r="A175" s="13"/>
      <c r="B175" s="224"/>
      <c r="C175" s="225"/>
      <c r="D175" s="226" t="s">
        <v>325</v>
      </c>
      <c r="E175" s="225"/>
      <c r="F175" s="227" t="s">
        <v>326</v>
      </c>
      <c r="G175" s="225"/>
      <c r="H175" s="228">
        <v>36.359999999999999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325</v>
      </c>
      <c r="AU175" s="234" t="s">
        <v>135</v>
      </c>
      <c r="AV175" s="13" t="s">
        <v>79</v>
      </c>
      <c r="AW175" s="13" t="s">
        <v>4</v>
      </c>
      <c r="AX175" s="13" t="s">
        <v>22</v>
      </c>
      <c r="AY175" s="234" t="s">
        <v>120</v>
      </c>
    </row>
    <row r="176" s="2" customFormat="1" ht="16.5" customHeight="1">
      <c r="A176" s="37"/>
      <c r="B176" s="38"/>
      <c r="C176" s="196" t="s">
        <v>327</v>
      </c>
      <c r="D176" s="196" t="s">
        <v>122</v>
      </c>
      <c r="E176" s="197" t="s">
        <v>328</v>
      </c>
      <c r="F176" s="198" t="s">
        <v>329</v>
      </c>
      <c r="G176" s="199" t="s">
        <v>330</v>
      </c>
      <c r="H176" s="200">
        <v>1</v>
      </c>
      <c r="I176" s="201"/>
      <c r="J176" s="202">
        <f>ROUND(I176*H176,2)</f>
        <v>0</v>
      </c>
      <c r="K176" s="198" t="s">
        <v>20</v>
      </c>
      <c r="L176" s="43"/>
      <c r="M176" s="203" t="s">
        <v>20</v>
      </c>
      <c r="N176" s="204" t="s">
        <v>44</v>
      </c>
      <c r="O176" s="83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127</v>
      </c>
      <c r="AT176" s="207" t="s">
        <v>122</v>
      </c>
      <c r="AU176" s="207" t="s">
        <v>135</v>
      </c>
      <c r="AY176" s="16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22</v>
      </c>
      <c r="BK176" s="208">
        <f>ROUND(I176*H176,2)</f>
        <v>0</v>
      </c>
      <c r="BL176" s="16" t="s">
        <v>127</v>
      </c>
      <c r="BM176" s="207" t="s">
        <v>331</v>
      </c>
    </row>
    <row r="177" s="12" customFormat="1" ht="22.8" customHeight="1">
      <c r="A177" s="12"/>
      <c r="B177" s="180"/>
      <c r="C177" s="181"/>
      <c r="D177" s="182" t="s">
        <v>72</v>
      </c>
      <c r="E177" s="194" t="s">
        <v>79</v>
      </c>
      <c r="F177" s="194" t="s">
        <v>332</v>
      </c>
      <c r="G177" s="181"/>
      <c r="H177" s="181"/>
      <c r="I177" s="184"/>
      <c r="J177" s="195">
        <f>BK177</f>
        <v>0</v>
      </c>
      <c r="K177" s="181"/>
      <c r="L177" s="186"/>
      <c r="M177" s="187"/>
      <c r="N177" s="188"/>
      <c r="O177" s="188"/>
      <c r="P177" s="189">
        <f>SUM(P178:P183)</f>
        <v>0</v>
      </c>
      <c r="Q177" s="188"/>
      <c r="R177" s="189">
        <f>SUM(R178:R183)</f>
        <v>0.7430000000000001</v>
      </c>
      <c r="S177" s="188"/>
      <c r="T177" s="190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1" t="s">
        <v>22</v>
      </c>
      <c r="AT177" s="192" t="s">
        <v>72</v>
      </c>
      <c r="AU177" s="192" t="s">
        <v>22</v>
      </c>
      <c r="AY177" s="191" t="s">
        <v>120</v>
      </c>
      <c r="BK177" s="193">
        <f>SUM(BK178:BK183)</f>
        <v>0</v>
      </c>
    </row>
    <row r="178" s="2" customFormat="1" ht="37.8" customHeight="1">
      <c r="A178" s="37"/>
      <c r="B178" s="38"/>
      <c r="C178" s="196" t="s">
        <v>333</v>
      </c>
      <c r="D178" s="196" t="s">
        <v>122</v>
      </c>
      <c r="E178" s="197" t="s">
        <v>334</v>
      </c>
      <c r="F178" s="198" t="s">
        <v>335</v>
      </c>
      <c r="G178" s="199" t="s">
        <v>125</v>
      </c>
      <c r="H178" s="200">
        <v>170</v>
      </c>
      <c r="I178" s="201"/>
      <c r="J178" s="202">
        <f>ROUND(I178*H178,2)</f>
        <v>0</v>
      </c>
      <c r="K178" s="198" t="s">
        <v>126</v>
      </c>
      <c r="L178" s="43"/>
      <c r="M178" s="203" t="s">
        <v>20</v>
      </c>
      <c r="N178" s="204" t="s">
        <v>44</v>
      </c>
      <c r="O178" s="83"/>
      <c r="P178" s="205">
        <f>O178*H178</f>
        <v>0</v>
      </c>
      <c r="Q178" s="205">
        <v>0.00010000000000000001</v>
      </c>
      <c r="R178" s="205">
        <f>Q178*H178</f>
        <v>0.017000000000000001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127</v>
      </c>
      <c r="AT178" s="207" t="s">
        <v>122</v>
      </c>
      <c r="AU178" s="207" t="s">
        <v>79</v>
      </c>
      <c r="AY178" s="16" t="s">
        <v>120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6" t="s">
        <v>22</v>
      </c>
      <c r="BK178" s="208">
        <f>ROUND(I178*H178,2)</f>
        <v>0</v>
      </c>
      <c r="BL178" s="16" t="s">
        <v>127</v>
      </c>
      <c r="BM178" s="207" t="s">
        <v>336</v>
      </c>
    </row>
    <row r="179" s="2" customFormat="1">
      <c r="A179" s="37"/>
      <c r="B179" s="38"/>
      <c r="C179" s="39"/>
      <c r="D179" s="209" t="s">
        <v>129</v>
      </c>
      <c r="E179" s="39"/>
      <c r="F179" s="210" t="s">
        <v>337</v>
      </c>
      <c r="G179" s="39"/>
      <c r="H179" s="39"/>
      <c r="I179" s="211"/>
      <c r="J179" s="39"/>
      <c r="K179" s="39"/>
      <c r="L179" s="43"/>
      <c r="M179" s="212"/>
      <c r="N179" s="21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129</v>
      </c>
      <c r="AU179" s="16" t="s">
        <v>79</v>
      </c>
    </row>
    <row r="180" s="2" customFormat="1" ht="24.15" customHeight="1">
      <c r="A180" s="37"/>
      <c r="B180" s="38"/>
      <c r="C180" s="214" t="s">
        <v>338</v>
      </c>
      <c r="D180" s="214" t="s">
        <v>319</v>
      </c>
      <c r="E180" s="215" t="s">
        <v>339</v>
      </c>
      <c r="F180" s="216" t="s">
        <v>340</v>
      </c>
      <c r="G180" s="217" t="s">
        <v>125</v>
      </c>
      <c r="H180" s="218">
        <v>200</v>
      </c>
      <c r="I180" s="219"/>
      <c r="J180" s="220">
        <f>ROUND(I180*H180,2)</f>
        <v>0</v>
      </c>
      <c r="K180" s="216" t="s">
        <v>20</v>
      </c>
      <c r="L180" s="221"/>
      <c r="M180" s="222" t="s">
        <v>20</v>
      </c>
      <c r="N180" s="223" t="s">
        <v>44</v>
      </c>
      <c r="O180" s="83"/>
      <c r="P180" s="205">
        <f>O180*H180</f>
        <v>0</v>
      </c>
      <c r="Q180" s="205">
        <v>0.00050000000000000001</v>
      </c>
      <c r="R180" s="205">
        <f>Q180*H180</f>
        <v>0.10000000000000001</v>
      </c>
      <c r="S180" s="205">
        <v>0</v>
      </c>
      <c r="T180" s="20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160</v>
      </c>
      <c r="AT180" s="207" t="s">
        <v>319</v>
      </c>
      <c r="AU180" s="207" t="s">
        <v>79</v>
      </c>
      <c r="AY180" s="16" t="s">
        <v>120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6" t="s">
        <v>22</v>
      </c>
      <c r="BK180" s="208">
        <f>ROUND(I180*H180,2)</f>
        <v>0</v>
      </c>
      <c r="BL180" s="16" t="s">
        <v>127</v>
      </c>
      <c r="BM180" s="207" t="s">
        <v>341</v>
      </c>
    </row>
    <row r="181" s="2" customFormat="1" ht="44.25" customHeight="1">
      <c r="A181" s="37"/>
      <c r="B181" s="38"/>
      <c r="C181" s="196" t="s">
        <v>342</v>
      </c>
      <c r="D181" s="196" t="s">
        <v>122</v>
      </c>
      <c r="E181" s="197" t="s">
        <v>343</v>
      </c>
      <c r="F181" s="198" t="s">
        <v>344</v>
      </c>
      <c r="G181" s="199" t="s">
        <v>125</v>
      </c>
      <c r="H181" s="200">
        <v>800</v>
      </c>
      <c r="I181" s="201"/>
      <c r="J181" s="202">
        <f>ROUND(I181*H181,2)</f>
        <v>0</v>
      </c>
      <c r="K181" s="198" t="s">
        <v>126</v>
      </c>
      <c r="L181" s="43"/>
      <c r="M181" s="203" t="s">
        <v>20</v>
      </c>
      <c r="N181" s="204" t="s">
        <v>44</v>
      </c>
      <c r="O181" s="83"/>
      <c r="P181" s="205">
        <f>O181*H181</f>
        <v>0</v>
      </c>
      <c r="Q181" s="205">
        <v>0.00022000000000000001</v>
      </c>
      <c r="R181" s="205">
        <f>Q181*H181</f>
        <v>0.17600000000000002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127</v>
      </c>
      <c r="AT181" s="207" t="s">
        <v>122</v>
      </c>
      <c r="AU181" s="207" t="s">
        <v>79</v>
      </c>
      <c r="AY181" s="16" t="s">
        <v>120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22</v>
      </c>
      <c r="BK181" s="208">
        <f>ROUND(I181*H181,2)</f>
        <v>0</v>
      </c>
      <c r="BL181" s="16" t="s">
        <v>127</v>
      </c>
      <c r="BM181" s="207" t="s">
        <v>345</v>
      </c>
    </row>
    <row r="182" s="2" customFormat="1">
      <c r="A182" s="37"/>
      <c r="B182" s="38"/>
      <c r="C182" s="39"/>
      <c r="D182" s="209" t="s">
        <v>129</v>
      </c>
      <c r="E182" s="39"/>
      <c r="F182" s="210" t="s">
        <v>346</v>
      </c>
      <c r="G182" s="39"/>
      <c r="H182" s="39"/>
      <c r="I182" s="211"/>
      <c r="J182" s="39"/>
      <c r="K182" s="39"/>
      <c r="L182" s="43"/>
      <c r="M182" s="212"/>
      <c r="N182" s="213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129</v>
      </c>
      <c r="AU182" s="16" t="s">
        <v>79</v>
      </c>
    </row>
    <row r="183" s="2" customFormat="1" ht="24.15" customHeight="1">
      <c r="A183" s="37"/>
      <c r="B183" s="38"/>
      <c r="C183" s="214" t="s">
        <v>347</v>
      </c>
      <c r="D183" s="214" t="s">
        <v>319</v>
      </c>
      <c r="E183" s="215" t="s">
        <v>348</v>
      </c>
      <c r="F183" s="216" t="s">
        <v>349</v>
      </c>
      <c r="G183" s="217" t="s">
        <v>125</v>
      </c>
      <c r="H183" s="218">
        <v>900</v>
      </c>
      <c r="I183" s="219"/>
      <c r="J183" s="220">
        <f>ROUND(I183*H183,2)</f>
        <v>0</v>
      </c>
      <c r="K183" s="216" t="s">
        <v>20</v>
      </c>
      <c r="L183" s="221"/>
      <c r="M183" s="222" t="s">
        <v>20</v>
      </c>
      <c r="N183" s="223" t="s">
        <v>44</v>
      </c>
      <c r="O183" s="83"/>
      <c r="P183" s="205">
        <f>O183*H183</f>
        <v>0</v>
      </c>
      <c r="Q183" s="205">
        <v>0.00050000000000000001</v>
      </c>
      <c r="R183" s="205">
        <f>Q183*H183</f>
        <v>0.45000000000000001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160</v>
      </c>
      <c r="AT183" s="207" t="s">
        <v>319</v>
      </c>
      <c r="AU183" s="207" t="s">
        <v>79</v>
      </c>
      <c r="AY183" s="16" t="s">
        <v>120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22</v>
      </c>
      <c r="BK183" s="208">
        <f>ROUND(I183*H183,2)</f>
        <v>0</v>
      </c>
      <c r="BL183" s="16" t="s">
        <v>127</v>
      </c>
      <c r="BM183" s="207" t="s">
        <v>350</v>
      </c>
    </row>
    <row r="184" s="12" customFormat="1" ht="22.8" customHeight="1">
      <c r="A184" s="12"/>
      <c r="B184" s="180"/>
      <c r="C184" s="181"/>
      <c r="D184" s="182" t="s">
        <v>72</v>
      </c>
      <c r="E184" s="194" t="s">
        <v>135</v>
      </c>
      <c r="F184" s="194" t="s">
        <v>351</v>
      </c>
      <c r="G184" s="181"/>
      <c r="H184" s="181"/>
      <c r="I184" s="184"/>
      <c r="J184" s="195">
        <f>BK184</f>
        <v>0</v>
      </c>
      <c r="K184" s="181"/>
      <c r="L184" s="186"/>
      <c r="M184" s="187"/>
      <c r="N184" s="188"/>
      <c r="O184" s="188"/>
      <c r="P184" s="189">
        <f>P185+SUM(P186:P195)</f>
        <v>0</v>
      </c>
      <c r="Q184" s="188"/>
      <c r="R184" s="189">
        <f>R185+SUM(R186:R195)</f>
        <v>53.554093199999997</v>
      </c>
      <c r="S184" s="188"/>
      <c r="T184" s="190">
        <f>T185+SUM(T186:T195)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1" t="s">
        <v>22</v>
      </c>
      <c r="AT184" s="192" t="s">
        <v>72</v>
      </c>
      <c r="AU184" s="192" t="s">
        <v>22</v>
      </c>
      <c r="AY184" s="191" t="s">
        <v>120</v>
      </c>
      <c r="BK184" s="193">
        <f>BK185+SUM(BK186:BK195)</f>
        <v>0</v>
      </c>
    </row>
    <row r="185" s="2" customFormat="1" ht="66.75" customHeight="1">
      <c r="A185" s="37"/>
      <c r="B185" s="38"/>
      <c r="C185" s="196" t="s">
        <v>352</v>
      </c>
      <c r="D185" s="196" t="s">
        <v>122</v>
      </c>
      <c r="E185" s="197" t="s">
        <v>353</v>
      </c>
      <c r="F185" s="198" t="s">
        <v>354</v>
      </c>
      <c r="G185" s="199" t="s">
        <v>204</v>
      </c>
      <c r="H185" s="200">
        <v>14.16</v>
      </c>
      <c r="I185" s="201"/>
      <c r="J185" s="202">
        <f>ROUND(I185*H185,2)</f>
        <v>0</v>
      </c>
      <c r="K185" s="198" t="s">
        <v>126</v>
      </c>
      <c r="L185" s="43"/>
      <c r="M185" s="203" t="s">
        <v>20</v>
      </c>
      <c r="N185" s="204" t="s">
        <v>44</v>
      </c>
      <c r="O185" s="83"/>
      <c r="P185" s="205">
        <f>O185*H185</f>
        <v>0</v>
      </c>
      <c r="Q185" s="205">
        <v>2.7676599999999998</v>
      </c>
      <c r="R185" s="205">
        <f>Q185*H185</f>
        <v>39.190065599999997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127</v>
      </c>
      <c r="AT185" s="207" t="s">
        <v>122</v>
      </c>
      <c r="AU185" s="207" t="s">
        <v>79</v>
      </c>
      <c r="AY185" s="16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22</v>
      </c>
      <c r="BK185" s="208">
        <f>ROUND(I185*H185,2)</f>
        <v>0</v>
      </c>
      <c r="BL185" s="16" t="s">
        <v>127</v>
      </c>
      <c r="BM185" s="207" t="s">
        <v>355</v>
      </c>
    </row>
    <row r="186" s="2" customFormat="1">
      <c r="A186" s="37"/>
      <c r="B186" s="38"/>
      <c r="C186" s="39"/>
      <c r="D186" s="209" t="s">
        <v>129</v>
      </c>
      <c r="E186" s="39"/>
      <c r="F186" s="210" t="s">
        <v>356</v>
      </c>
      <c r="G186" s="39"/>
      <c r="H186" s="39"/>
      <c r="I186" s="211"/>
      <c r="J186" s="39"/>
      <c r="K186" s="39"/>
      <c r="L186" s="43"/>
      <c r="M186" s="212"/>
      <c r="N186" s="213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129</v>
      </c>
      <c r="AU186" s="16" t="s">
        <v>79</v>
      </c>
    </row>
    <row r="187" s="2" customFormat="1" ht="66.75" customHeight="1">
      <c r="A187" s="37"/>
      <c r="B187" s="38"/>
      <c r="C187" s="196" t="s">
        <v>357</v>
      </c>
      <c r="D187" s="196" t="s">
        <v>122</v>
      </c>
      <c r="E187" s="197" t="s">
        <v>358</v>
      </c>
      <c r="F187" s="198" t="s">
        <v>359</v>
      </c>
      <c r="G187" s="199" t="s">
        <v>204</v>
      </c>
      <c r="H187" s="200">
        <v>4.4699999999999998</v>
      </c>
      <c r="I187" s="201"/>
      <c r="J187" s="202">
        <f>ROUND(I187*H187,2)</f>
        <v>0</v>
      </c>
      <c r="K187" s="198" t="s">
        <v>126</v>
      </c>
      <c r="L187" s="43"/>
      <c r="M187" s="203" t="s">
        <v>20</v>
      </c>
      <c r="N187" s="204" t="s">
        <v>44</v>
      </c>
      <c r="O187" s="83"/>
      <c r="P187" s="205">
        <f>O187*H187</f>
        <v>0</v>
      </c>
      <c r="Q187" s="205">
        <v>2.8089400000000002</v>
      </c>
      <c r="R187" s="205">
        <f>Q187*H187</f>
        <v>12.5559618</v>
      </c>
      <c r="S187" s="205">
        <v>0</v>
      </c>
      <c r="T187" s="20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127</v>
      </c>
      <c r="AT187" s="207" t="s">
        <v>122</v>
      </c>
      <c r="AU187" s="207" t="s">
        <v>79</v>
      </c>
      <c r="AY187" s="16" t="s">
        <v>120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22</v>
      </c>
      <c r="BK187" s="208">
        <f>ROUND(I187*H187,2)</f>
        <v>0</v>
      </c>
      <c r="BL187" s="16" t="s">
        <v>127</v>
      </c>
      <c r="BM187" s="207" t="s">
        <v>360</v>
      </c>
    </row>
    <row r="188" s="2" customFormat="1">
      <c r="A188" s="37"/>
      <c r="B188" s="38"/>
      <c r="C188" s="39"/>
      <c r="D188" s="209" t="s">
        <v>129</v>
      </c>
      <c r="E188" s="39"/>
      <c r="F188" s="210" t="s">
        <v>361</v>
      </c>
      <c r="G188" s="39"/>
      <c r="H188" s="39"/>
      <c r="I188" s="211"/>
      <c r="J188" s="39"/>
      <c r="K188" s="39"/>
      <c r="L188" s="43"/>
      <c r="M188" s="212"/>
      <c r="N188" s="213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79</v>
      </c>
    </row>
    <row r="189" s="2" customFormat="1" ht="76.35" customHeight="1">
      <c r="A189" s="37"/>
      <c r="B189" s="38"/>
      <c r="C189" s="196" t="s">
        <v>362</v>
      </c>
      <c r="D189" s="196" t="s">
        <v>122</v>
      </c>
      <c r="E189" s="197" t="s">
        <v>363</v>
      </c>
      <c r="F189" s="198" t="s">
        <v>364</v>
      </c>
      <c r="G189" s="199" t="s">
        <v>125</v>
      </c>
      <c r="H189" s="200">
        <v>103.5</v>
      </c>
      <c r="I189" s="201"/>
      <c r="J189" s="202">
        <f>ROUND(I189*H189,2)</f>
        <v>0</v>
      </c>
      <c r="K189" s="198" t="s">
        <v>126</v>
      </c>
      <c r="L189" s="43"/>
      <c r="M189" s="203" t="s">
        <v>20</v>
      </c>
      <c r="N189" s="204" t="s">
        <v>44</v>
      </c>
      <c r="O189" s="83"/>
      <c r="P189" s="205">
        <f>O189*H189</f>
        <v>0</v>
      </c>
      <c r="Q189" s="205">
        <v>0.00726</v>
      </c>
      <c r="R189" s="205">
        <f>Q189*H189</f>
        <v>0.75141000000000002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127</v>
      </c>
      <c r="AT189" s="207" t="s">
        <v>122</v>
      </c>
      <c r="AU189" s="207" t="s">
        <v>79</v>
      </c>
      <c r="AY189" s="16" t="s">
        <v>120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22</v>
      </c>
      <c r="BK189" s="208">
        <f>ROUND(I189*H189,2)</f>
        <v>0</v>
      </c>
      <c r="BL189" s="16" t="s">
        <v>127</v>
      </c>
      <c r="BM189" s="207" t="s">
        <v>365</v>
      </c>
    </row>
    <row r="190" s="2" customFormat="1">
      <c r="A190" s="37"/>
      <c r="B190" s="38"/>
      <c r="C190" s="39"/>
      <c r="D190" s="209" t="s">
        <v>129</v>
      </c>
      <c r="E190" s="39"/>
      <c r="F190" s="210" t="s">
        <v>366</v>
      </c>
      <c r="G190" s="39"/>
      <c r="H190" s="39"/>
      <c r="I190" s="211"/>
      <c r="J190" s="39"/>
      <c r="K190" s="39"/>
      <c r="L190" s="43"/>
      <c r="M190" s="212"/>
      <c r="N190" s="213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129</v>
      </c>
      <c r="AU190" s="16" t="s">
        <v>79</v>
      </c>
    </row>
    <row r="191" s="2" customFormat="1" ht="76.35" customHeight="1">
      <c r="A191" s="37"/>
      <c r="B191" s="38"/>
      <c r="C191" s="196" t="s">
        <v>367</v>
      </c>
      <c r="D191" s="196" t="s">
        <v>122</v>
      </c>
      <c r="E191" s="197" t="s">
        <v>368</v>
      </c>
      <c r="F191" s="198" t="s">
        <v>369</v>
      </c>
      <c r="G191" s="199" t="s">
        <v>125</v>
      </c>
      <c r="H191" s="200">
        <v>103.5</v>
      </c>
      <c r="I191" s="201"/>
      <c r="J191" s="202">
        <f>ROUND(I191*H191,2)</f>
        <v>0</v>
      </c>
      <c r="K191" s="198" t="s">
        <v>126</v>
      </c>
      <c r="L191" s="43"/>
      <c r="M191" s="203" t="s">
        <v>20</v>
      </c>
      <c r="N191" s="204" t="s">
        <v>44</v>
      </c>
      <c r="O191" s="83"/>
      <c r="P191" s="205">
        <f>O191*H191</f>
        <v>0</v>
      </c>
      <c r="Q191" s="205">
        <v>0.00085999999999999998</v>
      </c>
      <c r="R191" s="205">
        <f>Q191*H191</f>
        <v>0.089009999999999992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127</v>
      </c>
      <c r="AT191" s="207" t="s">
        <v>122</v>
      </c>
      <c r="AU191" s="207" t="s">
        <v>79</v>
      </c>
      <c r="AY191" s="16" t="s">
        <v>120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22</v>
      </c>
      <c r="BK191" s="208">
        <f>ROUND(I191*H191,2)</f>
        <v>0</v>
      </c>
      <c r="BL191" s="16" t="s">
        <v>127</v>
      </c>
      <c r="BM191" s="207" t="s">
        <v>370</v>
      </c>
    </row>
    <row r="192" s="2" customFormat="1">
      <c r="A192" s="37"/>
      <c r="B192" s="38"/>
      <c r="C192" s="39"/>
      <c r="D192" s="209" t="s">
        <v>129</v>
      </c>
      <c r="E192" s="39"/>
      <c r="F192" s="210" t="s">
        <v>371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129</v>
      </c>
      <c r="AU192" s="16" t="s">
        <v>79</v>
      </c>
    </row>
    <row r="193" s="2" customFormat="1" ht="90" customHeight="1">
      <c r="A193" s="37"/>
      <c r="B193" s="38"/>
      <c r="C193" s="196" t="s">
        <v>372</v>
      </c>
      <c r="D193" s="196" t="s">
        <v>122</v>
      </c>
      <c r="E193" s="197" t="s">
        <v>373</v>
      </c>
      <c r="F193" s="198" t="s">
        <v>374</v>
      </c>
      <c r="G193" s="199" t="s">
        <v>284</v>
      </c>
      <c r="H193" s="200">
        <v>0.876</v>
      </c>
      <c r="I193" s="201"/>
      <c r="J193" s="202">
        <f>ROUND(I193*H193,2)</f>
        <v>0</v>
      </c>
      <c r="K193" s="198" t="s">
        <v>126</v>
      </c>
      <c r="L193" s="43"/>
      <c r="M193" s="203" t="s">
        <v>20</v>
      </c>
      <c r="N193" s="204" t="s">
        <v>44</v>
      </c>
      <c r="O193" s="83"/>
      <c r="P193" s="205">
        <f>O193*H193</f>
        <v>0</v>
      </c>
      <c r="Q193" s="205">
        <v>1.03955</v>
      </c>
      <c r="R193" s="205">
        <f>Q193*H193</f>
        <v>0.91064579999999995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127</v>
      </c>
      <c r="AT193" s="207" t="s">
        <v>122</v>
      </c>
      <c r="AU193" s="207" t="s">
        <v>79</v>
      </c>
      <c r="AY193" s="16" t="s">
        <v>120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22</v>
      </c>
      <c r="BK193" s="208">
        <f>ROUND(I193*H193,2)</f>
        <v>0</v>
      </c>
      <c r="BL193" s="16" t="s">
        <v>127</v>
      </c>
      <c r="BM193" s="207" t="s">
        <v>375</v>
      </c>
    </row>
    <row r="194" s="2" customFormat="1">
      <c r="A194" s="37"/>
      <c r="B194" s="38"/>
      <c r="C194" s="39"/>
      <c r="D194" s="209" t="s">
        <v>129</v>
      </c>
      <c r="E194" s="39"/>
      <c r="F194" s="210" t="s">
        <v>376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79</v>
      </c>
    </row>
    <row r="195" s="12" customFormat="1" ht="20.88" customHeight="1">
      <c r="A195" s="12"/>
      <c r="B195" s="180"/>
      <c r="C195" s="181"/>
      <c r="D195" s="182" t="s">
        <v>72</v>
      </c>
      <c r="E195" s="194" t="s">
        <v>281</v>
      </c>
      <c r="F195" s="194" t="s">
        <v>377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SUM(P196:P197)</f>
        <v>0</v>
      </c>
      <c r="Q195" s="188"/>
      <c r="R195" s="189">
        <f>SUM(R196:R197)</f>
        <v>0.057000000000000002</v>
      </c>
      <c r="S195" s="188"/>
      <c r="T195" s="19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1" t="s">
        <v>22</v>
      </c>
      <c r="AT195" s="192" t="s">
        <v>72</v>
      </c>
      <c r="AU195" s="192" t="s">
        <v>79</v>
      </c>
      <c r="AY195" s="191" t="s">
        <v>120</v>
      </c>
      <c r="BK195" s="193">
        <f>SUM(BK196:BK197)</f>
        <v>0</v>
      </c>
    </row>
    <row r="196" s="2" customFormat="1" ht="33" customHeight="1">
      <c r="A196" s="37"/>
      <c r="B196" s="38"/>
      <c r="C196" s="196" t="s">
        <v>378</v>
      </c>
      <c r="D196" s="196" t="s">
        <v>122</v>
      </c>
      <c r="E196" s="197" t="s">
        <v>379</v>
      </c>
      <c r="F196" s="198" t="s">
        <v>380</v>
      </c>
      <c r="G196" s="199" t="s">
        <v>330</v>
      </c>
      <c r="H196" s="200">
        <v>1</v>
      </c>
      <c r="I196" s="201"/>
      <c r="J196" s="202">
        <f>ROUND(I196*H196,2)</f>
        <v>0</v>
      </c>
      <c r="K196" s="198" t="s">
        <v>20</v>
      </c>
      <c r="L196" s="43"/>
      <c r="M196" s="203" t="s">
        <v>20</v>
      </c>
      <c r="N196" s="204" t="s">
        <v>44</v>
      </c>
      <c r="O196" s="83"/>
      <c r="P196" s="205">
        <f>O196*H196</f>
        <v>0</v>
      </c>
      <c r="Q196" s="205">
        <v>0.057000000000000002</v>
      </c>
      <c r="R196" s="205">
        <f>Q196*H196</f>
        <v>0.057000000000000002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127</v>
      </c>
      <c r="AT196" s="207" t="s">
        <v>122</v>
      </c>
      <c r="AU196" s="207" t="s">
        <v>135</v>
      </c>
      <c r="AY196" s="16" t="s">
        <v>120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22</v>
      </c>
      <c r="BK196" s="208">
        <f>ROUND(I196*H196,2)</f>
        <v>0</v>
      </c>
      <c r="BL196" s="16" t="s">
        <v>127</v>
      </c>
      <c r="BM196" s="207" t="s">
        <v>381</v>
      </c>
    </row>
    <row r="197" s="2" customFormat="1" ht="16.5" customHeight="1">
      <c r="A197" s="37"/>
      <c r="B197" s="38"/>
      <c r="C197" s="214" t="s">
        <v>382</v>
      </c>
      <c r="D197" s="214" t="s">
        <v>319</v>
      </c>
      <c r="E197" s="215" t="s">
        <v>383</v>
      </c>
      <c r="F197" s="216" t="s">
        <v>384</v>
      </c>
      <c r="G197" s="217" t="s">
        <v>330</v>
      </c>
      <c r="H197" s="218">
        <v>1</v>
      </c>
      <c r="I197" s="219"/>
      <c r="J197" s="220">
        <f>ROUND(I197*H197,2)</f>
        <v>0</v>
      </c>
      <c r="K197" s="216" t="s">
        <v>20</v>
      </c>
      <c r="L197" s="221"/>
      <c r="M197" s="222" t="s">
        <v>20</v>
      </c>
      <c r="N197" s="223" t="s">
        <v>44</v>
      </c>
      <c r="O197" s="83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160</v>
      </c>
      <c r="AT197" s="207" t="s">
        <v>319</v>
      </c>
      <c r="AU197" s="207" t="s">
        <v>135</v>
      </c>
      <c r="AY197" s="16" t="s">
        <v>120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22</v>
      </c>
      <c r="BK197" s="208">
        <f>ROUND(I197*H197,2)</f>
        <v>0</v>
      </c>
      <c r="BL197" s="16" t="s">
        <v>127</v>
      </c>
      <c r="BM197" s="207" t="s">
        <v>385</v>
      </c>
    </row>
    <row r="198" s="12" customFormat="1" ht="22.8" customHeight="1">
      <c r="A198" s="12"/>
      <c r="B198" s="180"/>
      <c r="C198" s="181"/>
      <c r="D198" s="182" t="s">
        <v>72</v>
      </c>
      <c r="E198" s="194" t="s">
        <v>127</v>
      </c>
      <c r="F198" s="194" t="s">
        <v>386</v>
      </c>
      <c r="G198" s="181"/>
      <c r="H198" s="181"/>
      <c r="I198" s="184"/>
      <c r="J198" s="195">
        <f>BK198</f>
        <v>0</v>
      </c>
      <c r="K198" s="181"/>
      <c r="L198" s="186"/>
      <c r="M198" s="187"/>
      <c r="N198" s="188"/>
      <c r="O198" s="188"/>
      <c r="P198" s="189">
        <f>SUM(P199:P226)</f>
        <v>0</v>
      </c>
      <c r="Q198" s="188"/>
      <c r="R198" s="189">
        <f>SUM(R199:R226)</f>
        <v>2301.7032577</v>
      </c>
      <c r="S198" s="188"/>
      <c r="T198" s="190">
        <f>SUM(T199:T226)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1" t="s">
        <v>22</v>
      </c>
      <c r="AT198" s="192" t="s">
        <v>72</v>
      </c>
      <c r="AU198" s="192" t="s">
        <v>22</v>
      </c>
      <c r="AY198" s="191" t="s">
        <v>120</v>
      </c>
      <c r="BK198" s="193">
        <f>SUM(BK199:BK226)</f>
        <v>0</v>
      </c>
    </row>
    <row r="199" s="2" customFormat="1" ht="37.8" customHeight="1">
      <c r="A199" s="37"/>
      <c r="B199" s="38"/>
      <c r="C199" s="196" t="s">
        <v>387</v>
      </c>
      <c r="D199" s="196" t="s">
        <v>122</v>
      </c>
      <c r="E199" s="197" t="s">
        <v>388</v>
      </c>
      <c r="F199" s="198" t="s">
        <v>389</v>
      </c>
      <c r="G199" s="199" t="s">
        <v>204</v>
      </c>
      <c r="H199" s="200">
        <v>12.6</v>
      </c>
      <c r="I199" s="201"/>
      <c r="J199" s="202">
        <f>ROUND(I199*H199,2)</f>
        <v>0</v>
      </c>
      <c r="K199" s="198" t="s">
        <v>126</v>
      </c>
      <c r="L199" s="43"/>
      <c r="M199" s="203" t="s">
        <v>20</v>
      </c>
      <c r="N199" s="204" t="s">
        <v>44</v>
      </c>
      <c r="O199" s="83"/>
      <c r="P199" s="205">
        <f>O199*H199</f>
        <v>0</v>
      </c>
      <c r="Q199" s="205">
        <v>1.8899999999999999</v>
      </c>
      <c r="R199" s="205">
        <f>Q199*H199</f>
        <v>23.813999999999997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127</v>
      </c>
      <c r="AT199" s="207" t="s">
        <v>122</v>
      </c>
      <c r="AU199" s="207" t="s">
        <v>79</v>
      </c>
      <c r="AY199" s="16" t="s">
        <v>120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22</v>
      </c>
      <c r="BK199" s="208">
        <f>ROUND(I199*H199,2)</f>
        <v>0</v>
      </c>
      <c r="BL199" s="16" t="s">
        <v>127</v>
      </c>
      <c r="BM199" s="207" t="s">
        <v>390</v>
      </c>
    </row>
    <row r="200" s="2" customFormat="1">
      <c r="A200" s="37"/>
      <c r="B200" s="38"/>
      <c r="C200" s="39"/>
      <c r="D200" s="209" t="s">
        <v>129</v>
      </c>
      <c r="E200" s="39"/>
      <c r="F200" s="210" t="s">
        <v>391</v>
      </c>
      <c r="G200" s="39"/>
      <c r="H200" s="39"/>
      <c r="I200" s="211"/>
      <c r="J200" s="39"/>
      <c r="K200" s="39"/>
      <c r="L200" s="43"/>
      <c r="M200" s="212"/>
      <c r="N200" s="213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79</v>
      </c>
    </row>
    <row r="201" s="2" customFormat="1" ht="33" customHeight="1">
      <c r="A201" s="37"/>
      <c r="B201" s="38"/>
      <c r="C201" s="196" t="s">
        <v>392</v>
      </c>
      <c r="D201" s="196" t="s">
        <v>122</v>
      </c>
      <c r="E201" s="197" t="s">
        <v>393</v>
      </c>
      <c r="F201" s="198" t="s">
        <v>394</v>
      </c>
      <c r="G201" s="199" t="s">
        <v>204</v>
      </c>
      <c r="H201" s="200">
        <v>179.31999999999999</v>
      </c>
      <c r="I201" s="201"/>
      <c r="J201" s="202">
        <f>ROUND(I201*H201,2)</f>
        <v>0</v>
      </c>
      <c r="K201" s="198" t="s">
        <v>126</v>
      </c>
      <c r="L201" s="43"/>
      <c r="M201" s="203" t="s">
        <v>20</v>
      </c>
      <c r="N201" s="204" t="s">
        <v>44</v>
      </c>
      <c r="O201" s="83"/>
      <c r="P201" s="205">
        <f>O201*H201</f>
        <v>0</v>
      </c>
      <c r="Q201" s="205">
        <v>1.8899999999999999</v>
      </c>
      <c r="R201" s="205">
        <f>Q201*H201</f>
        <v>338.91479999999996</v>
      </c>
      <c r="S201" s="205">
        <v>0</v>
      </c>
      <c r="T201" s="20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7" t="s">
        <v>127</v>
      </c>
      <c r="AT201" s="207" t="s">
        <v>122</v>
      </c>
      <c r="AU201" s="207" t="s">
        <v>79</v>
      </c>
      <c r="AY201" s="16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6" t="s">
        <v>22</v>
      </c>
      <c r="BK201" s="208">
        <f>ROUND(I201*H201,2)</f>
        <v>0</v>
      </c>
      <c r="BL201" s="16" t="s">
        <v>127</v>
      </c>
      <c r="BM201" s="207" t="s">
        <v>395</v>
      </c>
    </row>
    <row r="202" s="2" customFormat="1">
      <c r="A202" s="37"/>
      <c r="B202" s="38"/>
      <c r="C202" s="39"/>
      <c r="D202" s="209" t="s">
        <v>129</v>
      </c>
      <c r="E202" s="39"/>
      <c r="F202" s="210" t="s">
        <v>396</v>
      </c>
      <c r="G202" s="39"/>
      <c r="H202" s="39"/>
      <c r="I202" s="211"/>
      <c r="J202" s="39"/>
      <c r="K202" s="39"/>
      <c r="L202" s="43"/>
      <c r="M202" s="212"/>
      <c r="N202" s="213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129</v>
      </c>
      <c r="AU202" s="16" t="s">
        <v>79</v>
      </c>
    </row>
    <row r="203" s="2" customFormat="1" ht="33" customHeight="1">
      <c r="A203" s="37"/>
      <c r="B203" s="38"/>
      <c r="C203" s="196" t="s">
        <v>397</v>
      </c>
      <c r="D203" s="196" t="s">
        <v>122</v>
      </c>
      <c r="E203" s="197" t="s">
        <v>398</v>
      </c>
      <c r="F203" s="198" t="s">
        <v>394</v>
      </c>
      <c r="G203" s="199" t="s">
        <v>204</v>
      </c>
      <c r="H203" s="200">
        <v>44.369999999999997</v>
      </c>
      <c r="I203" s="201"/>
      <c r="J203" s="202">
        <f>ROUND(I203*H203,2)</f>
        <v>0</v>
      </c>
      <c r="K203" s="198" t="s">
        <v>126</v>
      </c>
      <c r="L203" s="43"/>
      <c r="M203" s="203" t="s">
        <v>20</v>
      </c>
      <c r="N203" s="204" t="s">
        <v>44</v>
      </c>
      <c r="O203" s="83"/>
      <c r="P203" s="205">
        <f>O203*H203</f>
        <v>0</v>
      </c>
      <c r="Q203" s="205">
        <v>1.8899999999999999</v>
      </c>
      <c r="R203" s="205">
        <f>Q203*H203</f>
        <v>83.85929999999999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127</v>
      </c>
      <c r="AT203" s="207" t="s">
        <v>122</v>
      </c>
      <c r="AU203" s="207" t="s">
        <v>79</v>
      </c>
      <c r="AY203" s="16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22</v>
      </c>
      <c r="BK203" s="208">
        <f>ROUND(I203*H203,2)</f>
        <v>0</v>
      </c>
      <c r="BL203" s="16" t="s">
        <v>127</v>
      </c>
      <c r="BM203" s="207" t="s">
        <v>399</v>
      </c>
    </row>
    <row r="204" s="2" customFormat="1">
      <c r="A204" s="37"/>
      <c r="B204" s="38"/>
      <c r="C204" s="39"/>
      <c r="D204" s="209" t="s">
        <v>129</v>
      </c>
      <c r="E204" s="39"/>
      <c r="F204" s="210" t="s">
        <v>400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79</v>
      </c>
    </row>
    <row r="205" s="2" customFormat="1" ht="33" customHeight="1">
      <c r="A205" s="37"/>
      <c r="B205" s="38"/>
      <c r="C205" s="196" t="s">
        <v>401</v>
      </c>
      <c r="D205" s="196" t="s">
        <v>122</v>
      </c>
      <c r="E205" s="197" t="s">
        <v>402</v>
      </c>
      <c r="F205" s="198" t="s">
        <v>403</v>
      </c>
      <c r="G205" s="199" t="s">
        <v>204</v>
      </c>
      <c r="H205" s="200">
        <v>175</v>
      </c>
      <c r="I205" s="201"/>
      <c r="J205" s="202">
        <f>ROUND(I205*H205,2)</f>
        <v>0</v>
      </c>
      <c r="K205" s="198" t="s">
        <v>126</v>
      </c>
      <c r="L205" s="43"/>
      <c r="M205" s="203" t="s">
        <v>20</v>
      </c>
      <c r="N205" s="204" t="s">
        <v>44</v>
      </c>
      <c r="O205" s="83"/>
      <c r="P205" s="205">
        <f>O205*H205</f>
        <v>0</v>
      </c>
      <c r="Q205" s="205">
        <v>1.8899999999999999</v>
      </c>
      <c r="R205" s="205">
        <f>Q205*H205</f>
        <v>330.75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127</v>
      </c>
      <c r="AT205" s="207" t="s">
        <v>122</v>
      </c>
      <c r="AU205" s="207" t="s">
        <v>79</v>
      </c>
      <c r="AY205" s="16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22</v>
      </c>
      <c r="BK205" s="208">
        <f>ROUND(I205*H205,2)</f>
        <v>0</v>
      </c>
      <c r="BL205" s="16" t="s">
        <v>127</v>
      </c>
      <c r="BM205" s="207" t="s">
        <v>404</v>
      </c>
    </row>
    <row r="206" s="2" customFormat="1">
      <c r="A206" s="37"/>
      <c r="B206" s="38"/>
      <c r="C206" s="39"/>
      <c r="D206" s="209" t="s">
        <v>129</v>
      </c>
      <c r="E206" s="39"/>
      <c r="F206" s="210" t="s">
        <v>405</v>
      </c>
      <c r="G206" s="39"/>
      <c r="H206" s="39"/>
      <c r="I206" s="211"/>
      <c r="J206" s="39"/>
      <c r="K206" s="39"/>
      <c r="L206" s="43"/>
      <c r="M206" s="212"/>
      <c r="N206" s="213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79</v>
      </c>
    </row>
    <row r="207" s="2" customFormat="1" ht="33" customHeight="1">
      <c r="A207" s="37"/>
      <c r="B207" s="38"/>
      <c r="C207" s="196" t="s">
        <v>406</v>
      </c>
      <c r="D207" s="196" t="s">
        <v>122</v>
      </c>
      <c r="E207" s="197" t="s">
        <v>407</v>
      </c>
      <c r="F207" s="198" t="s">
        <v>408</v>
      </c>
      <c r="G207" s="199" t="s">
        <v>204</v>
      </c>
      <c r="H207" s="200">
        <v>161</v>
      </c>
      <c r="I207" s="201"/>
      <c r="J207" s="202">
        <f>ROUND(I207*H207,2)</f>
        <v>0</v>
      </c>
      <c r="K207" s="198" t="s">
        <v>126</v>
      </c>
      <c r="L207" s="43"/>
      <c r="M207" s="203" t="s">
        <v>20</v>
      </c>
      <c r="N207" s="204" t="s">
        <v>44</v>
      </c>
      <c r="O207" s="83"/>
      <c r="P207" s="205">
        <f>O207*H207</f>
        <v>0</v>
      </c>
      <c r="Q207" s="205">
        <v>1.7535000000000001</v>
      </c>
      <c r="R207" s="205">
        <f>Q207*H207</f>
        <v>282.31350000000003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127</v>
      </c>
      <c r="AT207" s="207" t="s">
        <v>122</v>
      </c>
      <c r="AU207" s="207" t="s">
        <v>79</v>
      </c>
      <c r="AY207" s="16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22</v>
      </c>
      <c r="BK207" s="208">
        <f>ROUND(I207*H207,2)</f>
        <v>0</v>
      </c>
      <c r="BL207" s="16" t="s">
        <v>127</v>
      </c>
      <c r="BM207" s="207" t="s">
        <v>409</v>
      </c>
    </row>
    <row r="208" s="2" customFormat="1">
      <c r="A208" s="37"/>
      <c r="B208" s="38"/>
      <c r="C208" s="39"/>
      <c r="D208" s="209" t="s">
        <v>129</v>
      </c>
      <c r="E208" s="39"/>
      <c r="F208" s="210" t="s">
        <v>410</v>
      </c>
      <c r="G208" s="39"/>
      <c r="H208" s="39"/>
      <c r="I208" s="211"/>
      <c r="J208" s="39"/>
      <c r="K208" s="39"/>
      <c r="L208" s="43"/>
      <c r="M208" s="212"/>
      <c r="N208" s="213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79</v>
      </c>
    </row>
    <row r="209" s="2" customFormat="1" ht="24.15" customHeight="1">
      <c r="A209" s="37"/>
      <c r="B209" s="38"/>
      <c r="C209" s="196" t="s">
        <v>411</v>
      </c>
      <c r="D209" s="196" t="s">
        <v>122</v>
      </c>
      <c r="E209" s="197" t="s">
        <v>412</v>
      </c>
      <c r="F209" s="198" t="s">
        <v>413</v>
      </c>
      <c r="G209" s="199" t="s">
        <v>204</v>
      </c>
      <c r="H209" s="200">
        <v>71.340000000000003</v>
      </c>
      <c r="I209" s="201"/>
      <c r="J209" s="202">
        <f>ROUND(I209*H209,2)</f>
        <v>0</v>
      </c>
      <c r="K209" s="198" t="s">
        <v>126</v>
      </c>
      <c r="L209" s="43"/>
      <c r="M209" s="203" t="s">
        <v>20</v>
      </c>
      <c r="N209" s="204" t="s">
        <v>44</v>
      </c>
      <c r="O209" s="83"/>
      <c r="P209" s="205">
        <f>O209*H209</f>
        <v>0</v>
      </c>
      <c r="Q209" s="205">
        <v>1.9967999999999999</v>
      </c>
      <c r="R209" s="205">
        <f>Q209*H209</f>
        <v>142.45171199999999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127</v>
      </c>
      <c r="AT209" s="207" t="s">
        <v>122</v>
      </c>
      <c r="AU209" s="207" t="s">
        <v>79</v>
      </c>
      <c r="AY209" s="16" t="s">
        <v>120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6" t="s">
        <v>22</v>
      </c>
      <c r="BK209" s="208">
        <f>ROUND(I209*H209,2)</f>
        <v>0</v>
      </c>
      <c r="BL209" s="16" t="s">
        <v>127</v>
      </c>
      <c r="BM209" s="207" t="s">
        <v>414</v>
      </c>
    </row>
    <row r="210" s="2" customFormat="1">
      <c r="A210" s="37"/>
      <c r="B210" s="38"/>
      <c r="C210" s="39"/>
      <c r="D210" s="209" t="s">
        <v>129</v>
      </c>
      <c r="E210" s="39"/>
      <c r="F210" s="210" t="s">
        <v>415</v>
      </c>
      <c r="G210" s="39"/>
      <c r="H210" s="39"/>
      <c r="I210" s="211"/>
      <c r="J210" s="39"/>
      <c r="K210" s="39"/>
      <c r="L210" s="43"/>
      <c r="M210" s="212"/>
      <c r="N210" s="213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129</v>
      </c>
      <c r="AU210" s="16" t="s">
        <v>79</v>
      </c>
    </row>
    <row r="211" s="2" customFormat="1" ht="55.5" customHeight="1">
      <c r="A211" s="37"/>
      <c r="B211" s="38"/>
      <c r="C211" s="196" t="s">
        <v>416</v>
      </c>
      <c r="D211" s="196" t="s">
        <v>122</v>
      </c>
      <c r="E211" s="197" t="s">
        <v>417</v>
      </c>
      <c r="F211" s="198" t="s">
        <v>418</v>
      </c>
      <c r="G211" s="199" t="s">
        <v>125</v>
      </c>
      <c r="H211" s="200">
        <v>1322.2000000000001</v>
      </c>
      <c r="I211" s="201"/>
      <c r="J211" s="202">
        <f>ROUND(I211*H211,2)</f>
        <v>0</v>
      </c>
      <c r="K211" s="198" t="s">
        <v>126</v>
      </c>
      <c r="L211" s="43"/>
      <c r="M211" s="203" t="s">
        <v>20</v>
      </c>
      <c r="N211" s="204" t="s">
        <v>44</v>
      </c>
      <c r="O211" s="83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127</v>
      </c>
      <c r="AT211" s="207" t="s">
        <v>122</v>
      </c>
      <c r="AU211" s="207" t="s">
        <v>79</v>
      </c>
      <c r="AY211" s="16" t="s">
        <v>120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6" t="s">
        <v>22</v>
      </c>
      <c r="BK211" s="208">
        <f>ROUND(I211*H211,2)</f>
        <v>0</v>
      </c>
      <c r="BL211" s="16" t="s">
        <v>127</v>
      </c>
      <c r="BM211" s="207" t="s">
        <v>419</v>
      </c>
    </row>
    <row r="212" s="2" customFormat="1">
      <c r="A212" s="37"/>
      <c r="B212" s="38"/>
      <c r="C212" s="39"/>
      <c r="D212" s="209" t="s">
        <v>129</v>
      </c>
      <c r="E212" s="39"/>
      <c r="F212" s="210" t="s">
        <v>420</v>
      </c>
      <c r="G212" s="39"/>
      <c r="H212" s="39"/>
      <c r="I212" s="211"/>
      <c r="J212" s="39"/>
      <c r="K212" s="39"/>
      <c r="L212" s="43"/>
      <c r="M212" s="212"/>
      <c r="N212" s="213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129</v>
      </c>
      <c r="AU212" s="16" t="s">
        <v>79</v>
      </c>
    </row>
    <row r="213" s="2" customFormat="1" ht="37.8" customHeight="1">
      <c r="A213" s="37"/>
      <c r="B213" s="38"/>
      <c r="C213" s="196" t="s">
        <v>421</v>
      </c>
      <c r="D213" s="196" t="s">
        <v>122</v>
      </c>
      <c r="E213" s="197" t="s">
        <v>422</v>
      </c>
      <c r="F213" s="198" t="s">
        <v>423</v>
      </c>
      <c r="G213" s="199" t="s">
        <v>204</v>
      </c>
      <c r="H213" s="200">
        <v>31.690000000000001</v>
      </c>
      <c r="I213" s="201"/>
      <c r="J213" s="202">
        <f>ROUND(I213*H213,2)</f>
        <v>0</v>
      </c>
      <c r="K213" s="198" t="s">
        <v>126</v>
      </c>
      <c r="L213" s="43"/>
      <c r="M213" s="203" t="s">
        <v>20</v>
      </c>
      <c r="N213" s="204" t="s">
        <v>44</v>
      </c>
      <c r="O213" s="83"/>
      <c r="P213" s="205">
        <f>O213*H213</f>
        <v>0</v>
      </c>
      <c r="Q213" s="205">
        <v>2.4142999999999999</v>
      </c>
      <c r="R213" s="205">
        <f>Q213*H213</f>
        <v>76.509167000000005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127</v>
      </c>
      <c r="AT213" s="207" t="s">
        <v>122</v>
      </c>
      <c r="AU213" s="207" t="s">
        <v>79</v>
      </c>
      <c r="AY213" s="16" t="s">
        <v>120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6" t="s">
        <v>22</v>
      </c>
      <c r="BK213" s="208">
        <f>ROUND(I213*H213,2)</f>
        <v>0</v>
      </c>
      <c r="BL213" s="16" t="s">
        <v>127</v>
      </c>
      <c r="BM213" s="207" t="s">
        <v>424</v>
      </c>
    </row>
    <row r="214" s="2" customFormat="1">
      <c r="A214" s="37"/>
      <c r="B214" s="38"/>
      <c r="C214" s="39"/>
      <c r="D214" s="209" t="s">
        <v>129</v>
      </c>
      <c r="E214" s="39"/>
      <c r="F214" s="210" t="s">
        <v>425</v>
      </c>
      <c r="G214" s="39"/>
      <c r="H214" s="39"/>
      <c r="I214" s="211"/>
      <c r="J214" s="39"/>
      <c r="K214" s="39"/>
      <c r="L214" s="43"/>
      <c r="M214" s="212"/>
      <c r="N214" s="213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129</v>
      </c>
      <c r="AU214" s="16" t="s">
        <v>79</v>
      </c>
    </row>
    <row r="215" s="2" customFormat="1" ht="37.8" customHeight="1">
      <c r="A215" s="37"/>
      <c r="B215" s="38"/>
      <c r="C215" s="196" t="s">
        <v>426</v>
      </c>
      <c r="D215" s="196" t="s">
        <v>122</v>
      </c>
      <c r="E215" s="197" t="s">
        <v>427</v>
      </c>
      <c r="F215" s="198" t="s">
        <v>428</v>
      </c>
      <c r="G215" s="199" t="s">
        <v>204</v>
      </c>
      <c r="H215" s="200">
        <v>316.81</v>
      </c>
      <c r="I215" s="201"/>
      <c r="J215" s="202">
        <f>ROUND(I215*H215,2)</f>
        <v>0</v>
      </c>
      <c r="K215" s="198" t="s">
        <v>126</v>
      </c>
      <c r="L215" s="43"/>
      <c r="M215" s="203" t="s">
        <v>20</v>
      </c>
      <c r="N215" s="204" t="s">
        <v>44</v>
      </c>
      <c r="O215" s="83"/>
      <c r="P215" s="205">
        <f>O215*H215</f>
        <v>0</v>
      </c>
      <c r="Q215" s="205">
        <v>2.052</v>
      </c>
      <c r="R215" s="205">
        <f>Q215*H215</f>
        <v>650.09411999999998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127</v>
      </c>
      <c r="AT215" s="207" t="s">
        <v>122</v>
      </c>
      <c r="AU215" s="207" t="s">
        <v>79</v>
      </c>
      <c r="AY215" s="16" t="s">
        <v>120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22</v>
      </c>
      <c r="BK215" s="208">
        <f>ROUND(I215*H215,2)</f>
        <v>0</v>
      </c>
      <c r="BL215" s="16" t="s">
        <v>127</v>
      </c>
      <c r="BM215" s="207" t="s">
        <v>429</v>
      </c>
    </row>
    <row r="216" s="2" customFormat="1">
      <c r="A216" s="37"/>
      <c r="B216" s="38"/>
      <c r="C216" s="39"/>
      <c r="D216" s="209" t="s">
        <v>129</v>
      </c>
      <c r="E216" s="39"/>
      <c r="F216" s="210" t="s">
        <v>430</v>
      </c>
      <c r="G216" s="39"/>
      <c r="H216" s="39"/>
      <c r="I216" s="211"/>
      <c r="J216" s="39"/>
      <c r="K216" s="39"/>
      <c r="L216" s="43"/>
      <c r="M216" s="212"/>
      <c r="N216" s="213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79</v>
      </c>
    </row>
    <row r="217" s="2" customFormat="1" ht="37.8" customHeight="1">
      <c r="A217" s="37"/>
      <c r="B217" s="38"/>
      <c r="C217" s="196" t="s">
        <v>431</v>
      </c>
      <c r="D217" s="196" t="s">
        <v>122</v>
      </c>
      <c r="E217" s="197" t="s">
        <v>432</v>
      </c>
      <c r="F217" s="198" t="s">
        <v>433</v>
      </c>
      <c r="G217" s="199" t="s">
        <v>204</v>
      </c>
      <c r="H217" s="200">
        <v>63.359999999999999</v>
      </c>
      <c r="I217" s="201"/>
      <c r="J217" s="202">
        <f>ROUND(I217*H217,2)</f>
        <v>0</v>
      </c>
      <c r="K217" s="198" t="s">
        <v>126</v>
      </c>
      <c r="L217" s="43"/>
      <c r="M217" s="203" t="s">
        <v>20</v>
      </c>
      <c r="N217" s="204" t="s">
        <v>44</v>
      </c>
      <c r="O217" s="83"/>
      <c r="P217" s="205">
        <f>O217*H217</f>
        <v>0</v>
      </c>
      <c r="Q217" s="205">
        <v>2.052</v>
      </c>
      <c r="R217" s="205">
        <f>Q217*H217</f>
        <v>130.01472000000001</v>
      </c>
      <c r="S217" s="205">
        <v>0</v>
      </c>
      <c r="T217" s="20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127</v>
      </c>
      <c r="AT217" s="207" t="s">
        <v>122</v>
      </c>
      <c r="AU217" s="207" t="s">
        <v>79</v>
      </c>
      <c r="AY217" s="16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6" t="s">
        <v>22</v>
      </c>
      <c r="BK217" s="208">
        <f>ROUND(I217*H217,2)</f>
        <v>0</v>
      </c>
      <c r="BL217" s="16" t="s">
        <v>127</v>
      </c>
      <c r="BM217" s="207" t="s">
        <v>434</v>
      </c>
    </row>
    <row r="218" s="2" customFormat="1">
      <c r="A218" s="37"/>
      <c r="B218" s="38"/>
      <c r="C218" s="39"/>
      <c r="D218" s="209" t="s">
        <v>129</v>
      </c>
      <c r="E218" s="39"/>
      <c r="F218" s="210" t="s">
        <v>435</v>
      </c>
      <c r="G218" s="39"/>
      <c r="H218" s="39"/>
      <c r="I218" s="211"/>
      <c r="J218" s="39"/>
      <c r="K218" s="39"/>
      <c r="L218" s="43"/>
      <c r="M218" s="212"/>
      <c r="N218" s="213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129</v>
      </c>
      <c r="AU218" s="16" t="s">
        <v>79</v>
      </c>
    </row>
    <row r="219" s="2" customFormat="1" ht="33" customHeight="1">
      <c r="A219" s="37"/>
      <c r="B219" s="38"/>
      <c r="C219" s="196" t="s">
        <v>436</v>
      </c>
      <c r="D219" s="196" t="s">
        <v>122</v>
      </c>
      <c r="E219" s="197" t="s">
        <v>437</v>
      </c>
      <c r="F219" s="198" t="s">
        <v>438</v>
      </c>
      <c r="G219" s="199" t="s">
        <v>204</v>
      </c>
      <c r="H219" s="200">
        <v>14.75</v>
      </c>
      <c r="I219" s="201"/>
      <c r="J219" s="202">
        <f>ROUND(I219*H219,2)</f>
        <v>0</v>
      </c>
      <c r="K219" s="198" t="s">
        <v>126</v>
      </c>
      <c r="L219" s="43"/>
      <c r="M219" s="203" t="s">
        <v>20</v>
      </c>
      <c r="N219" s="204" t="s">
        <v>44</v>
      </c>
      <c r="O219" s="83"/>
      <c r="P219" s="205">
        <f>O219*H219</f>
        <v>0</v>
      </c>
      <c r="Q219" s="205">
        <v>2.1600000000000001</v>
      </c>
      <c r="R219" s="205">
        <f>Q219*H219</f>
        <v>31.860000000000003</v>
      </c>
      <c r="S219" s="205">
        <v>0</v>
      </c>
      <c r="T219" s="20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7" t="s">
        <v>127</v>
      </c>
      <c r="AT219" s="207" t="s">
        <v>122</v>
      </c>
      <c r="AU219" s="207" t="s">
        <v>79</v>
      </c>
      <c r="AY219" s="16" t="s">
        <v>120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6" t="s">
        <v>22</v>
      </c>
      <c r="BK219" s="208">
        <f>ROUND(I219*H219,2)</f>
        <v>0</v>
      </c>
      <c r="BL219" s="16" t="s">
        <v>127</v>
      </c>
      <c r="BM219" s="207" t="s">
        <v>439</v>
      </c>
    </row>
    <row r="220" s="2" customFormat="1">
      <c r="A220" s="37"/>
      <c r="B220" s="38"/>
      <c r="C220" s="39"/>
      <c r="D220" s="209" t="s">
        <v>129</v>
      </c>
      <c r="E220" s="39"/>
      <c r="F220" s="210" t="s">
        <v>440</v>
      </c>
      <c r="G220" s="39"/>
      <c r="H220" s="39"/>
      <c r="I220" s="211"/>
      <c r="J220" s="39"/>
      <c r="K220" s="39"/>
      <c r="L220" s="43"/>
      <c r="M220" s="212"/>
      <c r="N220" s="213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129</v>
      </c>
      <c r="AU220" s="16" t="s">
        <v>79</v>
      </c>
    </row>
    <row r="221" s="2" customFormat="1" ht="24.15" customHeight="1">
      <c r="A221" s="37"/>
      <c r="B221" s="38"/>
      <c r="C221" s="196" t="s">
        <v>441</v>
      </c>
      <c r="D221" s="196" t="s">
        <v>122</v>
      </c>
      <c r="E221" s="197" t="s">
        <v>442</v>
      </c>
      <c r="F221" s="198" t="s">
        <v>443</v>
      </c>
      <c r="G221" s="199" t="s">
        <v>204</v>
      </c>
      <c r="H221" s="200">
        <v>47.520000000000003</v>
      </c>
      <c r="I221" s="201"/>
      <c r="J221" s="202">
        <f>ROUND(I221*H221,2)</f>
        <v>0</v>
      </c>
      <c r="K221" s="198" t="s">
        <v>126</v>
      </c>
      <c r="L221" s="43"/>
      <c r="M221" s="203" t="s">
        <v>20</v>
      </c>
      <c r="N221" s="204" t="s">
        <v>44</v>
      </c>
      <c r="O221" s="83"/>
      <c r="P221" s="205">
        <f>O221*H221</f>
        <v>0</v>
      </c>
      <c r="Q221" s="205">
        <v>2.1600000000000001</v>
      </c>
      <c r="R221" s="205">
        <f>Q221*H221</f>
        <v>102.64320000000001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127</v>
      </c>
      <c r="AT221" s="207" t="s">
        <v>122</v>
      </c>
      <c r="AU221" s="207" t="s">
        <v>79</v>
      </c>
      <c r="AY221" s="16" t="s">
        <v>120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22</v>
      </c>
      <c r="BK221" s="208">
        <f>ROUND(I221*H221,2)</f>
        <v>0</v>
      </c>
      <c r="BL221" s="16" t="s">
        <v>127</v>
      </c>
      <c r="BM221" s="207" t="s">
        <v>444</v>
      </c>
    </row>
    <row r="222" s="2" customFormat="1">
      <c r="A222" s="37"/>
      <c r="B222" s="38"/>
      <c r="C222" s="39"/>
      <c r="D222" s="209" t="s">
        <v>129</v>
      </c>
      <c r="E222" s="39"/>
      <c r="F222" s="210" t="s">
        <v>445</v>
      </c>
      <c r="G222" s="39"/>
      <c r="H222" s="39"/>
      <c r="I222" s="211"/>
      <c r="J222" s="39"/>
      <c r="K222" s="39"/>
      <c r="L222" s="43"/>
      <c r="M222" s="212"/>
      <c r="N222" s="213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129</v>
      </c>
      <c r="AU222" s="16" t="s">
        <v>79</v>
      </c>
    </row>
    <row r="223" s="2" customFormat="1" ht="49.05" customHeight="1">
      <c r="A223" s="37"/>
      <c r="B223" s="38"/>
      <c r="C223" s="196" t="s">
        <v>446</v>
      </c>
      <c r="D223" s="196" t="s">
        <v>122</v>
      </c>
      <c r="E223" s="197" t="s">
        <v>447</v>
      </c>
      <c r="F223" s="198" t="s">
        <v>448</v>
      </c>
      <c r="G223" s="199" t="s">
        <v>125</v>
      </c>
      <c r="H223" s="200">
        <v>96.709999999999994</v>
      </c>
      <c r="I223" s="201"/>
      <c r="J223" s="202">
        <f>ROUND(I223*H223,2)</f>
        <v>0</v>
      </c>
      <c r="K223" s="198" t="s">
        <v>126</v>
      </c>
      <c r="L223" s="43"/>
      <c r="M223" s="203" t="s">
        <v>20</v>
      </c>
      <c r="N223" s="204" t="s">
        <v>44</v>
      </c>
      <c r="O223" s="83"/>
      <c r="P223" s="205">
        <f>O223*H223</f>
        <v>0</v>
      </c>
      <c r="Q223" s="205">
        <v>0.60104999999999997</v>
      </c>
      <c r="R223" s="205">
        <f>Q223*H223</f>
        <v>58.127545499999997</v>
      </c>
      <c r="S223" s="205">
        <v>0</v>
      </c>
      <c r="T223" s="20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7" t="s">
        <v>127</v>
      </c>
      <c r="AT223" s="207" t="s">
        <v>122</v>
      </c>
      <c r="AU223" s="207" t="s">
        <v>79</v>
      </c>
      <c r="AY223" s="16" t="s">
        <v>120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6" t="s">
        <v>22</v>
      </c>
      <c r="BK223" s="208">
        <f>ROUND(I223*H223,2)</f>
        <v>0</v>
      </c>
      <c r="BL223" s="16" t="s">
        <v>127</v>
      </c>
      <c r="BM223" s="207" t="s">
        <v>449</v>
      </c>
    </row>
    <row r="224" s="2" customFormat="1">
      <c r="A224" s="37"/>
      <c r="B224" s="38"/>
      <c r="C224" s="39"/>
      <c r="D224" s="209" t="s">
        <v>129</v>
      </c>
      <c r="E224" s="39"/>
      <c r="F224" s="210" t="s">
        <v>450</v>
      </c>
      <c r="G224" s="39"/>
      <c r="H224" s="39"/>
      <c r="I224" s="211"/>
      <c r="J224" s="39"/>
      <c r="K224" s="39"/>
      <c r="L224" s="43"/>
      <c r="M224" s="212"/>
      <c r="N224" s="213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129</v>
      </c>
      <c r="AU224" s="16" t="s">
        <v>79</v>
      </c>
    </row>
    <row r="225" s="2" customFormat="1" ht="44.25" customHeight="1">
      <c r="A225" s="37"/>
      <c r="B225" s="38"/>
      <c r="C225" s="196" t="s">
        <v>451</v>
      </c>
      <c r="D225" s="196" t="s">
        <v>122</v>
      </c>
      <c r="E225" s="197" t="s">
        <v>452</v>
      </c>
      <c r="F225" s="198" t="s">
        <v>453</v>
      </c>
      <c r="G225" s="199" t="s">
        <v>125</v>
      </c>
      <c r="H225" s="200">
        <v>61.159999999999997</v>
      </c>
      <c r="I225" s="201"/>
      <c r="J225" s="202">
        <f>ROUND(I225*H225,2)</f>
        <v>0</v>
      </c>
      <c r="K225" s="198" t="s">
        <v>126</v>
      </c>
      <c r="L225" s="43"/>
      <c r="M225" s="203" t="s">
        <v>20</v>
      </c>
      <c r="N225" s="204" t="s">
        <v>44</v>
      </c>
      <c r="O225" s="83"/>
      <c r="P225" s="205">
        <f>O225*H225</f>
        <v>0</v>
      </c>
      <c r="Q225" s="205">
        <v>0.82326999999999995</v>
      </c>
      <c r="R225" s="205">
        <f>Q225*H225</f>
        <v>50.351193199999997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127</v>
      </c>
      <c r="AT225" s="207" t="s">
        <v>122</v>
      </c>
      <c r="AU225" s="207" t="s">
        <v>79</v>
      </c>
      <c r="AY225" s="16" t="s">
        <v>120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22</v>
      </c>
      <c r="BK225" s="208">
        <f>ROUND(I225*H225,2)</f>
        <v>0</v>
      </c>
      <c r="BL225" s="16" t="s">
        <v>127</v>
      </c>
      <c r="BM225" s="207" t="s">
        <v>454</v>
      </c>
    </row>
    <row r="226" s="2" customFormat="1">
      <c r="A226" s="37"/>
      <c r="B226" s="38"/>
      <c r="C226" s="39"/>
      <c r="D226" s="209" t="s">
        <v>129</v>
      </c>
      <c r="E226" s="39"/>
      <c r="F226" s="210" t="s">
        <v>455</v>
      </c>
      <c r="G226" s="39"/>
      <c r="H226" s="39"/>
      <c r="I226" s="211"/>
      <c r="J226" s="39"/>
      <c r="K226" s="39"/>
      <c r="L226" s="43"/>
      <c r="M226" s="212"/>
      <c r="N226" s="21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129</v>
      </c>
      <c r="AU226" s="16" t="s">
        <v>79</v>
      </c>
    </row>
    <row r="227" s="12" customFormat="1" ht="22.8" customHeight="1">
      <c r="A227" s="12"/>
      <c r="B227" s="180"/>
      <c r="C227" s="181"/>
      <c r="D227" s="182" t="s">
        <v>72</v>
      </c>
      <c r="E227" s="194" t="s">
        <v>145</v>
      </c>
      <c r="F227" s="194" t="s">
        <v>456</v>
      </c>
      <c r="G227" s="181"/>
      <c r="H227" s="181"/>
      <c r="I227" s="184"/>
      <c r="J227" s="195">
        <f>BK227</f>
        <v>0</v>
      </c>
      <c r="K227" s="181"/>
      <c r="L227" s="186"/>
      <c r="M227" s="187"/>
      <c r="N227" s="188"/>
      <c r="O227" s="188"/>
      <c r="P227" s="189">
        <f>SUM(P228:P229)</f>
        <v>0</v>
      </c>
      <c r="Q227" s="188"/>
      <c r="R227" s="189">
        <f>SUM(R228:R229)</f>
        <v>19.3298609</v>
      </c>
      <c r="S227" s="188"/>
      <c r="T227" s="190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1" t="s">
        <v>22</v>
      </c>
      <c r="AT227" s="192" t="s">
        <v>72</v>
      </c>
      <c r="AU227" s="192" t="s">
        <v>22</v>
      </c>
      <c r="AY227" s="191" t="s">
        <v>120</v>
      </c>
      <c r="BK227" s="193">
        <f>SUM(BK228:BK229)</f>
        <v>0</v>
      </c>
    </row>
    <row r="228" s="2" customFormat="1" ht="37.8" customHeight="1">
      <c r="A228" s="37"/>
      <c r="B228" s="38"/>
      <c r="C228" s="196" t="s">
        <v>457</v>
      </c>
      <c r="D228" s="196" t="s">
        <v>122</v>
      </c>
      <c r="E228" s="197" t="s">
        <v>458</v>
      </c>
      <c r="F228" s="198" t="s">
        <v>459</v>
      </c>
      <c r="G228" s="199" t="s">
        <v>125</v>
      </c>
      <c r="H228" s="200">
        <v>84.010000000000005</v>
      </c>
      <c r="I228" s="201"/>
      <c r="J228" s="202">
        <f>ROUND(I228*H228,2)</f>
        <v>0</v>
      </c>
      <c r="K228" s="198" t="s">
        <v>126</v>
      </c>
      <c r="L228" s="43"/>
      <c r="M228" s="203" t="s">
        <v>20</v>
      </c>
      <c r="N228" s="204" t="s">
        <v>44</v>
      </c>
      <c r="O228" s="83"/>
      <c r="P228" s="205">
        <f>O228*H228</f>
        <v>0</v>
      </c>
      <c r="Q228" s="205">
        <v>0.23008999999999999</v>
      </c>
      <c r="R228" s="205">
        <f>Q228*H228</f>
        <v>19.3298609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127</v>
      </c>
      <c r="AT228" s="207" t="s">
        <v>122</v>
      </c>
      <c r="AU228" s="207" t="s">
        <v>79</v>
      </c>
      <c r="AY228" s="16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22</v>
      </c>
      <c r="BK228" s="208">
        <f>ROUND(I228*H228,2)</f>
        <v>0</v>
      </c>
      <c r="BL228" s="16" t="s">
        <v>127</v>
      </c>
      <c r="BM228" s="207" t="s">
        <v>460</v>
      </c>
    </row>
    <row r="229" s="2" customFormat="1">
      <c r="A229" s="37"/>
      <c r="B229" s="38"/>
      <c r="C229" s="39"/>
      <c r="D229" s="209" t="s">
        <v>129</v>
      </c>
      <c r="E229" s="39"/>
      <c r="F229" s="210" t="s">
        <v>461</v>
      </c>
      <c r="G229" s="39"/>
      <c r="H229" s="39"/>
      <c r="I229" s="211"/>
      <c r="J229" s="39"/>
      <c r="K229" s="39"/>
      <c r="L229" s="43"/>
      <c r="M229" s="212"/>
      <c r="N229" s="21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129</v>
      </c>
      <c r="AU229" s="16" t="s">
        <v>79</v>
      </c>
    </row>
    <row r="230" s="12" customFormat="1" ht="22.8" customHeight="1">
      <c r="A230" s="12"/>
      <c r="B230" s="180"/>
      <c r="C230" s="181"/>
      <c r="D230" s="182" t="s">
        <v>72</v>
      </c>
      <c r="E230" s="194" t="s">
        <v>150</v>
      </c>
      <c r="F230" s="194" t="s">
        <v>462</v>
      </c>
      <c r="G230" s="181"/>
      <c r="H230" s="181"/>
      <c r="I230" s="184"/>
      <c r="J230" s="195">
        <f>BK230</f>
        <v>0</v>
      </c>
      <c r="K230" s="181"/>
      <c r="L230" s="186"/>
      <c r="M230" s="187"/>
      <c r="N230" s="188"/>
      <c r="O230" s="188"/>
      <c r="P230" s="189">
        <f>P231</f>
        <v>0</v>
      </c>
      <c r="Q230" s="188"/>
      <c r="R230" s="189">
        <f>R231</f>
        <v>137.99775439999999</v>
      </c>
      <c r="S230" s="188"/>
      <c r="T230" s="19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1" t="s">
        <v>22</v>
      </c>
      <c r="AT230" s="192" t="s">
        <v>72</v>
      </c>
      <c r="AU230" s="192" t="s">
        <v>22</v>
      </c>
      <c r="AY230" s="191" t="s">
        <v>120</v>
      </c>
      <c r="BK230" s="193">
        <f>BK231</f>
        <v>0</v>
      </c>
    </row>
    <row r="231" s="2" customFormat="1" ht="24.15" customHeight="1">
      <c r="A231" s="37"/>
      <c r="B231" s="38"/>
      <c r="C231" s="196" t="s">
        <v>463</v>
      </c>
      <c r="D231" s="196" t="s">
        <v>122</v>
      </c>
      <c r="E231" s="197" t="s">
        <v>464</v>
      </c>
      <c r="F231" s="198" t="s">
        <v>465</v>
      </c>
      <c r="G231" s="199" t="s">
        <v>125</v>
      </c>
      <c r="H231" s="200">
        <v>61.159999999999997</v>
      </c>
      <c r="I231" s="201"/>
      <c r="J231" s="202">
        <f>ROUND(I231*H231,2)</f>
        <v>0</v>
      </c>
      <c r="K231" s="198" t="s">
        <v>20</v>
      </c>
      <c r="L231" s="43"/>
      <c r="M231" s="203" t="s">
        <v>20</v>
      </c>
      <c r="N231" s="204" t="s">
        <v>44</v>
      </c>
      <c r="O231" s="83"/>
      <c r="P231" s="205">
        <f>O231*H231</f>
        <v>0</v>
      </c>
      <c r="Q231" s="205">
        <v>2.2563399999999998</v>
      </c>
      <c r="R231" s="205">
        <f>Q231*H231</f>
        <v>137.99775439999999</v>
      </c>
      <c r="S231" s="205">
        <v>0</v>
      </c>
      <c r="T231" s="20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7" t="s">
        <v>127</v>
      </c>
      <c r="AT231" s="207" t="s">
        <v>122</v>
      </c>
      <c r="AU231" s="207" t="s">
        <v>79</v>
      </c>
      <c r="AY231" s="16" t="s">
        <v>120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6" t="s">
        <v>22</v>
      </c>
      <c r="BK231" s="208">
        <f>ROUND(I231*H231,2)</f>
        <v>0</v>
      </c>
      <c r="BL231" s="16" t="s">
        <v>127</v>
      </c>
      <c r="BM231" s="207" t="s">
        <v>466</v>
      </c>
    </row>
    <row r="232" s="12" customFormat="1" ht="22.8" customHeight="1">
      <c r="A232" s="12"/>
      <c r="B232" s="180"/>
      <c r="C232" s="181"/>
      <c r="D232" s="182" t="s">
        <v>72</v>
      </c>
      <c r="E232" s="194" t="s">
        <v>160</v>
      </c>
      <c r="F232" s="194" t="s">
        <v>467</v>
      </c>
      <c r="G232" s="181"/>
      <c r="H232" s="181"/>
      <c r="I232" s="184"/>
      <c r="J232" s="195">
        <f>BK232</f>
        <v>0</v>
      </c>
      <c r="K232" s="181"/>
      <c r="L232" s="186"/>
      <c r="M232" s="187"/>
      <c r="N232" s="188"/>
      <c r="O232" s="188"/>
      <c r="P232" s="189">
        <f>P233+SUM(P234:P243)</f>
        <v>0</v>
      </c>
      <c r="Q232" s="188"/>
      <c r="R232" s="189">
        <f>R233+SUM(R234:R243)</f>
        <v>63.073494600000004</v>
      </c>
      <c r="S232" s="188"/>
      <c r="T232" s="190">
        <f>T233+SUM(T234:T243)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1" t="s">
        <v>22</v>
      </c>
      <c r="AT232" s="192" t="s">
        <v>72</v>
      </c>
      <c r="AU232" s="192" t="s">
        <v>22</v>
      </c>
      <c r="AY232" s="191" t="s">
        <v>120</v>
      </c>
      <c r="BK232" s="193">
        <f>BK233+SUM(BK234:BK243)</f>
        <v>0</v>
      </c>
    </row>
    <row r="233" s="2" customFormat="1" ht="37.8" customHeight="1">
      <c r="A233" s="37"/>
      <c r="B233" s="38"/>
      <c r="C233" s="196" t="s">
        <v>468</v>
      </c>
      <c r="D233" s="196" t="s">
        <v>122</v>
      </c>
      <c r="E233" s="197" t="s">
        <v>469</v>
      </c>
      <c r="F233" s="198" t="s">
        <v>470</v>
      </c>
      <c r="G233" s="199" t="s">
        <v>187</v>
      </c>
      <c r="H233" s="200">
        <v>19.300000000000001</v>
      </c>
      <c r="I233" s="201"/>
      <c r="J233" s="202">
        <f>ROUND(I233*H233,2)</f>
        <v>0</v>
      </c>
      <c r="K233" s="198" t="s">
        <v>126</v>
      </c>
      <c r="L233" s="43"/>
      <c r="M233" s="203" t="s">
        <v>20</v>
      </c>
      <c r="N233" s="204" t="s">
        <v>44</v>
      </c>
      <c r="O233" s="83"/>
      <c r="P233" s="205">
        <f>O233*H233</f>
        <v>0</v>
      </c>
      <c r="Q233" s="205">
        <v>0.00018000000000000001</v>
      </c>
      <c r="R233" s="205">
        <f>Q233*H233</f>
        <v>0.0034740000000000005</v>
      </c>
      <c r="S233" s="205">
        <v>0</v>
      </c>
      <c r="T233" s="20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7" t="s">
        <v>127</v>
      </c>
      <c r="AT233" s="207" t="s">
        <v>122</v>
      </c>
      <c r="AU233" s="207" t="s">
        <v>79</v>
      </c>
      <c r="AY233" s="16" t="s">
        <v>120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6" t="s">
        <v>22</v>
      </c>
      <c r="BK233" s="208">
        <f>ROUND(I233*H233,2)</f>
        <v>0</v>
      </c>
      <c r="BL233" s="16" t="s">
        <v>127</v>
      </c>
      <c r="BM233" s="207" t="s">
        <v>471</v>
      </c>
    </row>
    <row r="234" s="2" customFormat="1">
      <c r="A234" s="37"/>
      <c r="B234" s="38"/>
      <c r="C234" s="39"/>
      <c r="D234" s="209" t="s">
        <v>129</v>
      </c>
      <c r="E234" s="39"/>
      <c r="F234" s="210" t="s">
        <v>472</v>
      </c>
      <c r="G234" s="39"/>
      <c r="H234" s="39"/>
      <c r="I234" s="211"/>
      <c r="J234" s="39"/>
      <c r="K234" s="39"/>
      <c r="L234" s="43"/>
      <c r="M234" s="212"/>
      <c r="N234" s="213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129</v>
      </c>
      <c r="AU234" s="16" t="s">
        <v>79</v>
      </c>
    </row>
    <row r="235" s="2" customFormat="1" ht="24.15" customHeight="1">
      <c r="A235" s="37"/>
      <c r="B235" s="38"/>
      <c r="C235" s="214" t="s">
        <v>473</v>
      </c>
      <c r="D235" s="214" t="s">
        <v>319</v>
      </c>
      <c r="E235" s="215" t="s">
        <v>474</v>
      </c>
      <c r="F235" s="216" t="s">
        <v>475</v>
      </c>
      <c r="G235" s="217" t="s">
        <v>138</v>
      </c>
      <c r="H235" s="218">
        <v>8</v>
      </c>
      <c r="I235" s="219"/>
      <c r="J235" s="220">
        <f>ROUND(I235*H235,2)</f>
        <v>0</v>
      </c>
      <c r="K235" s="216" t="s">
        <v>20</v>
      </c>
      <c r="L235" s="221"/>
      <c r="M235" s="222" t="s">
        <v>20</v>
      </c>
      <c r="N235" s="223" t="s">
        <v>44</v>
      </c>
      <c r="O235" s="83"/>
      <c r="P235" s="205">
        <f>O235*H235</f>
        <v>0</v>
      </c>
      <c r="Q235" s="205">
        <v>0.749</v>
      </c>
      <c r="R235" s="205">
        <f>Q235*H235</f>
        <v>5.992</v>
      </c>
      <c r="S235" s="205">
        <v>0</v>
      </c>
      <c r="T235" s="20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7" t="s">
        <v>160</v>
      </c>
      <c r="AT235" s="207" t="s">
        <v>319</v>
      </c>
      <c r="AU235" s="207" t="s">
        <v>79</v>
      </c>
      <c r="AY235" s="16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6" t="s">
        <v>22</v>
      </c>
      <c r="BK235" s="208">
        <f>ROUND(I235*H235,2)</f>
        <v>0</v>
      </c>
      <c r="BL235" s="16" t="s">
        <v>127</v>
      </c>
      <c r="BM235" s="207" t="s">
        <v>476</v>
      </c>
    </row>
    <row r="236" s="2" customFormat="1" ht="37.8" customHeight="1">
      <c r="A236" s="37"/>
      <c r="B236" s="38"/>
      <c r="C236" s="196" t="s">
        <v>477</v>
      </c>
      <c r="D236" s="196" t="s">
        <v>122</v>
      </c>
      <c r="E236" s="197" t="s">
        <v>478</v>
      </c>
      <c r="F236" s="198" t="s">
        <v>479</v>
      </c>
      <c r="G236" s="199" t="s">
        <v>187</v>
      </c>
      <c r="H236" s="200">
        <v>100</v>
      </c>
      <c r="I236" s="201"/>
      <c r="J236" s="202">
        <f>ROUND(I236*H236,2)</f>
        <v>0</v>
      </c>
      <c r="K236" s="198" t="s">
        <v>126</v>
      </c>
      <c r="L236" s="43"/>
      <c r="M236" s="203" t="s">
        <v>20</v>
      </c>
      <c r="N236" s="204" t="s">
        <v>44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127</v>
      </c>
      <c r="AT236" s="207" t="s">
        <v>122</v>
      </c>
      <c r="AU236" s="207" t="s">
        <v>79</v>
      </c>
      <c r="AY236" s="16" t="s">
        <v>120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22</v>
      </c>
      <c r="BK236" s="208">
        <f>ROUND(I236*H236,2)</f>
        <v>0</v>
      </c>
      <c r="BL236" s="16" t="s">
        <v>127</v>
      </c>
      <c r="BM236" s="207" t="s">
        <v>480</v>
      </c>
    </row>
    <row r="237" s="2" customFormat="1">
      <c r="A237" s="37"/>
      <c r="B237" s="38"/>
      <c r="C237" s="39"/>
      <c r="D237" s="209" t="s">
        <v>129</v>
      </c>
      <c r="E237" s="39"/>
      <c r="F237" s="210" t="s">
        <v>481</v>
      </c>
      <c r="G237" s="39"/>
      <c r="H237" s="39"/>
      <c r="I237" s="211"/>
      <c r="J237" s="39"/>
      <c r="K237" s="39"/>
      <c r="L237" s="43"/>
      <c r="M237" s="212"/>
      <c r="N237" s="21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129</v>
      </c>
      <c r="AU237" s="16" t="s">
        <v>79</v>
      </c>
    </row>
    <row r="238" s="2" customFormat="1" ht="21.75" customHeight="1">
      <c r="A238" s="37"/>
      <c r="B238" s="38"/>
      <c r="C238" s="214" t="s">
        <v>482</v>
      </c>
      <c r="D238" s="214" t="s">
        <v>319</v>
      </c>
      <c r="E238" s="215" t="s">
        <v>483</v>
      </c>
      <c r="F238" s="216" t="s">
        <v>484</v>
      </c>
      <c r="G238" s="217" t="s">
        <v>187</v>
      </c>
      <c r="H238" s="218">
        <v>100</v>
      </c>
      <c r="I238" s="219"/>
      <c r="J238" s="220">
        <f>ROUND(I238*H238,2)</f>
        <v>0</v>
      </c>
      <c r="K238" s="216" t="s">
        <v>20</v>
      </c>
      <c r="L238" s="221"/>
      <c r="M238" s="222" t="s">
        <v>20</v>
      </c>
      <c r="N238" s="223" t="s">
        <v>44</v>
      </c>
      <c r="O238" s="83"/>
      <c r="P238" s="205">
        <f>O238*H238</f>
        <v>0</v>
      </c>
      <c r="Q238" s="205">
        <v>0.0012999999999999999</v>
      </c>
      <c r="R238" s="205">
        <f>Q238*H238</f>
        <v>0.13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160</v>
      </c>
      <c r="AT238" s="207" t="s">
        <v>319</v>
      </c>
      <c r="AU238" s="207" t="s">
        <v>79</v>
      </c>
      <c r="AY238" s="16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22</v>
      </c>
      <c r="BK238" s="208">
        <f>ROUND(I238*H238,2)</f>
        <v>0</v>
      </c>
      <c r="BL238" s="16" t="s">
        <v>127</v>
      </c>
      <c r="BM238" s="207" t="s">
        <v>485</v>
      </c>
    </row>
    <row r="239" s="2" customFormat="1" ht="24.15" customHeight="1">
      <c r="A239" s="37"/>
      <c r="B239" s="38"/>
      <c r="C239" s="196" t="s">
        <v>486</v>
      </c>
      <c r="D239" s="196" t="s">
        <v>122</v>
      </c>
      <c r="E239" s="197" t="s">
        <v>487</v>
      </c>
      <c r="F239" s="198" t="s">
        <v>488</v>
      </c>
      <c r="G239" s="199" t="s">
        <v>204</v>
      </c>
      <c r="H239" s="200">
        <v>23.140000000000001</v>
      </c>
      <c r="I239" s="201"/>
      <c r="J239" s="202">
        <f>ROUND(I239*H239,2)</f>
        <v>0</v>
      </c>
      <c r="K239" s="198" t="s">
        <v>126</v>
      </c>
      <c r="L239" s="43"/>
      <c r="M239" s="203" t="s">
        <v>20</v>
      </c>
      <c r="N239" s="204" t="s">
        <v>44</v>
      </c>
      <c r="O239" s="83"/>
      <c r="P239" s="205">
        <f>O239*H239</f>
        <v>0</v>
      </c>
      <c r="Q239" s="205">
        <v>2.45329</v>
      </c>
      <c r="R239" s="205">
        <f>Q239*H239</f>
        <v>56.769130600000004</v>
      </c>
      <c r="S239" s="205">
        <v>0</v>
      </c>
      <c r="T239" s="20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7" t="s">
        <v>127</v>
      </c>
      <c r="AT239" s="207" t="s">
        <v>122</v>
      </c>
      <c r="AU239" s="207" t="s">
        <v>79</v>
      </c>
      <c r="AY239" s="16" t="s">
        <v>120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6" t="s">
        <v>22</v>
      </c>
      <c r="BK239" s="208">
        <f>ROUND(I239*H239,2)</f>
        <v>0</v>
      </c>
      <c r="BL239" s="16" t="s">
        <v>127</v>
      </c>
      <c r="BM239" s="207" t="s">
        <v>489</v>
      </c>
    </row>
    <row r="240" s="2" customFormat="1">
      <c r="A240" s="37"/>
      <c r="B240" s="38"/>
      <c r="C240" s="39"/>
      <c r="D240" s="209" t="s">
        <v>129</v>
      </c>
      <c r="E240" s="39"/>
      <c r="F240" s="210" t="s">
        <v>490</v>
      </c>
      <c r="G240" s="39"/>
      <c r="H240" s="39"/>
      <c r="I240" s="211"/>
      <c r="J240" s="39"/>
      <c r="K240" s="39"/>
      <c r="L240" s="43"/>
      <c r="M240" s="212"/>
      <c r="N240" s="213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129</v>
      </c>
      <c r="AU240" s="16" t="s">
        <v>79</v>
      </c>
    </row>
    <row r="241" s="2" customFormat="1" ht="21.75" customHeight="1">
      <c r="A241" s="37"/>
      <c r="B241" s="38"/>
      <c r="C241" s="196" t="s">
        <v>491</v>
      </c>
      <c r="D241" s="196" t="s">
        <v>122</v>
      </c>
      <c r="E241" s="197" t="s">
        <v>492</v>
      </c>
      <c r="F241" s="198" t="s">
        <v>493</v>
      </c>
      <c r="G241" s="199" t="s">
        <v>125</v>
      </c>
      <c r="H241" s="200">
        <v>44.5</v>
      </c>
      <c r="I241" s="201"/>
      <c r="J241" s="202">
        <f>ROUND(I241*H241,2)</f>
        <v>0</v>
      </c>
      <c r="K241" s="198" t="s">
        <v>126</v>
      </c>
      <c r="L241" s="43"/>
      <c r="M241" s="203" t="s">
        <v>20</v>
      </c>
      <c r="N241" s="204" t="s">
        <v>44</v>
      </c>
      <c r="O241" s="83"/>
      <c r="P241" s="205">
        <f>O241*H241</f>
        <v>0</v>
      </c>
      <c r="Q241" s="205">
        <v>0.0040200000000000001</v>
      </c>
      <c r="R241" s="205">
        <f>Q241*H241</f>
        <v>0.17888999999999999</v>
      </c>
      <c r="S241" s="205">
        <v>0</v>
      </c>
      <c r="T241" s="20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7" t="s">
        <v>127</v>
      </c>
      <c r="AT241" s="207" t="s">
        <v>122</v>
      </c>
      <c r="AU241" s="207" t="s">
        <v>79</v>
      </c>
      <c r="AY241" s="16" t="s">
        <v>120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6" t="s">
        <v>22</v>
      </c>
      <c r="BK241" s="208">
        <f>ROUND(I241*H241,2)</f>
        <v>0</v>
      </c>
      <c r="BL241" s="16" t="s">
        <v>127</v>
      </c>
      <c r="BM241" s="207" t="s">
        <v>494</v>
      </c>
    </row>
    <row r="242" s="2" customFormat="1">
      <c r="A242" s="37"/>
      <c r="B242" s="38"/>
      <c r="C242" s="39"/>
      <c r="D242" s="209" t="s">
        <v>129</v>
      </c>
      <c r="E242" s="39"/>
      <c r="F242" s="210" t="s">
        <v>495</v>
      </c>
      <c r="G242" s="39"/>
      <c r="H242" s="39"/>
      <c r="I242" s="211"/>
      <c r="J242" s="39"/>
      <c r="K242" s="39"/>
      <c r="L242" s="43"/>
      <c r="M242" s="212"/>
      <c r="N242" s="213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129</v>
      </c>
      <c r="AU242" s="16" t="s">
        <v>79</v>
      </c>
    </row>
    <row r="243" s="12" customFormat="1" ht="20.88" customHeight="1">
      <c r="A243" s="12"/>
      <c r="B243" s="180"/>
      <c r="C243" s="181"/>
      <c r="D243" s="182" t="s">
        <v>72</v>
      </c>
      <c r="E243" s="194" t="s">
        <v>496</v>
      </c>
      <c r="F243" s="194" t="s">
        <v>497</v>
      </c>
      <c r="G243" s="181"/>
      <c r="H243" s="181"/>
      <c r="I243" s="184"/>
      <c r="J243" s="195">
        <f>BK243</f>
        <v>0</v>
      </c>
      <c r="K243" s="181"/>
      <c r="L243" s="186"/>
      <c r="M243" s="187"/>
      <c r="N243" s="188"/>
      <c r="O243" s="188"/>
      <c r="P243" s="189">
        <f>SUM(P244:P245)</f>
        <v>0</v>
      </c>
      <c r="Q243" s="188"/>
      <c r="R243" s="189">
        <f>SUM(R244:R245)</f>
        <v>0</v>
      </c>
      <c r="S243" s="188"/>
      <c r="T243" s="190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1" t="s">
        <v>22</v>
      </c>
      <c r="AT243" s="192" t="s">
        <v>72</v>
      </c>
      <c r="AU243" s="192" t="s">
        <v>79</v>
      </c>
      <c r="AY243" s="191" t="s">
        <v>120</v>
      </c>
      <c r="BK243" s="193">
        <f>SUM(BK244:BK245)</f>
        <v>0</v>
      </c>
    </row>
    <row r="244" s="2" customFormat="1" ht="37.8" customHeight="1">
      <c r="A244" s="37"/>
      <c r="B244" s="38"/>
      <c r="C244" s="196" t="s">
        <v>498</v>
      </c>
      <c r="D244" s="196" t="s">
        <v>122</v>
      </c>
      <c r="E244" s="197" t="s">
        <v>499</v>
      </c>
      <c r="F244" s="198" t="s">
        <v>500</v>
      </c>
      <c r="G244" s="199" t="s">
        <v>138</v>
      </c>
      <c r="H244" s="200">
        <v>6</v>
      </c>
      <c r="I244" s="201"/>
      <c r="J244" s="202">
        <f>ROUND(I244*H244,2)</f>
        <v>0</v>
      </c>
      <c r="K244" s="198" t="s">
        <v>126</v>
      </c>
      <c r="L244" s="43"/>
      <c r="M244" s="203" t="s">
        <v>20</v>
      </c>
      <c r="N244" s="204" t="s">
        <v>44</v>
      </c>
      <c r="O244" s="83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7" t="s">
        <v>127</v>
      </c>
      <c r="AT244" s="207" t="s">
        <v>122</v>
      </c>
      <c r="AU244" s="207" t="s">
        <v>135</v>
      </c>
      <c r="AY244" s="16" t="s">
        <v>120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6" t="s">
        <v>22</v>
      </c>
      <c r="BK244" s="208">
        <f>ROUND(I244*H244,2)</f>
        <v>0</v>
      </c>
      <c r="BL244" s="16" t="s">
        <v>127</v>
      </c>
      <c r="BM244" s="207" t="s">
        <v>501</v>
      </c>
    </row>
    <row r="245" s="2" customFormat="1">
      <c r="A245" s="37"/>
      <c r="B245" s="38"/>
      <c r="C245" s="39"/>
      <c r="D245" s="209" t="s">
        <v>129</v>
      </c>
      <c r="E245" s="39"/>
      <c r="F245" s="210" t="s">
        <v>502</v>
      </c>
      <c r="G245" s="39"/>
      <c r="H245" s="39"/>
      <c r="I245" s="211"/>
      <c r="J245" s="39"/>
      <c r="K245" s="39"/>
      <c r="L245" s="43"/>
      <c r="M245" s="212"/>
      <c r="N245" s="21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129</v>
      </c>
      <c r="AU245" s="16" t="s">
        <v>135</v>
      </c>
    </row>
    <row r="246" s="12" customFormat="1" ht="22.8" customHeight="1">
      <c r="A246" s="12"/>
      <c r="B246" s="180"/>
      <c r="C246" s="181"/>
      <c r="D246" s="182" t="s">
        <v>72</v>
      </c>
      <c r="E246" s="194" t="s">
        <v>165</v>
      </c>
      <c r="F246" s="194" t="s">
        <v>503</v>
      </c>
      <c r="G246" s="181"/>
      <c r="H246" s="181"/>
      <c r="I246" s="184"/>
      <c r="J246" s="195">
        <f>BK246</f>
        <v>0</v>
      </c>
      <c r="K246" s="181"/>
      <c r="L246" s="186"/>
      <c r="M246" s="187"/>
      <c r="N246" s="188"/>
      <c r="O246" s="188"/>
      <c r="P246" s="189">
        <f>SUM(P247:P252)</f>
        <v>0</v>
      </c>
      <c r="Q246" s="188"/>
      <c r="R246" s="189">
        <f>SUM(R247:R252)</f>
        <v>1.27844</v>
      </c>
      <c r="S246" s="188"/>
      <c r="T246" s="190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1" t="s">
        <v>22</v>
      </c>
      <c r="AT246" s="192" t="s">
        <v>72</v>
      </c>
      <c r="AU246" s="192" t="s">
        <v>22</v>
      </c>
      <c r="AY246" s="191" t="s">
        <v>120</v>
      </c>
      <c r="BK246" s="193">
        <f>SUM(BK247:BK252)</f>
        <v>0</v>
      </c>
    </row>
    <row r="247" s="2" customFormat="1" ht="44.25" customHeight="1">
      <c r="A247" s="37"/>
      <c r="B247" s="38"/>
      <c r="C247" s="196" t="s">
        <v>504</v>
      </c>
      <c r="D247" s="196" t="s">
        <v>122</v>
      </c>
      <c r="E247" s="197" t="s">
        <v>505</v>
      </c>
      <c r="F247" s="198" t="s">
        <v>506</v>
      </c>
      <c r="G247" s="199" t="s">
        <v>125</v>
      </c>
      <c r="H247" s="200">
        <v>6</v>
      </c>
      <c r="I247" s="201"/>
      <c r="J247" s="202">
        <f>ROUND(I247*H247,2)</f>
        <v>0</v>
      </c>
      <c r="K247" s="198" t="s">
        <v>126</v>
      </c>
      <c r="L247" s="43"/>
      <c r="M247" s="203" t="s">
        <v>20</v>
      </c>
      <c r="N247" s="204" t="s">
        <v>44</v>
      </c>
      <c r="O247" s="83"/>
      <c r="P247" s="205">
        <f>O247*H247</f>
        <v>0</v>
      </c>
      <c r="Q247" s="205">
        <v>0.11119</v>
      </c>
      <c r="R247" s="205">
        <f>Q247*H247</f>
        <v>0.66713999999999996</v>
      </c>
      <c r="S247" s="205">
        <v>0</v>
      </c>
      <c r="T247" s="20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7" t="s">
        <v>127</v>
      </c>
      <c r="AT247" s="207" t="s">
        <v>122</v>
      </c>
      <c r="AU247" s="207" t="s">
        <v>79</v>
      </c>
      <c r="AY247" s="16" t="s">
        <v>120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6" t="s">
        <v>22</v>
      </c>
      <c r="BK247" s="208">
        <f>ROUND(I247*H247,2)</f>
        <v>0</v>
      </c>
      <c r="BL247" s="16" t="s">
        <v>127</v>
      </c>
      <c r="BM247" s="207" t="s">
        <v>507</v>
      </c>
    </row>
    <row r="248" s="2" customFormat="1">
      <c r="A248" s="37"/>
      <c r="B248" s="38"/>
      <c r="C248" s="39"/>
      <c r="D248" s="209" t="s">
        <v>129</v>
      </c>
      <c r="E248" s="39"/>
      <c r="F248" s="210" t="s">
        <v>508</v>
      </c>
      <c r="G248" s="39"/>
      <c r="H248" s="39"/>
      <c r="I248" s="211"/>
      <c r="J248" s="39"/>
      <c r="K248" s="39"/>
      <c r="L248" s="43"/>
      <c r="M248" s="212"/>
      <c r="N248" s="213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129</v>
      </c>
      <c r="AU248" s="16" t="s">
        <v>79</v>
      </c>
    </row>
    <row r="249" s="2" customFormat="1" ht="44.25" customHeight="1">
      <c r="A249" s="37"/>
      <c r="B249" s="38"/>
      <c r="C249" s="196" t="s">
        <v>509</v>
      </c>
      <c r="D249" s="196" t="s">
        <v>122</v>
      </c>
      <c r="E249" s="197" t="s">
        <v>510</v>
      </c>
      <c r="F249" s="198" t="s">
        <v>511</v>
      </c>
      <c r="G249" s="199" t="s">
        <v>125</v>
      </c>
      <c r="H249" s="200">
        <v>12</v>
      </c>
      <c r="I249" s="201"/>
      <c r="J249" s="202">
        <f>ROUND(I249*H249,2)</f>
        <v>0</v>
      </c>
      <c r="K249" s="198" t="s">
        <v>126</v>
      </c>
      <c r="L249" s="43"/>
      <c r="M249" s="203" t="s">
        <v>20</v>
      </c>
      <c r="N249" s="204" t="s">
        <v>44</v>
      </c>
      <c r="O249" s="83"/>
      <c r="P249" s="205">
        <f>O249*H249</f>
        <v>0</v>
      </c>
      <c r="Q249" s="205">
        <v>0.039399999999999998</v>
      </c>
      <c r="R249" s="205">
        <f>Q249*H249</f>
        <v>0.4728</v>
      </c>
      <c r="S249" s="205">
        <v>0</v>
      </c>
      <c r="T249" s="20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127</v>
      </c>
      <c r="AT249" s="207" t="s">
        <v>122</v>
      </c>
      <c r="AU249" s="207" t="s">
        <v>79</v>
      </c>
      <c r="AY249" s="16" t="s">
        <v>120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6" t="s">
        <v>22</v>
      </c>
      <c r="BK249" s="208">
        <f>ROUND(I249*H249,2)</f>
        <v>0</v>
      </c>
      <c r="BL249" s="16" t="s">
        <v>127</v>
      </c>
      <c r="BM249" s="207" t="s">
        <v>512</v>
      </c>
    </row>
    <row r="250" s="2" customFormat="1">
      <c r="A250" s="37"/>
      <c r="B250" s="38"/>
      <c r="C250" s="39"/>
      <c r="D250" s="209" t="s">
        <v>129</v>
      </c>
      <c r="E250" s="39"/>
      <c r="F250" s="210" t="s">
        <v>513</v>
      </c>
      <c r="G250" s="39"/>
      <c r="H250" s="39"/>
      <c r="I250" s="211"/>
      <c r="J250" s="39"/>
      <c r="K250" s="39"/>
      <c r="L250" s="43"/>
      <c r="M250" s="212"/>
      <c r="N250" s="213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129</v>
      </c>
      <c r="AU250" s="16" t="s">
        <v>79</v>
      </c>
    </row>
    <row r="251" s="2" customFormat="1" ht="16.5" customHeight="1">
      <c r="A251" s="37"/>
      <c r="B251" s="38"/>
      <c r="C251" s="196" t="s">
        <v>514</v>
      </c>
      <c r="D251" s="196" t="s">
        <v>122</v>
      </c>
      <c r="E251" s="197" t="s">
        <v>515</v>
      </c>
      <c r="F251" s="198" t="s">
        <v>516</v>
      </c>
      <c r="G251" s="199" t="s">
        <v>187</v>
      </c>
      <c r="H251" s="200">
        <v>2</v>
      </c>
      <c r="I251" s="201"/>
      <c r="J251" s="202">
        <f>ROUND(I251*H251,2)</f>
        <v>0</v>
      </c>
      <c r="K251" s="198" t="s">
        <v>126</v>
      </c>
      <c r="L251" s="43"/>
      <c r="M251" s="203" t="s">
        <v>20</v>
      </c>
      <c r="N251" s="204" t="s">
        <v>44</v>
      </c>
      <c r="O251" s="83"/>
      <c r="P251" s="205">
        <f>O251*H251</f>
        <v>0</v>
      </c>
      <c r="Q251" s="205">
        <v>0.069250000000000006</v>
      </c>
      <c r="R251" s="205">
        <f>Q251*H251</f>
        <v>0.13850000000000001</v>
      </c>
      <c r="S251" s="205">
        <v>0</v>
      </c>
      <c r="T251" s="20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7" t="s">
        <v>127</v>
      </c>
      <c r="AT251" s="207" t="s">
        <v>122</v>
      </c>
      <c r="AU251" s="207" t="s">
        <v>79</v>
      </c>
      <c r="AY251" s="16" t="s">
        <v>120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6" t="s">
        <v>22</v>
      </c>
      <c r="BK251" s="208">
        <f>ROUND(I251*H251,2)</f>
        <v>0</v>
      </c>
      <c r="BL251" s="16" t="s">
        <v>127</v>
      </c>
      <c r="BM251" s="207" t="s">
        <v>517</v>
      </c>
    </row>
    <row r="252" s="2" customFormat="1">
      <c r="A252" s="37"/>
      <c r="B252" s="38"/>
      <c r="C252" s="39"/>
      <c r="D252" s="209" t="s">
        <v>129</v>
      </c>
      <c r="E252" s="39"/>
      <c r="F252" s="210" t="s">
        <v>518</v>
      </c>
      <c r="G252" s="39"/>
      <c r="H252" s="39"/>
      <c r="I252" s="211"/>
      <c r="J252" s="39"/>
      <c r="K252" s="39"/>
      <c r="L252" s="43"/>
      <c r="M252" s="212"/>
      <c r="N252" s="213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129</v>
      </c>
      <c r="AU252" s="16" t="s">
        <v>79</v>
      </c>
    </row>
    <row r="253" s="12" customFormat="1" ht="22.8" customHeight="1">
      <c r="A253" s="12"/>
      <c r="B253" s="180"/>
      <c r="C253" s="181"/>
      <c r="D253" s="182" t="s">
        <v>72</v>
      </c>
      <c r="E253" s="194" t="s">
        <v>519</v>
      </c>
      <c r="F253" s="194" t="s">
        <v>520</v>
      </c>
      <c r="G253" s="181"/>
      <c r="H253" s="181"/>
      <c r="I253" s="184"/>
      <c r="J253" s="195">
        <f>BK253</f>
        <v>0</v>
      </c>
      <c r="K253" s="181"/>
      <c r="L253" s="186"/>
      <c r="M253" s="187"/>
      <c r="N253" s="188"/>
      <c r="O253" s="188"/>
      <c r="P253" s="189">
        <f>SUM(P254:P255)</f>
        <v>0</v>
      </c>
      <c r="Q253" s="188"/>
      <c r="R253" s="189">
        <f>SUM(R254:R255)</f>
        <v>0</v>
      </c>
      <c r="S253" s="188"/>
      <c r="T253" s="190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1" t="s">
        <v>22</v>
      </c>
      <c r="AT253" s="192" t="s">
        <v>72</v>
      </c>
      <c r="AU253" s="192" t="s">
        <v>22</v>
      </c>
      <c r="AY253" s="191" t="s">
        <v>120</v>
      </c>
      <c r="BK253" s="193">
        <f>SUM(BK254:BK255)</f>
        <v>0</v>
      </c>
    </row>
    <row r="254" s="2" customFormat="1" ht="24.15" customHeight="1">
      <c r="A254" s="37"/>
      <c r="B254" s="38"/>
      <c r="C254" s="196" t="s">
        <v>521</v>
      </c>
      <c r="D254" s="196" t="s">
        <v>122</v>
      </c>
      <c r="E254" s="197" t="s">
        <v>522</v>
      </c>
      <c r="F254" s="198" t="s">
        <v>523</v>
      </c>
      <c r="G254" s="199" t="s">
        <v>284</v>
      </c>
      <c r="H254" s="200">
        <v>2579.2840000000001</v>
      </c>
      <c r="I254" s="201"/>
      <c r="J254" s="202">
        <f>ROUND(I254*H254,2)</f>
        <v>0</v>
      </c>
      <c r="K254" s="198" t="s">
        <v>126</v>
      </c>
      <c r="L254" s="43"/>
      <c r="M254" s="203" t="s">
        <v>20</v>
      </c>
      <c r="N254" s="204" t="s">
        <v>44</v>
      </c>
      <c r="O254" s="83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7" t="s">
        <v>127</v>
      </c>
      <c r="AT254" s="207" t="s">
        <v>122</v>
      </c>
      <c r="AU254" s="207" t="s">
        <v>79</v>
      </c>
      <c r="AY254" s="16" t="s">
        <v>120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6" t="s">
        <v>22</v>
      </c>
      <c r="BK254" s="208">
        <f>ROUND(I254*H254,2)</f>
        <v>0</v>
      </c>
      <c r="BL254" s="16" t="s">
        <v>127</v>
      </c>
      <c r="BM254" s="207" t="s">
        <v>524</v>
      </c>
    </row>
    <row r="255" s="2" customFormat="1">
      <c r="A255" s="37"/>
      <c r="B255" s="38"/>
      <c r="C255" s="39"/>
      <c r="D255" s="209" t="s">
        <v>129</v>
      </c>
      <c r="E255" s="39"/>
      <c r="F255" s="210" t="s">
        <v>525</v>
      </c>
      <c r="G255" s="39"/>
      <c r="H255" s="39"/>
      <c r="I255" s="211"/>
      <c r="J255" s="39"/>
      <c r="K255" s="39"/>
      <c r="L255" s="43"/>
      <c r="M255" s="212"/>
      <c r="N255" s="213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129</v>
      </c>
      <c r="AU255" s="16" t="s">
        <v>79</v>
      </c>
    </row>
    <row r="256" s="12" customFormat="1" ht="25.92" customHeight="1">
      <c r="A256" s="12"/>
      <c r="B256" s="180"/>
      <c r="C256" s="181"/>
      <c r="D256" s="182" t="s">
        <v>72</v>
      </c>
      <c r="E256" s="183" t="s">
        <v>526</v>
      </c>
      <c r="F256" s="183" t="s">
        <v>527</v>
      </c>
      <c r="G256" s="181"/>
      <c r="H256" s="181"/>
      <c r="I256" s="184"/>
      <c r="J256" s="185">
        <f>BK256</f>
        <v>0</v>
      </c>
      <c r="K256" s="181"/>
      <c r="L256" s="186"/>
      <c r="M256" s="187"/>
      <c r="N256" s="188"/>
      <c r="O256" s="188"/>
      <c r="P256" s="189">
        <f>P257</f>
        <v>0</v>
      </c>
      <c r="Q256" s="188"/>
      <c r="R256" s="189">
        <f>R257</f>
        <v>0.0097900000000000001</v>
      </c>
      <c r="S256" s="188"/>
      <c r="T256" s="190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1" t="s">
        <v>79</v>
      </c>
      <c r="AT256" s="192" t="s">
        <v>72</v>
      </c>
      <c r="AU256" s="192" t="s">
        <v>73</v>
      </c>
      <c r="AY256" s="191" t="s">
        <v>120</v>
      </c>
      <c r="BK256" s="193">
        <f>BK257</f>
        <v>0</v>
      </c>
    </row>
    <row r="257" s="12" customFormat="1" ht="22.8" customHeight="1">
      <c r="A257" s="12"/>
      <c r="B257" s="180"/>
      <c r="C257" s="181"/>
      <c r="D257" s="182" t="s">
        <v>72</v>
      </c>
      <c r="E257" s="194" t="s">
        <v>528</v>
      </c>
      <c r="F257" s="194" t="s">
        <v>529</v>
      </c>
      <c r="G257" s="181"/>
      <c r="H257" s="181"/>
      <c r="I257" s="184"/>
      <c r="J257" s="195">
        <f>BK257</f>
        <v>0</v>
      </c>
      <c r="K257" s="181"/>
      <c r="L257" s="186"/>
      <c r="M257" s="187"/>
      <c r="N257" s="188"/>
      <c r="O257" s="188"/>
      <c r="P257" s="189">
        <f>SUM(P258:P259)</f>
        <v>0</v>
      </c>
      <c r="Q257" s="188"/>
      <c r="R257" s="189">
        <f>SUM(R258:R259)</f>
        <v>0.0097900000000000001</v>
      </c>
      <c r="S257" s="188"/>
      <c r="T257" s="190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1" t="s">
        <v>79</v>
      </c>
      <c r="AT257" s="192" t="s">
        <v>72</v>
      </c>
      <c r="AU257" s="192" t="s">
        <v>22</v>
      </c>
      <c r="AY257" s="191" t="s">
        <v>120</v>
      </c>
      <c r="BK257" s="193">
        <f>SUM(BK258:BK259)</f>
        <v>0</v>
      </c>
    </row>
    <row r="258" s="2" customFormat="1" ht="24.15" customHeight="1">
      <c r="A258" s="37"/>
      <c r="B258" s="38"/>
      <c r="C258" s="196" t="s">
        <v>530</v>
      </c>
      <c r="D258" s="196" t="s">
        <v>122</v>
      </c>
      <c r="E258" s="197" t="s">
        <v>531</v>
      </c>
      <c r="F258" s="198" t="s">
        <v>532</v>
      </c>
      <c r="G258" s="199" t="s">
        <v>125</v>
      </c>
      <c r="H258" s="200">
        <v>44.5</v>
      </c>
      <c r="I258" s="201"/>
      <c r="J258" s="202">
        <f>ROUND(I258*H258,2)</f>
        <v>0</v>
      </c>
      <c r="K258" s="198" t="s">
        <v>126</v>
      </c>
      <c r="L258" s="43"/>
      <c r="M258" s="203" t="s">
        <v>20</v>
      </c>
      <c r="N258" s="204" t="s">
        <v>44</v>
      </c>
      <c r="O258" s="83"/>
      <c r="P258" s="205">
        <f>O258*H258</f>
        <v>0</v>
      </c>
      <c r="Q258" s="205">
        <v>0.00022000000000000001</v>
      </c>
      <c r="R258" s="205">
        <f>Q258*H258</f>
        <v>0.0097900000000000001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201</v>
      </c>
      <c r="AT258" s="207" t="s">
        <v>122</v>
      </c>
      <c r="AU258" s="207" t="s">
        <v>79</v>
      </c>
      <c r="AY258" s="16" t="s">
        <v>120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22</v>
      </c>
      <c r="BK258" s="208">
        <f>ROUND(I258*H258,2)</f>
        <v>0</v>
      </c>
      <c r="BL258" s="16" t="s">
        <v>201</v>
      </c>
      <c r="BM258" s="207" t="s">
        <v>533</v>
      </c>
    </row>
    <row r="259" s="2" customFormat="1">
      <c r="A259" s="37"/>
      <c r="B259" s="38"/>
      <c r="C259" s="39"/>
      <c r="D259" s="209" t="s">
        <v>129</v>
      </c>
      <c r="E259" s="39"/>
      <c r="F259" s="210" t="s">
        <v>534</v>
      </c>
      <c r="G259" s="39"/>
      <c r="H259" s="39"/>
      <c r="I259" s="211"/>
      <c r="J259" s="39"/>
      <c r="K259" s="39"/>
      <c r="L259" s="43"/>
      <c r="M259" s="212"/>
      <c r="N259" s="21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129</v>
      </c>
      <c r="AU259" s="16" t="s">
        <v>79</v>
      </c>
    </row>
    <row r="260" s="12" customFormat="1" ht="25.92" customHeight="1">
      <c r="A260" s="12"/>
      <c r="B260" s="180"/>
      <c r="C260" s="181"/>
      <c r="D260" s="182" t="s">
        <v>72</v>
      </c>
      <c r="E260" s="183" t="s">
        <v>535</v>
      </c>
      <c r="F260" s="183" t="s">
        <v>536</v>
      </c>
      <c r="G260" s="181"/>
      <c r="H260" s="181"/>
      <c r="I260" s="184"/>
      <c r="J260" s="185">
        <f>BK260</f>
        <v>0</v>
      </c>
      <c r="K260" s="181"/>
      <c r="L260" s="186"/>
      <c r="M260" s="187"/>
      <c r="N260" s="188"/>
      <c r="O260" s="188"/>
      <c r="P260" s="189">
        <f>P261+P268+P269+P278</f>
        <v>0</v>
      </c>
      <c r="Q260" s="188"/>
      <c r="R260" s="189">
        <f>R261+R268+R269+R278</f>
        <v>0</v>
      </c>
      <c r="S260" s="188"/>
      <c r="T260" s="190">
        <f>T261+T268+T269+T278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1" t="s">
        <v>145</v>
      </c>
      <c r="AT260" s="192" t="s">
        <v>72</v>
      </c>
      <c r="AU260" s="192" t="s">
        <v>73</v>
      </c>
      <c r="AY260" s="191" t="s">
        <v>120</v>
      </c>
      <c r="BK260" s="193">
        <f>BK261+BK268+BK269+BK278</f>
        <v>0</v>
      </c>
    </row>
    <row r="261" s="12" customFormat="1" ht="22.8" customHeight="1">
      <c r="A261" s="12"/>
      <c r="B261" s="180"/>
      <c r="C261" s="181"/>
      <c r="D261" s="182" t="s">
        <v>72</v>
      </c>
      <c r="E261" s="194" t="s">
        <v>537</v>
      </c>
      <c r="F261" s="194" t="s">
        <v>538</v>
      </c>
      <c r="G261" s="181"/>
      <c r="H261" s="181"/>
      <c r="I261" s="184"/>
      <c r="J261" s="195">
        <f>BK261</f>
        <v>0</v>
      </c>
      <c r="K261" s="181"/>
      <c r="L261" s="186"/>
      <c r="M261" s="187"/>
      <c r="N261" s="188"/>
      <c r="O261" s="188"/>
      <c r="P261" s="189">
        <f>SUM(P262:P267)</f>
        <v>0</v>
      </c>
      <c r="Q261" s="188"/>
      <c r="R261" s="189">
        <f>SUM(R262:R267)</f>
        <v>0</v>
      </c>
      <c r="S261" s="188"/>
      <c r="T261" s="190">
        <f>SUM(T262:T267)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1" t="s">
        <v>145</v>
      </c>
      <c r="AT261" s="192" t="s">
        <v>72</v>
      </c>
      <c r="AU261" s="192" t="s">
        <v>22</v>
      </c>
      <c r="AY261" s="191" t="s">
        <v>120</v>
      </c>
      <c r="BK261" s="193">
        <f>SUM(BK262:BK267)</f>
        <v>0</v>
      </c>
    </row>
    <row r="262" s="2" customFormat="1" ht="16.5" customHeight="1">
      <c r="A262" s="37"/>
      <c r="B262" s="38"/>
      <c r="C262" s="196" t="s">
        <v>539</v>
      </c>
      <c r="D262" s="196" t="s">
        <v>122</v>
      </c>
      <c r="E262" s="197" t="s">
        <v>540</v>
      </c>
      <c r="F262" s="198" t="s">
        <v>541</v>
      </c>
      <c r="G262" s="199" t="s">
        <v>330</v>
      </c>
      <c r="H262" s="200">
        <v>1</v>
      </c>
      <c r="I262" s="201"/>
      <c r="J262" s="202">
        <f>ROUND(I262*H262,2)</f>
        <v>0</v>
      </c>
      <c r="K262" s="198" t="s">
        <v>126</v>
      </c>
      <c r="L262" s="43"/>
      <c r="M262" s="203" t="s">
        <v>20</v>
      </c>
      <c r="N262" s="204" t="s">
        <v>44</v>
      </c>
      <c r="O262" s="83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7" t="s">
        <v>542</v>
      </c>
      <c r="AT262" s="207" t="s">
        <v>122</v>
      </c>
      <c r="AU262" s="207" t="s">
        <v>79</v>
      </c>
      <c r="AY262" s="16" t="s">
        <v>120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6" t="s">
        <v>22</v>
      </c>
      <c r="BK262" s="208">
        <f>ROUND(I262*H262,2)</f>
        <v>0</v>
      </c>
      <c r="BL262" s="16" t="s">
        <v>542</v>
      </c>
      <c r="BM262" s="207" t="s">
        <v>543</v>
      </c>
    </row>
    <row r="263" s="2" customFormat="1">
      <c r="A263" s="37"/>
      <c r="B263" s="38"/>
      <c r="C263" s="39"/>
      <c r="D263" s="209" t="s">
        <v>129</v>
      </c>
      <c r="E263" s="39"/>
      <c r="F263" s="210" t="s">
        <v>544</v>
      </c>
      <c r="G263" s="39"/>
      <c r="H263" s="39"/>
      <c r="I263" s="211"/>
      <c r="J263" s="39"/>
      <c r="K263" s="39"/>
      <c r="L263" s="43"/>
      <c r="M263" s="212"/>
      <c r="N263" s="213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129</v>
      </c>
      <c r="AU263" s="16" t="s">
        <v>79</v>
      </c>
    </row>
    <row r="264" s="2" customFormat="1" ht="16.5" customHeight="1">
      <c r="A264" s="37"/>
      <c r="B264" s="38"/>
      <c r="C264" s="196" t="s">
        <v>545</v>
      </c>
      <c r="D264" s="196" t="s">
        <v>122</v>
      </c>
      <c r="E264" s="197" t="s">
        <v>546</v>
      </c>
      <c r="F264" s="198" t="s">
        <v>547</v>
      </c>
      <c r="G264" s="199" t="s">
        <v>330</v>
      </c>
      <c r="H264" s="200">
        <v>1</v>
      </c>
      <c r="I264" s="201"/>
      <c r="J264" s="202">
        <f>ROUND(I264*H264,2)</f>
        <v>0</v>
      </c>
      <c r="K264" s="198" t="s">
        <v>126</v>
      </c>
      <c r="L264" s="43"/>
      <c r="M264" s="203" t="s">
        <v>20</v>
      </c>
      <c r="N264" s="204" t="s">
        <v>44</v>
      </c>
      <c r="O264" s="83"/>
      <c r="P264" s="205">
        <f>O264*H264</f>
        <v>0</v>
      </c>
      <c r="Q264" s="205">
        <v>0</v>
      </c>
      <c r="R264" s="205">
        <f>Q264*H264</f>
        <v>0</v>
      </c>
      <c r="S264" s="205">
        <v>0</v>
      </c>
      <c r="T264" s="20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7" t="s">
        <v>542</v>
      </c>
      <c r="AT264" s="207" t="s">
        <v>122</v>
      </c>
      <c r="AU264" s="207" t="s">
        <v>79</v>
      </c>
      <c r="AY264" s="16" t="s">
        <v>120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6" t="s">
        <v>22</v>
      </c>
      <c r="BK264" s="208">
        <f>ROUND(I264*H264,2)</f>
        <v>0</v>
      </c>
      <c r="BL264" s="16" t="s">
        <v>542</v>
      </c>
      <c r="BM264" s="207" t="s">
        <v>548</v>
      </c>
    </row>
    <row r="265" s="2" customFormat="1">
      <c r="A265" s="37"/>
      <c r="B265" s="38"/>
      <c r="C265" s="39"/>
      <c r="D265" s="209" t="s">
        <v>129</v>
      </c>
      <c r="E265" s="39"/>
      <c r="F265" s="210" t="s">
        <v>549</v>
      </c>
      <c r="G265" s="39"/>
      <c r="H265" s="39"/>
      <c r="I265" s="211"/>
      <c r="J265" s="39"/>
      <c r="K265" s="39"/>
      <c r="L265" s="43"/>
      <c r="M265" s="212"/>
      <c r="N265" s="213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129</v>
      </c>
      <c r="AU265" s="16" t="s">
        <v>79</v>
      </c>
    </row>
    <row r="266" s="2" customFormat="1" ht="16.5" customHeight="1">
      <c r="A266" s="37"/>
      <c r="B266" s="38"/>
      <c r="C266" s="196" t="s">
        <v>496</v>
      </c>
      <c r="D266" s="196" t="s">
        <v>122</v>
      </c>
      <c r="E266" s="197" t="s">
        <v>550</v>
      </c>
      <c r="F266" s="198" t="s">
        <v>551</v>
      </c>
      <c r="G266" s="199" t="s">
        <v>330</v>
      </c>
      <c r="H266" s="200">
        <v>1</v>
      </c>
      <c r="I266" s="201"/>
      <c r="J266" s="202">
        <f>ROUND(I266*H266,2)</f>
        <v>0</v>
      </c>
      <c r="K266" s="198" t="s">
        <v>126</v>
      </c>
      <c r="L266" s="43"/>
      <c r="M266" s="203" t="s">
        <v>20</v>
      </c>
      <c r="N266" s="204" t="s">
        <v>44</v>
      </c>
      <c r="O266" s="83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7" t="s">
        <v>542</v>
      </c>
      <c r="AT266" s="207" t="s">
        <v>122</v>
      </c>
      <c r="AU266" s="207" t="s">
        <v>79</v>
      </c>
      <c r="AY266" s="16" t="s">
        <v>120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6" t="s">
        <v>22</v>
      </c>
      <c r="BK266" s="208">
        <f>ROUND(I266*H266,2)</f>
        <v>0</v>
      </c>
      <c r="BL266" s="16" t="s">
        <v>542</v>
      </c>
      <c r="BM266" s="207" t="s">
        <v>552</v>
      </c>
    </row>
    <row r="267" s="2" customFormat="1">
      <c r="A267" s="37"/>
      <c r="B267" s="38"/>
      <c r="C267" s="39"/>
      <c r="D267" s="209" t="s">
        <v>129</v>
      </c>
      <c r="E267" s="39"/>
      <c r="F267" s="210" t="s">
        <v>553</v>
      </c>
      <c r="G267" s="39"/>
      <c r="H267" s="39"/>
      <c r="I267" s="211"/>
      <c r="J267" s="39"/>
      <c r="K267" s="39"/>
      <c r="L267" s="43"/>
      <c r="M267" s="212"/>
      <c r="N267" s="213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129</v>
      </c>
      <c r="AU267" s="16" t="s">
        <v>79</v>
      </c>
    </row>
    <row r="268" s="12" customFormat="1" ht="22.8" customHeight="1">
      <c r="A268" s="12"/>
      <c r="B268" s="180"/>
      <c r="C268" s="181"/>
      <c r="D268" s="182" t="s">
        <v>72</v>
      </c>
      <c r="E268" s="194" t="s">
        <v>554</v>
      </c>
      <c r="F268" s="194" t="s">
        <v>555</v>
      </c>
      <c r="G268" s="181"/>
      <c r="H268" s="181"/>
      <c r="I268" s="184"/>
      <c r="J268" s="195">
        <f>BK268</f>
        <v>0</v>
      </c>
      <c r="K268" s="181"/>
      <c r="L268" s="186"/>
      <c r="M268" s="187"/>
      <c r="N268" s="188"/>
      <c r="O268" s="188"/>
      <c r="P268" s="189">
        <v>0</v>
      </c>
      <c r="Q268" s="188"/>
      <c r="R268" s="189">
        <v>0</v>
      </c>
      <c r="S268" s="188"/>
      <c r="T268" s="190"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1" t="s">
        <v>145</v>
      </c>
      <c r="AT268" s="192" t="s">
        <v>72</v>
      </c>
      <c r="AU268" s="192" t="s">
        <v>22</v>
      </c>
      <c r="AY268" s="191" t="s">
        <v>120</v>
      </c>
      <c r="BK268" s="193">
        <v>0</v>
      </c>
    </row>
    <row r="269" s="12" customFormat="1" ht="22.8" customHeight="1">
      <c r="A269" s="12"/>
      <c r="B269" s="180"/>
      <c r="C269" s="181"/>
      <c r="D269" s="182" t="s">
        <v>72</v>
      </c>
      <c r="E269" s="194" t="s">
        <v>556</v>
      </c>
      <c r="F269" s="194" t="s">
        <v>557</v>
      </c>
      <c r="G269" s="181"/>
      <c r="H269" s="181"/>
      <c r="I269" s="184"/>
      <c r="J269" s="195">
        <f>BK269</f>
        <v>0</v>
      </c>
      <c r="K269" s="181"/>
      <c r="L269" s="186"/>
      <c r="M269" s="187"/>
      <c r="N269" s="188"/>
      <c r="O269" s="188"/>
      <c r="P269" s="189">
        <f>SUM(P270:P277)</f>
        <v>0</v>
      </c>
      <c r="Q269" s="188"/>
      <c r="R269" s="189">
        <f>SUM(R270:R277)</f>
        <v>0</v>
      </c>
      <c r="S269" s="188"/>
      <c r="T269" s="190">
        <f>SUM(T270:T277)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1" t="s">
        <v>145</v>
      </c>
      <c r="AT269" s="192" t="s">
        <v>72</v>
      </c>
      <c r="AU269" s="192" t="s">
        <v>22</v>
      </c>
      <c r="AY269" s="191" t="s">
        <v>120</v>
      </c>
      <c r="BK269" s="193">
        <f>SUM(BK270:BK277)</f>
        <v>0</v>
      </c>
    </row>
    <row r="270" s="2" customFormat="1" ht="16.5" customHeight="1">
      <c r="A270" s="37"/>
      <c r="B270" s="38"/>
      <c r="C270" s="196" t="s">
        <v>558</v>
      </c>
      <c r="D270" s="196" t="s">
        <v>122</v>
      </c>
      <c r="E270" s="197" t="s">
        <v>559</v>
      </c>
      <c r="F270" s="198" t="s">
        <v>557</v>
      </c>
      <c r="G270" s="199" t="s">
        <v>330</v>
      </c>
      <c r="H270" s="200">
        <v>1</v>
      </c>
      <c r="I270" s="201"/>
      <c r="J270" s="202">
        <f>ROUND(I270*H270,2)</f>
        <v>0</v>
      </c>
      <c r="K270" s="198" t="s">
        <v>126</v>
      </c>
      <c r="L270" s="43"/>
      <c r="M270" s="203" t="s">
        <v>20</v>
      </c>
      <c r="N270" s="204" t="s">
        <v>44</v>
      </c>
      <c r="O270" s="83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7" t="s">
        <v>542</v>
      </c>
      <c r="AT270" s="207" t="s">
        <v>122</v>
      </c>
      <c r="AU270" s="207" t="s">
        <v>79</v>
      </c>
      <c r="AY270" s="16" t="s">
        <v>120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6" t="s">
        <v>22</v>
      </c>
      <c r="BK270" s="208">
        <f>ROUND(I270*H270,2)</f>
        <v>0</v>
      </c>
      <c r="BL270" s="16" t="s">
        <v>542</v>
      </c>
      <c r="BM270" s="207" t="s">
        <v>560</v>
      </c>
    </row>
    <row r="271" s="2" customFormat="1">
      <c r="A271" s="37"/>
      <c r="B271" s="38"/>
      <c r="C271" s="39"/>
      <c r="D271" s="209" t="s">
        <v>129</v>
      </c>
      <c r="E271" s="39"/>
      <c r="F271" s="210" t="s">
        <v>561</v>
      </c>
      <c r="G271" s="39"/>
      <c r="H271" s="39"/>
      <c r="I271" s="211"/>
      <c r="J271" s="39"/>
      <c r="K271" s="39"/>
      <c r="L271" s="43"/>
      <c r="M271" s="212"/>
      <c r="N271" s="213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129</v>
      </c>
      <c r="AU271" s="16" t="s">
        <v>79</v>
      </c>
    </row>
    <row r="272" s="2" customFormat="1" ht="16.5" customHeight="1">
      <c r="A272" s="37"/>
      <c r="B272" s="38"/>
      <c r="C272" s="196" t="s">
        <v>562</v>
      </c>
      <c r="D272" s="196" t="s">
        <v>122</v>
      </c>
      <c r="E272" s="197" t="s">
        <v>563</v>
      </c>
      <c r="F272" s="198" t="s">
        <v>564</v>
      </c>
      <c r="G272" s="199" t="s">
        <v>330</v>
      </c>
      <c r="H272" s="200">
        <v>1</v>
      </c>
      <c r="I272" s="201"/>
      <c r="J272" s="202">
        <f>ROUND(I272*H272,2)</f>
        <v>0</v>
      </c>
      <c r="K272" s="198" t="s">
        <v>126</v>
      </c>
      <c r="L272" s="43"/>
      <c r="M272" s="203" t="s">
        <v>20</v>
      </c>
      <c r="N272" s="204" t="s">
        <v>44</v>
      </c>
      <c r="O272" s="83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7" t="s">
        <v>542</v>
      </c>
      <c r="AT272" s="207" t="s">
        <v>122</v>
      </c>
      <c r="AU272" s="207" t="s">
        <v>79</v>
      </c>
      <c r="AY272" s="16" t="s">
        <v>120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6" t="s">
        <v>22</v>
      </c>
      <c r="BK272" s="208">
        <f>ROUND(I272*H272,2)</f>
        <v>0</v>
      </c>
      <c r="BL272" s="16" t="s">
        <v>542</v>
      </c>
      <c r="BM272" s="207" t="s">
        <v>565</v>
      </c>
    </row>
    <row r="273" s="2" customFormat="1">
      <c r="A273" s="37"/>
      <c r="B273" s="38"/>
      <c r="C273" s="39"/>
      <c r="D273" s="209" t="s">
        <v>129</v>
      </c>
      <c r="E273" s="39"/>
      <c r="F273" s="210" t="s">
        <v>566</v>
      </c>
      <c r="G273" s="39"/>
      <c r="H273" s="39"/>
      <c r="I273" s="211"/>
      <c r="J273" s="39"/>
      <c r="K273" s="39"/>
      <c r="L273" s="43"/>
      <c r="M273" s="212"/>
      <c r="N273" s="213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129</v>
      </c>
      <c r="AU273" s="16" t="s">
        <v>79</v>
      </c>
    </row>
    <row r="274" s="2" customFormat="1" ht="16.5" customHeight="1">
      <c r="A274" s="37"/>
      <c r="B274" s="38"/>
      <c r="C274" s="196" t="s">
        <v>567</v>
      </c>
      <c r="D274" s="196" t="s">
        <v>122</v>
      </c>
      <c r="E274" s="197" t="s">
        <v>568</v>
      </c>
      <c r="F274" s="198" t="s">
        <v>569</v>
      </c>
      <c r="G274" s="199" t="s">
        <v>330</v>
      </c>
      <c r="H274" s="200">
        <v>1</v>
      </c>
      <c r="I274" s="201"/>
      <c r="J274" s="202">
        <f>ROUND(I274*H274,2)</f>
        <v>0</v>
      </c>
      <c r="K274" s="198" t="s">
        <v>126</v>
      </c>
      <c r="L274" s="43"/>
      <c r="M274" s="203" t="s">
        <v>20</v>
      </c>
      <c r="N274" s="204" t="s">
        <v>44</v>
      </c>
      <c r="O274" s="83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7" t="s">
        <v>542</v>
      </c>
      <c r="AT274" s="207" t="s">
        <v>122</v>
      </c>
      <c r="AU274" s="207" t="s">
        <v>79</v>
      </c>
      <c r="AY274" s="16" t="s">
        <v>120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6" t="s">
        <v>22</v>
      </c>
      <c r="BK274" s="208">
        <f>ROUND(I274*H274,2)</f>
        <v>0</v>
      </c>
      <c r="BL274" s="16" t="s">
        <v>542</v>
      </c>
      <c r="BM274" s="207" t="s">
        <v>570</v>
      </c>
    </row>
    <row r="275" s="2" customFormat="1">
      <c r="A275" s="37"/>
      <c r="B275" s="38"/>
      <c r="C275" s="39"/>
      <c r="D275" s="209" t="s">
        <v>129</v>
      </c>
      <c r="E275" s="39"/>
      <c r="F275" s="210" t="s">
        <v>571</v>
      </c>
      <c r="G275" s="39"/>
      <c r="H275" s="39"/>
      <c r="I275" s="211"/>
      <c r="J275" s="39"/>
      <c r="K275" s="39"/>
      <c r="L275" s="43"/>
      <c r="M275" s="212"/>
      <c r="N275" s="213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129</v>
      </c>
      <c r="AU275" s="16" t="s">
        <v>79</v>
      </c>
    </row>
    <row r="276" s="2" customFormat="1" ht="16.5" customHeight="1">
      <c r="A276" s="37"/>
      <c r="B276" s="38"/>
      <c r="C276" s="196" t="s">
        <v>572</v>
      </c>
      <c r="D276" s="196" t="s">
        <v>122</v>
      </c>
      <c r="E276" s="197" t="s">
        <v>573</v>
      </c>
      <c r="F276" s="198" t="s">
        <v>574</v>
      </c>
      <c r="G276" s="199" t="s">
        <v>330</v>
      </c>
      <c r="H276" s="200">
        <v>1</v>
      </c>
      <c r="I276" s="201"/>
      <c r="J276" s="202">
        <f>ROUND(I276*H276,2)</f>
        <v>0</v>
      </c>
      <c r="K276" s="198" t="s">
        <v>126</v>
      </c>
      <c r="L276" s="43"/>
      <c r="M276" s="203" t="s">
        <v>20</v>
      </c>
      <c r="N276" s="204" t="s">
        <v>44</v>
      </c>
      <c r="O276" s="83"/>
      <c r="P276" s="205">
        <f>O276*H276</f>
        <v>0</v>
      </c>
      <c r="Q276" s="205">
        <v>0</v>
      </c>
      <c r="R276" s="205">
        <f>Q276*H276</f>
        <v>0</v>
      </c>
      <c r="S276" s="205">
        <v>0</v>
      </c>
      <c r="T276" s="20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7" t="s">
        <v>542</v>
      </c>
      <c r="AT276" s="207" t="s">
        <v>122</v>
      </c>
      <c r="AU276" s="207" t="s">
        <v>79</v>
      </c>
      <c r="AY276" s="16" t="s">
        <v>120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6" t="s">
        <v>22</v>
      </c>
      <c r="BK276" s="208">
        <f>ROUND(I276*H276,2)</f>
        <v>0</v>
      </c>
      <c r="BL276" s="16" t="s">
        <v>542</v>
      </c>
      <c r="BM276" s="207" t="s">
        <v>575</v>
      </c>
    </row>
    <row r="277" s="2" customFormat="1">
      <c r="A277" s="37"/>
      <c r="B277" s="38"/>
      <c r="C277" s="39"/>
      <c r="D277" s="209" t="s">
        <v>129</v>
      </c>
      <c r="E277" s="39"/>
      <c r="F277" s="210" t="s">
        <v>576</v>
      </c>
      <c r="G277" s="39"/>
      <c r="H277" s="39"/>
      <c r="I277" s="211"/>
      <c r="J277" s="39"/>
      <c r="K277" s="39"/>
      <c r="L277" s="43"/>
      <c r="M277" s="212"/>
      <c r="N277" s="213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129</v>
      </c>
      <c r="AU277" s="16" t="s">
        <v>79</v>
      </c>
    </row>
    <row r="278" s="12" customFormat="1" ht="22.8" customHeight="1">
      <c r="A278" s="12"/>
      <c r="B278" s="180"/>
      <c r="C278" s="181"/>
      <c r="D278" s="182" t="s">
        <v>72</v>
      </c>
      <c r="E278" s="194" t="s">
        <v>577</v>
      </c>
      <c r="F278" s="194" t="s">
        <v>578</v>
      </c>
      <c r="G278" s="181"/>
      <c r="H278" s="181"/>
      <c r="I278" s="184"/>
      <c r="J278" s="195">
        <f>BK278</f>
        <v>0</v>
      </c>
      <c r="K278" s="181"/>
      <c r="L278" s="186"/>
      <c r="M278" s="187"/>
      <c r="N278" s="188"/>
      <c r="O278" s="188"/>
      <c r="P278" s="189">
        <f>SUM(P279:P288)</f>
        <v>0</v>
      </c>
      <c r="Q278" s="188"/>
      <c r="R278" s="189">
        <f>SUM(R279:R288)</f>
        <v>0</v>
      </c>
      <c r="S278" s="188"/>
      <c r="T278" s="190">
        <f>SUM(T279:T288)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1" t="s">
        <v>145</v>
      </c>
      <c r="AT278" s="192" t="s">
        <v>72</v>
      </c>
      <c r="AU278" s="192" t="s">
        <v>22</v>
      </c>
      <c r="AY278" s="191" t="s">
        <v>120</v>
      </c>
      <c r="BK278" s="193">
        <f>SUM(BK279:BK288)</f>
        <v>0</v>
      </c>
    </row>
    <row r="279" s="2" customFormat="1" ht="16.5" customHeight="1">
      <c r="A279" s="37"/>
      <c r="B279" s="38"/>
      <c r="C279" s="196" t="s">
        <v>579</v>
      </c>
      <c r="D279" s="196" t="s">
        <v>122</v>
      </c>
      <c r="E279" s="197" t="s">
        <v>580</v>
      </c>
      <c r="F279" s="198" t="s">
        <v>581</v>
      </c>
      <c r="G279" s="199" t="s">
        <v>330</v>
      </c>
      <c r="H279" s="200">
        <v>1</v>
      </c>
      <c r="I279" s="201"/>
      <c r="J279" s="202">
        <f>ROUND(I279*H279,2)</f>
        <v>0</v>
      </c>
      <c r="K279" s="198" t="s">
        <v>126</v>
      </c>
      <c r="L279" s="43"/>
      <c r="M279" s="203" t="s">
        <v>20</v>
      </c>
      <c r="N279" s="204" t="s">
        <v>44</v>
      </c>
      <c r="O279" s="83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7" t="s">
        <v>542</v>
      </c>
      <c r="AT279" s="207" t="s">
        <v>122</v>
      </c>
      <c r="AU279" s="207" t="s">
        <v>79</v>
      </c>
      <c r="AY279" s="16" t="s">
        <v>120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6" t="s">
        <v>22</v>
      </c>
      <c r="BK279" s="208">
        <f>ROUND(I279*H279,2)</f>
        <v>0</v>
      </c>
      <c r="BL279" s="16" t="s">
        <v>542</v>
      </c>
      <c r="BM279" s="207" t="s">
        <v>582</v>
      </c>
    </row>
    <row r="280" s="2" customFormat="1">
      <c r="A280" s="37"/>
      <c r="B280" s="38"/>
      <c r="C280" s="39"/>
      <c r="D280" s="209" t="s">
        <v>129</v>
      </c>
      <c r="E280" s="39"/>
      <c r="F280" s="210" t="s">
        <v>583</v>
      </c>
      <c r="G280" s="39"/>
      <c r="H280" s="39"/>
      <c r="I280" s="211"/>
      <c r="J280" s="39"/>
      <c r="K280" s="39"/>
      <c r="L280" s="43"/>
      <c r="M280" s="212"/>
      <c r="N280" s="213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129</v>
      </c>
      <c r="AU280" s="16" t="s">
        <v>79</v>
      </c>
    </row>
    <row r="281" s="2" customFormat="1" ht="16.5" customHeight="1">
      <c r="A281" s="37"/>
      <c r="B281" s="38"/>
      <c r="C281" s="196" t="s">
        <v>584</v>
      </c>
      <c r="D281" s="196" t="s">
        <v>122</v>
      </c>
      <c r="E281" s="197" t="s">
        <v>585</v>
      </c>
      <c r="F281" s="198" t="s">
        <v>586</v>
      </c>
      <c r="G281" s="199" t="s">
        <v>330</v>
      </c>
      <c r="H281" s="200">
        <v>1</v>
      </c>
      <c r="I281" s="201"/>
      <c r="J281" s="202">
        <f>ROUND(I281*H281,2)</f>
        <v>0</v>
      </c>
      <c r="K281" s="198" t="s">
        <v>126</v>
      </c>
      <c r="L281" s="43"/>
      <c r="M281" s="203" t="s">
        <v>20</v>
      </c>
      <c r="N281" s="204" t="s">
        <v>44</v>
      </c>
      <c r="O281" s="83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7" t="s">
        <v>542</v>
      </c>
      <c r="AT281" s="207" t="s">
        <v>122</v>
      </c>
      <c r="AU281" s="207" t="s">
        <v>79</v>
      </c>
      <c r="AY281" s="16" t="s">
        <v>120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6" t="s">
        <v>22</v>
      </c>
      <c r="BK281" s="208">
        <f>ROUND(I281*H281,2)</f>
        <v>0</v>
      </c>
      <c r="BL281" s="16" t="s">
        <v>542</v>
      </c>
      <c r="BM281" s="207" t="s">
        <v>587</v>
      </c>
    </row>
    <row r="282" s="2" customFormat="1">
      <c r="A282" s="37"/>
      <c r="B282" s="38"/>
      <c r="C282" s="39"/>
      <c r="D282" s="209" t="s">
        <v>129</v>
      </c>
      <c r="E282" s="39"/>
      <c r="F282" s="210" t="s">
        <v>588</v>
      </c>
      <c r="G282" s="39"/>
      <c r="H282" s="39"/>
      <c r="I282" s="211"/>
      <c r="J282" s="39"/>
      <c r="K282" s="39"/>
      <c r="L282" s="43"/>
      <c r="M282" s="212"/>
      <c r="N282" s="213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129</v>
      </c>
      <c r="AU282" s="16" t="s">
        <v>79</v>
      </c>
    </row>
    <row r="283" s="2" customFormat="1" ht="16.5" customHeight="1">
      <c r="A283" s="37"/>
      <c r="B283" s="38"/>
      <c r="C283" s="196" t="s">
        <v>589</v>
      </c>
      <c r="D283" s="196" t="s">
        <v>122</v>
      </c>
      <c r="E283" s="197" t="s">
        <v>590</v>
      </c>
      <c r="F283" s="198" t="s">
        <v>591</v>
      </c>
      <c r="G283" s="199" t="s">
        <v>330</v>
      </c>
      <c r="H283" s="200">
        <v>1</v>
      </c>
      <c r="I283" s="201"/>
      <c r="J283" s="202">
        <f>ROUND(I283*H283,2)</f>
        <v>0</v>
      </c>
      <c r="K283" s="198" t="s">
        <v>126</v>
      </c>
      <c r="L283" s="43"/>
      <c r="M283" s="203" t="s">
        <v>20</v>
      </c>
      <c r="N283" s="204" t="s">
        <v>44</v>
      </c>
      <c r="O283" s="83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7" t="s">
        <v>542</v>
      </c>
      <c r="AT283" s="207" t="s">
        <v>122</v>
      </c>
      <c r="AU283" s="207" t="s">
        <v>79</v>
      </c>
      <c r="AY283" s="16" t="s">
        <v>120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6" t="s">
        <v>22</v>
      </c>
      <c r="BK283" s="208">
        <f>ROUND(I283*H283,2)</f>
        <v>0</v>
      </c>
      <c r="BL283" s="16" t="s">
        <v>542</v>
      </c>
      <c r="BM283" s="207" t="s">
        <v>592</v>
      </c>
    </row>
    <row r="284" s="2" customFormat="1">
      <c r="A284" s="37"/>
      <c r="B284" s="38"/>
      <c r="C284" s="39"/>
      <c r="D284" s="209" t="s">
        <v>129</v>
      </c>
      <c r="E284" s="39"/>
      <c r="F284" s="210" t="s">
        <v>593</v>
      </c>
      <c r="G284" s="39"/>
      <c r="H284" s="39"/>
      <c r="I284" s="211"/>
      <c r="J284" s="39"/>
      <c r="K284" s="39"/>
      <c r="L284" s="43"/>
      <c r="M284" s="212"/>
      <c r="N284" s="213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129</v>
      </c>
      <c r="AU284" s="16" t="s">
        <v>79</v>
      </c>
    </row>
    <row r="285" s="2" customFormat="1" ht="16.5" customHeight="1">
      <c r="A285" s="37"/>
      <c r="B285" s="38"/>
      <c r="C285" s="196" t="s">
        <v>594</v>
      </c>
      <c r="D285" s="196" t="s">
        <v>122</v>
      </c>
      <c r="E285" s="197" t="s">
        <v>595</v>
      </c>
      <c r="F285" s="198" t="s">
        <v>596</v>
      </c>
      <c r="G285" s="199" t="s">
        <v>330</v>
      </c>
      <c r="H285" s="200">
        <v>1</v>
      </c>
      <c r="I285" s="201"/>
      <c r="J285" s="202">
        <f>ROUND(I285*H285,2)</f>
        <v>0</v>
      </c>
      <c r="K285" s="198" t="s">
        <v>126</v>
      </c>
      <c r="L285" s="43"/>
      <c r="M285" s="203" t="s">
        <v>20</v>
      </c>
      <c r="N285" s="204" t="s">
        <v>44</v>
      </c>
      <c r="O285" s="83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7" t="s">
        <v>542</v>
      </c>
      <c r="AT285" s="207" t="s">
        <v>122</v>
      </c>
      <c r="AU285" s="207" t="s">
        <v>79</v>
      </c>
      <c r="AY285" s="16" t="s">
        <v>120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6" t="s">
        <v>22</v>
      </c>
      <c r="BK285" s="208">
        <f>ROUND(I285*H285,2)</f>
        <v>0</v>
      </c>
      <c r="BL285" s="16" t="s">
        <v>542</v>
      </c>
      <c r="BM285" s="207" t="s">
        <v>597</v>
      </c>
    </row>
    <row r="286" s="2" customFormat="1">
      <c r="A286" s="37"/>
      <c r="B286" s="38"/>
      <c r="C286" s="39"/>
      <c r="D286" s="209" t="s">
        <v>129</v>
      </c>
      <c r="E286" s="39"/>
      <c r="F286" s="210" t="s">
        <v>598</v>
      </c>
      <c r="G286" s="39"/>
      <c r="H286" s="39"/>
      <c r="I286" s="211"/>
      <c r="J286" s="39"/>
      <c r="K286" s="39"/>
      <c r="L286" s="43"/>
      <c r="M286" s="212"/>
      <c r="N286" s="213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129</v>
      </c>
      <c r="AU286" s="16" t="s">
        <v>79</v>
      </c>
    </row>
    <row r="287" s="2" customFormat="1" ht="16.5" customHeight="1">
      <c r="A287" s="37"/>
      <c r="B287" s="38"/>
      <c r="C287" s="196" t="s">
        <v>599</v>
      </c>
      <c r="D287" s="196" t="s">
        <v>122</v>
      </c>
      <c r="E287" s="197" t="s">
        <v>600</v>
      </c>
      <c r="F287" s="198" t="s">
        <v>601</v>
      </c>
      <c r="G287" s="199" t="s">
        <v>330</v>
      </c>
      <c r="H287" s="200">
        <v>1</v>
      </c>
      <c r="I287" s="201"/>
      <c r="J287" s="202">
        <f>ROUND(I287*H287,2)</f>
        <v>0</v>
      </c>
      <c r="K287" s="198" t="s">
        <v>126</v>
      </c>
      <c r="L287" s="43"/>
      <c r="M287" s="203" t="s">
        <v>20</v>
      </c>
      <c r="N287" s="204" t="s">
        <v>44</v>
      </c>
      <c r="O287" s="83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7" t="s">
        <v>542</v>
      </c>
      <c r="AT287" s="207" t="s">
        <v>122</v>
      </c>
      <c r="AU287" s="207" t="s">
        <v>79</v>
      </c>
      <c r="AY287" s="16" t="s">
        <v>120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6" t="s">
        <v>22</v>
      </c>
      <c r="BK287" s="208">
        <f>ROUND(I287*H287,2)</f>
        <v>0</v>
      </c>
      <c r="BL287" s="16" t="s">
        <v>542</v>
      </c>
      <c r="BM287" s="207" t="s">
        <v>602</v>
      </c>
    </row>
    <row r="288" s="2" customFormat="1">
      <c r="A288" s="37"/>
      <c r="B288" s="38"/>
      <c r="C288" s="39"/>
      <c r="D288" s="209" t="s">
        <v>129</v>
      </c>
      <c r="E288" s="39"/>
      <c r="F288" s="210" t="s">
        <v>603</v>
      </c>
      <c r="G288" s="39"/>
      <c r="H288" s="39"/>
      <c r="I288" s="211"/>
      <c r="J288" s="39"/>
      <c r="K288" s="39"/>
      <c r="L288" s="43"/>
      <c r="M288" s="235"/>
      <c r="N288" s="236"/>
      <c r="O288" s="237"/>
      <c r="P288" s="237"/>
      <c r="Q288" s="237"/>
      <c r="R288" s="237"/>
      <c r="S288" s="237"/>
      <c r="T288" s="23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129</v>
      </c>
      <c r="AU288" s="16" t="s">
        <v>79</v>
      </c>
    </row>
    <row r="289" s="2" customFormat="1" ht="6.96" customHeight="1">
      <c r="A289" s="37"/>
      <c r="B289" s="58"/>
      <c r="C289" s="59"/>
      <c r="D289" s="59"/>
      <c r="E289" s="59"/>
      <c r="F289" s="59"/>
      <c r="G289" s="59"/>
      <c r="H289" s="59"/>
      <c r="I289" s="59"/>
      <c r="J289" s="59"/>
      <c r="K289" s="59"/>
      <c r="L289" s="43"/>
      <c r="M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</row>
  </sheetData>
  <sheetProtection sheet="1" autoFilter="0" formatColumns="0" formatRows="0" objects="1" scenarios="1" spinCount="100000" saltValue="FUZyORTu0TomZBa0ikm78YyAOPWYHvqrNIhKhv4p/VGiYYARcvoViYlptPk8MTonw491l1eFBfsqV4nDHFUJ6w==" hashValue="jiygI7fG7OqzDbaw+dJJUtD5TVCwSiqLMCkClFNqS/ip6Z6zUjZAgLF5QFTACjxeuw3Bx+jONcqbwyRNDe2B1w==" algorithmName="SHA-512" password="B680"/>
  <autoFilter ref="C92:K288"/>
  <mergeCells count="6">
    <mergeCell ref="E7:H7"/>
    <mergeCell ref="E16:H16"/>
    <mergeCell ref="E25:H25"/>
    <mergeCell ref="E46:H46"/>
    <mergeCell ref="E85:H85"/>
    <mergeCell ref="L2:V2"/>
  </mergeCells>
  <hyperlinks>
    <hyperlink ref="F97" r:id="rId1" display="https://podminky.urs.cz/item/CS_URS_2021_02/111251203"/>
    <hyperlink ref="F99" r:id="rId2" display="https://podminky.urs.cz/item/CS_URS_2021_02/111209111"/>
    <hyperlink ref="F101" r:id="rId3" display="https://podminky.urs.cz/item/CS_URS_2021_02/112111111"/>
    <hyperlink ref="F103" r:id="rId4" display="https://podminky.urs.cz/item/CS_URS_2021_02/112101101"/>
    <hyperlink ref="F105" r:id="rId5" display="https://podminky.urs.cz/item/CS_URS_2021_02/112101102"/>
    <hyperlink ref="F107" r:id="rId6" display="https://podminky.urs.cz/item/CS_URS_2021_02/112101105"/>
    <hyperlink ref="F109" r:id="rId7" display="https://podminky.urs.cz/item/CS_URS_2021_02/112201112"/>
    <hyperlink ref="F111" r:id="rId8" display="https://podminky.urs.cz/item/CS_URS_2021_02/112201114"/>
    <hyperlink ref="F113" r:id="rId9" display="https://podminky.urs.cz/item/CS_URS_2021_02/112201119"/>
    <hyperlink ref="F115" r:id="rId10" display="https://podminky.urs.cz/item/CS_URS_2021_02/112211111"/>
    <hyperlink ref="F117" r:id="rId11" display="https://podminky.urs.cz/item/CS_URS_2021_02/112211112"/>
    <hyperlink ref="F119" r:id="rId12" display="https://podminky.urs.cz/item/CS_URS_2021_02/112211113"/>
    <hyperlink ref="F121" r:id="rId13" display="https://podminky.urs.cz/item/CS_URS_2021_02/115001106"/>
    <hyperlink ref="F123" r:id="rId14" display="https://podminky.urs.cz/item/CS_URS_2021_02/115101202"/>
    <hyperlink ref="F125" r:id="rId15" display="https://podminky.urs.cz/item/CS_URS_2021_02/115101302"/>
    <hyperlink ref="F127" r:id="rId16" display="https://podminky.urs.cz/item/CS_URS_2021_02/116951201"/>
    <hyperlink ref="F129" r:id="rId17" display="https://podminky.urs.cz/item/CS_URS_2021_02/129911121"/>
    <hyperlink ref="F131" r:id="rId18" display="https://podminky.urs.cz/item/CS_URS_2021_02/121151125"/>
    <hyperlink ref="F133" r:id="rId19" display="https://podminky.urs.cz/item/CS_URS_2021_02/122251107"/>
    <hyperlink ref="F135" r:id="rId20" display="https://podminky.urs.cz/item/CS_URS_2021_02/131351104"/>
    <hyperlink ref="F137" r:id="rId21" display="https://podminky.urs.cz/item/CS_URS_2021_02/162206111"/>
    <hyperlink ref="F139" r:id="rId22" display="https://podminky.urs.cz/item/CS_URS_2021_02/162206112"/>
    <hyperlink ref="F141" r:id="rId23" display="https://podminky.urs.cz/item/CS_URS_2021_02/162206113"/>
    <hyperlink ref="F143" r:id="rId24" display="https://podminky.urs.cz/item/CS_URS_2021_02/162406111"/>
    <hyperlink ref="F145" r:id="rId25" display="https://podminky.urs.cz/item/CS_URS_2021_02/162751117"/>
    <hyperlink ref="F147" r:id="rId26" display="https://podminky.urs.cz/item/CS_URS_2021_02/167151111"/>
    <hyperlink ref="F149" r:id="rId27" display="https://podminky.urs.cz/item/CS_URS_2021_02/167151112"/>
    <hyperlink ref="F151" r:id="rId28" display="https://podminky.urs.cz/item/CS_URS_2021_02/171103201"/>
    <hyperlink ref="F153" r:id="rId29" display="https://podminky.urs.cz/item/CS_URS_2021_02/171103291"/>
    <hyperlink ref="F155" r:id="rId30" display="https://podminky.urs.cz/item/CS_URS_2021_02/171151101"/>
    <hyperlink ref="F157" r:id="rId31" display="https://podminky.urs.cz/item/CS_URS_2021_02/171251201"/>
    <hyperlink ref="F159" r:id="rId32" display="https://podminky.urs.cz/item/CS_URS_2021_02/171201231"/>
    <hyperlink ref="F161" r:id="rId33" display="https://podminky.urs.cz/item/CS_URS_2021_02/181152302"/>
    <hyperlink ref="F163" r:id="rId34" display="https://podminky.urs.cz/item/CS_URS_2021_02/181351104"/>
    <hyperlink ref="F165" r:id="rId35" display="https://podminky.urs.cz/item/CS_URS_2021_02/182151111"/>
    <hyperlink ref="F167" r:id="rId36" display="https://podminky.urs.cz/item/CS_URS_2021_02/182251101"/>
    <hyperlink ref="F169" r:id="rId37" display="https://podminky.urs.cz/item/CS_URS_2021_02/182351134"/>
    <hyperlink ref="F172" r:id="rId38" display="https://podminky.urs.cz/item/CS_URS_2021_02/181411122"/>
    <hyperlink ref="F174" r:id="rId39" display="https://podminky.urs.cz/item/CS_URS_2021_02/00572100"/>
    <hyperlink ref="F179" r:id="rId40" display="https://podminky.urs.cz/item/CS_URS_2021_02/213141121"/>
    <hyperlink ref="F182" r:id="rId41" display="https://podminky.urs.cz/item/CS_URS_2021_02/213141123"/>
    <hyperlink ref="F186" r:id="rId42" display="https://podminky.urs.cz/item/CS_URS_2021_02/321311116"/>
    <hyperlink ref="F188" r:id="rId43" display="https://podminky.urs.cz/item/CS_URS_2021_02/321321116"/>
    <hyperlink ref="F190" r:id="rId44" display="https://podminky.urs.cz/item/CS_URS_2021_02/321351010"/>
    <hyperlink ref="F192" r:id="rId45" display="https://podminky.urs.cz/item/CS_URS_2021_02/321352010"/>
    <hyperlink ref="F194" r:id="rId46" display="https://podminky.urs.cz/item/CS_URS_2021_02/321368211"/>
    <hyperlink ref="F200" r:id="rId47" display="https://podminky.urs.cz/item/CS_URS_2021_02/457531111"/>
    <hyperlink ref="F202" r:id="rId48" display="https://podminky.urs.cz/item/CS_URS_2021_02/457541111"/>
    <hyperlink ref="F204" r:id="rId49" display="https://podminky.urs.cz/item/CS_URS_2021_02/457541111a"/>
    <hyperlink ref="F206" r:id="rId50" display="https://podminky.urs.cz/item/CS_URS_2021_02/457541112"/>
    <hyperlink ref="F208" r:id="rId51" display="https://podminky.urs.cz/item/CS_URS_2021_02/457571211"/>
    <hyperlink ref="F210" r:id="rId52" display="https://podminky.urs.cz/item/CS_URS_2021_02/461211711"/>
    <hyperlink ref="F212" r:id="rId53" display="https://podminky.urs.cz/item/CS_URS_2021_02/462511169"/>
    <hyperlink ref="F214" r:id="rId54" display="https://podminky.urs.cz/item/CS_URS_2021_02/463212121"/>
    <hyperlink ref="F216" r:id="rId55" display="https://podminky.urs.cz/item/CS_URS_2021_02/464511122"/>
    <hyperlink ref="F218" r:id="rId56" display="https://podminky.urs.cz/item/CS_URS_2021_02/464511123"/>
    <hyperlink ref="F220" r:id="rId57" display="https://podminky.urs.cz/item/CS_URS_2021_02/464531111"/>
    <hyperlink ref="F222" r:id="rId58" display="https://podminky.urs.cz/item/CS_URS_2021_02/464541111"/>
    <hyperlink ref="F224" r:id="rId59" display="https://podminky.urs.cz/item/CS_URS_2021_02/465511327"/>
    <hyperlink ref="F226" r:id="rId60" display="https://podminky.urs.cz/item/CS_URS_2021_02/465513227"/>
    <hyperlink ref="F229" r:id="rId61" display="https://podminky.urs.cz/item/CS_URS_2021_02/567114112"/>
    <hyperlink ref="F234" r:id="rId62" display="https://podminky.urs.cz/item/CS_URS_2021_02/822392111"/>
    <hyperlink ref="F237" r:id="rId63" display="https://podminky.urs.cz/item/CS_URS_2021_02/871238111"/>
    <hyperlink ref="F240" r:id="rId64" display="https://podminky.urs.cz/item/CS_URS_2021_02/899623181"/>
    <hyperlink ref="F242" r:id="rId65" display="https://podminky.urs.cz/item/CS_URS_2021_02/899643111"/>
    <hyperlink ref="F245" r:id="rId66" display="https://podminky.urs.cz/item/CS_URS_2021_02/820391113"/>
    <hyperlink ref="F248" r:id="rId67" display="https://podminky.urs.cz/item/CS_URS_2021_02/934953116"/>
    <hyperlink ref="F250" r:id="rId68" display="https://podminky.urs.cz/item/CS_URS_2021_02/934956123"/>
    <hyperlink ref="F252" r:id="rId69" display="https://podminky.urs.cz/item/CS_URS_2021_02/936501111"/>
    <hyperlink ref="F255" r:id="rId70" display="https://podminky.urs.cz/item/CS_URS_2021_02/998321011"/>
    <hyperlink ref="F259" r:id="rId71" display="https://podminky.urs.cz/item/CS_URS_2021_02/784181005"/>
    <hyperlink ref="F263" r:id="rId72" display="https://podminky.urs.cz/item/CS_URS_2021_02/011002000"/>
    <hyperlink ref="F265" r:id="rId73" display="https://podminky.urs.cz/item/CS_URS_2021_02/011114000"/>
    <hyperlink ref="F267" r:id="rId74" display="https://podminky.urs.cz/item/CS_URS_2021_02/012002000"/>
    <hyperlink ref="F271" r:id="rId75" display="https://podminky.urs.cz/item/CS_URS_2021_02/030001000"/>
    <hyperlink ref="F273" r:id="rId76" display="https://podminky.urs.cz/item/CS_URS_2021_02/032002000"/>
    <hyperlink ref="F275" r:id="rId77" display="https://podminky.urs.cz/item/CS_URS_2021_02/032503000"/>
    <hyperlink ref="F277" r:id="rId78" display="https://podminky.urs.cz/item/CS_URS_2021_02/034002000"/>
    <hyperlink ref="F280" r:id="rId79" display="https://podminky.urs.cz/item/CS_URS_2021_02/041002000"/>
    <hyperlink ref="F282" r:id="rId80" display="https://podminky.urs.cz/item/CS_URS_2021_02/041903000"/>
    <hyperlink ref="F284" r:id="rId81" display="https://podminky.urs.cz/item/CS_URS_2021_02/042002000"/>
    <hyperlink ref="F286" r:id="rId82" display="https://podminky.urs.cz/item/CS_URS_2021_02/043002000"/>
    <hyperlink ref="F288" r:id="rId83" display="https://podminky.urs.cz/item/CS_URS_2021_02/04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4" customFormat="1" ht="45" customHeight="1">
      <c r="B3" s="243"/>
      <c r="C3" s="244" t="s">
        <v>604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605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606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607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608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609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610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611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612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613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614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77</v>
      </c>
      <c r="F18" s="250" t="s">
        <v>615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616</v>
      </c>
      <c r="F19" s="250" t="s">
        <v>617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618</v>
      </c>
      <c r="F20" s="250" t="s">
        <v>619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620</v>
      </c>
      <c r="F21" s="250" t="s">
        <v>621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622</v>
      </c>
      <c r="F22" s="250" t="s">
        <v>623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624</v>
      </c>
      <c r="F23" s="250" t="s">
        <v>625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626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627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628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629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630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631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632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633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634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106</v>
      </c>
      <c r="F36" s="250"/>
      <c r="G36" s="250" t="s">
        <v>635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636</v>
      </c>
      <c r="F37" s="250"/>
      <c r="G37" s="250" t="s">
        <v>637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638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639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107</v>
      </c>
      <c r="F40" s="250"/>
      <c r="G40" s="250" t="s">
        <v>640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108</v>
      </c>
      <c r="F41" s="250"/>
      <c r="G41" s="250" t="s">
        <v>641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642</v>
      </c>
      <c r="F42" s="250"/>
      <c r="G42" s="250" t="s">
        <v>643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644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645</v>
      </c>
      <c r="F44" s="250"/>
      <c r="G44" s="250" t="s">
        <v>646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110</v>
      </c>
      <c r="F45" s="250"/>
      <c r="G45" s="250" t="s">
        <v>647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648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649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650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651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652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653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654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655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656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657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658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659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660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661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662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663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664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665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666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667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668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669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670</v>
      </c>
      <c r="D76" s="268"/>
      <c r="E76" s="268"/>
      <c r="F76" s="268" t="s">
        <v>671</v>
      </c>
      <c r="G76" s="269"/>
      <c r="H76" s="268" t="s">
        <v>55</v>
      </c>
      <c r="I76" s="268" t="s">
        <v>58</v>
      </c>
      <c r="J76" s="268" t="s">
        <v>672</v>
      </c>
      <c r="K76" s="267"/>
    </row>
    <row r="77" s="1" customFormat="1" ht="17.25" customHeight="1">
      <c r="B77" s="265"/>
      <c r="C77" s="270" t="s">
        <v>673</v>
      </c>
      <c r="D77" s="270"/>
      <c r="E77" s="270"/>
      <c r="F77" s="271" t="s">
        <v>674</v>
      </c>
      <c r="G77" s="272"/>
      <c r="H77" s="270"/>
      <c r="I77" s="270"/>
      <c r="J77" s="270" t="s">
        <v>675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676</v>
      </c>
      <c r="G79" s="277"/>
      <c r="H79" s="253" t="s">
        <v>677</v>
      </c>
      <c r="I79" s="253" t="s">
        <v>678</v>
      </c>
      <c r="J79" s="253">
        <v>20</v>
      </c>
      <c r="K79" s="267"/>
    </row>
    <row r="80" s="1" customFormat="1" ht="15" customHeight="1">
      <c r="B80" s="265"/>
      <c r="C80" s="253" t="s">
        <v>679</v>
      </c>
      <c r="D80" s="253"/>
      <c r="E80" s="253"/>
      <c r="F80" s="276" t="s">
        <v>676</v>
      </c>
      <c r="G80" s="277"/>
      <c r="H80" s="253" t="s">
        <v>680</v>
      </c>
      <c r="I80" s="253" t="s">
        <v>678</v>
      </c>
      <c r="J80" s="253">
        <v>120</v>
      </c>
      <c r="K80" s="267"/>
    </row>
    <row r="81" s="1" customFormat="1" ht="15" customHeight="1">
      <c r="B81" s="278"/>
      <c r="C81" s="253" t="s">
        <v>681</v>
      </c>
      <c r="D81" s="253"/>
      <c r="E81" s="253"/>
      <c r="F81" s="276" t="s">
        <v>682</v>
      </c>
      <c r="G81" s="277"/>
      <c r="H81" s="253" t="s">
        <v>683</v>
      </c>
      <c r="I81" s="253" t="s">
        <v>678</v>
      </c>
      <c r="J81" s="253">
        <v>50</v>
      </c>
      <c r="K81" s="267"/>
    </row>
    <row r="82" s="1" customFormat="1" ht="15" customHeight="1">
      <c r="B82" s="278"/>
      <c r="C82" s="253" t="s">
        <v>684</v>
      </c>
      <c r="D82" s="253"/>
      <c r="E82" s="253"/>
      <c r="F82" s="276" t="s">
        <v>676</v>
      </c>
      <c r="G82" s="277"/>
      <c r="H82" s="253" t="s">
        <v>685</v>
      </c>
      <c r="I82" s="253" t="s">
        <v>686</v>
      </c>
      <c r="J82" s="253"/>
      <c r="K82" s="267"/>
    </row>
    <row r="83" s="1" customFormat="1" ht="15" customHeight="1">
      <c r="B83" s="278"/>
      <c r="C83" s="279" t="s">
        <v>687</v>
      </c>
      <c r="D83" s="279"/>
      <c r="E83" s="279"/>
      <c r="F83" s="280" t="s">
        <v>682</v>
      </c>
      <c r="G83" s="279"/>
      <c r="H83" s="279" t="s">
        <v>688</v>
      </c>
      <c r="I83" s="279" t="s">
        <v>678</v>
      </c>
      <c r="J83" s="279">
        <v>15</v>
      </c>
      <c r="K83" s="267"/>
    </row>
    <row r="84" s="1" customFormat="1" ht="15" customHeight="1">
      <c r="B84" s="278"/>
      <c r="C84" s="279" t="s">
        <v>689</v>
      </c>
      <c r="D84" s="279"/>
      <c r="E84" s="279"/>
      <c r="F84" s="280" t="s">
        <v>682</v>
      </c>
      <c r="G84" s="279"/>
      <c r="H84" s="279" t="s">
        <v>690</v>
      </c>
      <c r="I84" s="279" t="s">
        <v>678</v>
      </c>
      <c r="J84" s="279">
        <v>15</v>
      </c>
      <c r="K84" s="267"/>
    </row>
    <row r="85" s="1" customFormat="1" ht="15" customHeight="1">
      <c r="B85" s="278"/>
      <c r="C85" s="279" t="s">
        <v>691</v>
      </c>
      <c r="D85" s="279"/>
      <c r="E85" s="279"/>
      <c r="F85" s="280" t="s">
        <v>682</v>
      </c>
      <c r="G85" s="279"/>
      <c r="H85" s="279" t="s">
        <v>692</v>
      </c>
      <c r="I85" s="279" t="s">
        <v>678</v>
      </c>
      <c r="J85" s="279">
        <v>20</v>
      </c>
      <c r="K85" s="267"/>
    </row>
    <row r="86" s="1" customFormat="1" ht="15" customHeight="1">
      <c r="B86" s="278"/>
      <c r="C86" s="279" t="s">
        <v>693</v>
      </c>
      <c r="D86" s="279"/>
      <c r="E86" s="279"/>
      <c r="F86" s="280" t="s">
        <v>682</v>
      </c>
      <c r="G86" s="279"/>
      <c r="H86" s="279" t="s">
        <v>694</v>
      </c>
      <c r="I86" s="279" t="s">
        <v>678</v>
      </c>
      <c r="J86" s="279">
        <v>20</v>
      </c>
      <c r="K86" s="267"/>
    </row>
    <row r="87" s="1" customFormat="1" ht="15" customHeight="1">
      <c r="B87" s="278"/>
      <c r="C87" s="253" t="s">
        <v>695</v>
      </c>
      <c r="D87" s="253"/>
      <c r="E87" s="253"/>
      <c r="F87" s="276" t="s">
        <v>682</v>
      </c>
      <c r="G87" s="277"/>
      <c r="H87" s="253" t="s">
        <v>696</v>
      </c>
      <c r="I87" s="253" t="s">
        <v>678</v>
      </c>
      <c r="J87" s="253">
        <v>50</v>
      </c>
      <c r="K87" s="267"/>
    </row>
    <row r="88" s="1" customFormat="1" ht="15" customHeight="1">
      <c r="B88" s="278"/>
      <c r="C88" s="253" t="s">
        <v>697</v>
      </c>
      <c r="D88" s="253"/>
      <c r="E88" s="253"/>
      <c r="F88" s="276" t="s">
        <v>682</v>
      </c>
      <c r="G88" s="277"/>
      <c r="H88" s="253" t="s">
        <v>698</v>
      </c>
      <c r="I88" s="253" t="s">
        <v>678</v>
      </c>
      <c r="J88" s="253">
        <v>20</v>
      </c>
      <c r="K88" s="267"/>
    </row>
    <row r="89" s="1" customFormat="1" ht="15" customHeight="1">
      <c r="B89" s="278"/>
      <c r="C89" s="253" t="s">
        <v>699</v>
      </c>
      <c r="D89" s="253"/>
      <c r="E89" s="253"/>
      <c r="F89" s="276" t="s">
        <v>682</v>
      </c>
      <c r="G89" s="277"/>
      <c r="H89" s="253" t="s">
        <v>700</v>
      </c>
      <c r="I89" s="253" t="s">
        <v>678</v>
      </c>
      <c r="J89" s="253">
        <v>20</v>
      </c>
      <c r="K89" s="267"/>
    </row>
    <row r="90" s="1" customFormat="1" ht="15" customHeight="1">
      <c r="B90" s="278"/>
      <c r="C90" s="253" t="s">
        <v>701</v>
      </c>
      <c r="D90" s="253"/>
      <c r="E90" s="253"/>
      <c r="F90" s="276" t="s">
        <v>682</v>
      </c>
      <c r="G90" s="277"/>
      <c r="H90" s="253" t="s">
        <v>702</v>
      </c>
      <c r="I90" s="253" t="s">
        <v>678</v>
      </c>
      <c r="J90" s="253">
        <v>50</v>
      </c>
      <c r="K90" s="267"/>
    </row>
    <row r="91" s="1" customFormat="1" ht="15" customHeight="1">
      <c r="B91" s="278"/>
      <c r="C91" s="253" t="s">
        <v>703</v>
      </c>
      <c r="D91" s="253"/>
      <c r="E91" s="253"/>
      <c r="F91" s="276" t="s">
        <v>682</v>
      </c>
      <c r="G91" s="277"/>
      <c r="H91" s="253" t="s">
        <v>703</v>
      </c>
      <c r="I91" s="253" t="s">
        <v>678</v>
      </c>
      <c r="J91" s="253">
        <v>50</v>
      </c>
      <c r="K91" s="267"/>
    </row>
    <row r="92" s="1" customFormat="1" ht="15" customHeight="1">
      <c r="B92" s="278"/>
      <c r="C92" s="253" t="s">
        <v>704</v>
      </c>
      <c r="D92" s="253"/>
      <c r="E92" s="253"/>
      <c r="F92" s="276" t="s">
        <v>682</v>
      </c>
      <c r="G92" s="277"/>
      <c r="H92" s="253" t="s">
        <v>705</v>
      </c>
      <c r="I92" s="253" t="s">
        <v>678</v>
      </c>
      <c r="J92" s="253">
        <v>255</v>
      </c>
      <c r="K92" s="267"/>
    </row>
    <row r="93" s="1" customFormat="1" ht="15" customHeight="1">
      <c r="B93" s="278"/>
      <c r="C93" s="253" t="s">
        <v>706</v>
      </c>
      <c r="D93" s="253"/>
      <c r="E93" s="253"/>
      <c r="F93" s="276" t="s">
        <v>676</v>
      </c>
      <c r="G93" s="277"/>
      <c r="H93" s="253" t="s">
        <v>707</v>
      </c>
      <c r="I93" s="253" t="s">
        <v>708</v>
      </c>
      <c r="J93" s="253"/>
      <c r="K93" s="267"/>
    </row>
    <row r="94" s="1" customFormat="1" ht="15" customHeight="1">
      <c r="B94" s="278"/>
      <c r="C94" s="253" t="s">
        <v>709</v>
      </c>
      <c r="D94" s="253"/>
      <c r="E94" s="253"/>
      <c r="F94" s="276" t="s">
        <v>676</v>
      </c>
      <c r="G94" s="277"/>
      <c r="H94" s="253" t="s">
        <v>710</v>
      </c>
      <c r="I94" s="253" t="s">
        <v>711</v>
      </c>
      <c r="J94" s="253"/>
      <c r="K94" s="267"/>
    </row>
    <row r="95" s="1" customFormat="1" ht="15" customHeight="1">
      <c r="B95" s="278"/>
      <c r="C95" s="253" t="s">
        <v>712</v>
      </c>
      <c r="D95" s="253"/>
      <c r="E95" s="253"/>
      <c r="F95" s="276" t="s">
        <v>676</v>
      </c>
      <c r="G95" s="277"/>
      <c r="H95" s="253" t="s">
        <v>712</v>
      </c>
      <c r="I95" s="253" t="s">
        <v>711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676</v>
      </c>
      <c r="G96" s="277"/>
      <c r="H96" s="253" t="s">
        <v>713</v>
      </c>
      <c r="I96" s="253" t="s">
        <v>711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676</v>
      </c>
      <c r="G97" s="277"/>
      <c r="H97" s="253" t="s">
        <v>714</v>
      </c>
      <c r="I97" s="253" t="s">
        <v>711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715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670</v>
      </c>
      <c r="D103" s="268"/>
      <c r="E103" s="268"/>
      <c r="F103" s="268" t="s">
        <v>671</v>
      </c>
      <c r="G103" s="269"/>
      <c r="H103" s="268" t="s">
        <v>55</v>
      </c>
      <c r="I103" s="268" t="s">
        <v>58</v>
      </c>
      <c r="J103" s="268" t="s">
        <v>672</v>
      </c>
      <c r="K103" s="267"/>
    </row>
    <row r="104" s="1" customFormat="1" ht="17.25" customHeight="1">
      <c r="B104" s="265"/>
      <c r="C104" s="270" t="s">
        <v>673</v>
      </c>
      <c r="D104" s="270"/>
      <c r="E104" s="270"/>
      <c r="F104" s="271" t="s">
        <v>674</v>
      </c>
      <c r="G104" s="272"/>
      <c r="H104" s="270"/>
      <c r="I104" s="270"/>
      <c r="J104" s="270" t="s">
        <v>675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676</v>
      </c>
      <c r="G106" s="253"/>
      <c r="H106" s="253" t="s">
        <v>716</v>
      </c>
      <c r="I106" s="253" t="s">
        <v>678</v>
      </c>
      <c r="J106" s="253">
        <v>20</v>
      </c>
      <c r="K106" s="267"/>
    </row>
    <row r="107" s="1" customFormat="1" ht="15" customHeight="1">
      <c r="B107" s="265"/>
      <c r="C107" s="253" t="s">
        <v>679</v>
      </c>
      <c r="D107" s="253"/>
      <c r="E107" s="253"/>
      <c r="F107" s="276" t="s">
        <v>676</v>
      </c>
      <c r="G107" s="253"/>
      <c r="H107" s="253" t="s">
        <v>716</v>
      </c>
      <c r="I107" s="253" t="s">
        <v>678</v>
      </c>
      <c r="J107" s="253">
        <v>120</v>
      </c>
      <c r="K107" s="267"/>
    </row>
    <row r="108" s="1" customFormat="1" ht="15" customHeight="1">
      <c r="B108" s="278"/>
      <c r="C108" s="253" t="s">
        <v>681</v>
      </c>
      <c r="D108" s="253"/>
      <c r="E108" s="253"/>
      <c r="F108" s="276" t="s">
        <v>682</v>
      </c>
      <c r="G108" s="253"/>
      <c r="H108" s="253" t="s">
        <v>716</v>
      </c>
      <c r="I108" s="253" t="s">
        <v>678</v>
      </c>
      <c r="J108" s="253">
        <v>50</v>
      </c>
      <c r="K108" s="267"/>
    </row>
    <row r="109" s="1" customFormat="1" ht="15" customHeight="1">
      <c r="B109" s="278"/>
      <c r="C109" s="253" t="s">
        <v>684</v>
      </c>
      <c r="D109" s="253"/>
      <c r="E109" s="253"/>
      <c r="F109" s="276" t="s">
        <v>676</v>
      </c>
      <c r="G109" s="253"/>
      <c r="H109" s="253" t="s">
        <v>716</v>
      </c>
      <c r="I109" s="253" t="s">
        <v>686</v>
      </c>
      <c r="J109" s="253"/>
      <c r="K109" s="267"/>
    </row>
    <row r="110" s="1" customFormat="1" ht="15" customHeight="1">
      <c r="B110" s="278"/>
      <c r="C110" s="253" t="s">
        <v>695</v>
      </c>
      <c r="D110" s="253"/>
      <c r="E110" s="253"/>
      <c r="F110" s="276" t="s">
        <v>682</v>
      </c>
      <c r="G110" s="253"/>
      <c r="H110" s="253" t="s">
        <v>716</v>
      </c>
      <c r="I110" s="253" t="s">
        <v>678</v>
      </c>
      <c r="J110" s="253">
        <v>50</v>
      </c>
      <c r="K110" s="267"/>
    </row>
    <row r="111" s="1" customFormat="1" ht="15" customHeight="1">
      <c r="B111" s="278"/>
      <c r="C111" s="253" t="s">
        <v>703</v>
      </c>
      <c r="D111" s="253"/>
      <c r="E111" s="253"/>
      <c r="F111" s="276" t="s">
        <v>682</v>
      </c>
      <c r="G111" s="253"/>
      <c r="H111" s="253" t="s">
        <v>716</v>
      </c>
      <c r="I111" s="253" t="s">
        <v>678</v>
      </c>
      <c r="J111" s="253">
        <v>50</v>
      </c>
      <c r="K111" s="267"/>
    </row>
    <row r="112" s="1" customFormat="1" ht="15" customHeight="1">
      <c r="B112" s="278"/>
      <c r="C112" s="253" t="s">
        <v>701</v>
      </c>
      <c r="D112" s="253"/>
      <c r="E112" s="253"/>
      <c r="F112" s="276" t="s">
        <v>682</v>
      </c>
      <c r="G112" s="253"/>
      <c r="H112" s="253" t="s">
        <v>716</v>
      </c>
      <c r="I112" s="253" t="s">
        <v>678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676</v>
      </c>
      <c r="G113" s="253"/>
      <c r="H113" s="253" t="s">
        <v>717</v>
      </c>
      <c r="I113" s="253" t="s">
        <v>678</v>
      </c>
      <c r="J113" s="253">
        <v>20</v>
      </c>
      <c r="K113" s="267"/>
    </row>
    <row r="114" s="1" customFormat="1" ht="15" customHeight="1">
      <c r="B114" s="278"/>
      <c r="C114" s="253" t="s">
        <v>718</v>
      </c>
      <c r="D114" s="253"/>
      <c r="E114" s="253"/>
      <c r="F114" s="276" t="s">
        <v>676</v>
      </c>
      <c r="G114" s="253"/>
      <c r="H114" s="253" t="s">
        <v>719</v>
      </c>
      <c r="I114" s="253" t="s">
        <v>678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676</v>
      </c>
      <c r="G115" s="253"/>
      <c r="H115" s="253" t="s">
        <v>720</v>
      </c>
      <c r="I115" s="253" t="s">
        <v>711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676</v>
      </c>
      <c r="G116" s="253"/>
      <c r="H116" s="253" t="s">
        <v>721</v>
      </c>
      <c r="I116" s="253" t="s">
        <v>711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676</v>
      </c>
      <c r="G117" s="253"/>
      <c r="H117" s="253" t="s">
        <v>722</v>
      </c>
      <c r="I117" s="253" t="s">
        <v>723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724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670</v>
      </c>
      <c r="D123" s="268"/>
      <c r="E123" s="268"/>
      <c r="F123" s="268" t="s">
        <v>671</v>
      </c>
      <c r="G123" s="269"/>
      <c r="H123" s="268" t="s">
        <v>55</v>
      </c>
      <c r="I123" s="268" t="s">
        <v>58</v>
      </c>
      <c r="J123" s="268" t="s">
        <v>672</v>
      </c>
      <c r="K123" s="297"/>
    </row>
    <row r="124" s="1" customFormat="1" ht="17.25" customHeight="1">
      <c r="B124" s="296"/>
      <c r="C124" s="270" t="s">
        <v>673</v>
      </c>
      <c r="D124" s="270"/>
      <c r="E124" s="270"/>
      <c r="F124" s="271" t="s">
        <v>674</v>
      </c>
      <c r="G124" s="272"/>
      <c r="H124" s="270"/>
      <c r="I124" s="270"/>
      <c r="J124" s="270" t="s">
        <v>675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679</v>
      </c>
      <c r="D126" s="275"/>
      <c r="E126" s="275"/>
      <c r="F126" s="276" t="s">
        <v>676</v>
      </c>
      <c r="G126" s="253"/>
      <c r="H126" s="253" t="s">
        <v>716</v>
      </c>
      <c r="I126" s="253" t="s">
        <v>678</v>
      </c>
      <c r="J126" s="253">
        <v>120</v>
      </c>
      <c r="K126" s="301"/>
    </row>
    <row r="127" s="1" customFormat="1" ht="15" customHeight="1">
      <c r="B127" s="298"/>
      <c r="C127" s="253" t="s">
        <v>725</v>
      </c>
      <c r="D127" s="253"/>
      <c r="E127" s="253"/>
      <c r="F127" s="276" t="s">
        <v>676</v>
      </c>
      <c r="G127" s="253"/>
      <c r="H127" s="253" t="s">
        <v>726</v>
      </c>
      <c r="I127" s="253" t="s">
        <v>678</v>
      </c>
      <c r="J127" s="253" t="s">
        <v>727</v>
      </c>
      <c r="K127" s="301"/>
    </row>
    <row r="128" s="1" customFormat="1" ht="15" customHeight="1">
      <c r="B128" s="298"/>
      <c r="C128" s="253" t="s">
        <v>624</v>
      </c>
      <c r="D128" s="253"/>
      <c r="E128" s="253"/>
      <c r="F128" s="276" t="s">
        <v>676</v>
      </c>
      <c r="G128" s="253"/>
      <c r="H128" s="253" t="s">
        <v>728</v>
      </c>
      <c r="I128" s="253" t="s">
        <v>678</v>
      </c>
      <c r="J128" s="253" t="s">
        <v>727</v>
      </c>
      <c r="K128" s="301"/>
    </row>
    <row r="129" s="1" customFormat="1" ht="15" customHeight="1">
      <c r="B129" s="298"/>
      <c r="C129" s="253" t="s">
        <v>687</v>
      </c>
      <c r="D129" s="253"/>
      <c r="E129" s="253"/>
      <c r="F129" s="276" t="s">
        <v>682</v>
      </c>
      <c r="G129" s="253"/>
      <c r="H129" s="253" t="s">
        <v>688</v>
      </c>
      <c r="I129" s="253" t="s">
        <v>678</v>
      </c>
      <c r="J129" s="253">
        <v>15</v>
      </c>
      <c r="K129" s="301"/>
    </row>
    <row r="130" s="1" customFormat="1" ht="15" customHeight="1">
      <c r="B130" s="298"/>
      <c r="C130" s="279" t="s">
        <v>689</v>
      </c>
      <c r="D130" s="279"/>
      <c r="E130" s="279"/>
      <c r="F130" s="280" t="s">
        <v>682</v>
      </c>
      <c r="G130" s="279"/>
      <c r="H130" s="279" t="s">
        <v>690</v>
      </c>
      <c r="I130" s="279" t="s">
        <v>678</v>
      </c>
      <c r="J130" s="279">
        <v>15</v>
      </c>
      <c r="K130" s="301"/>
    </row>
    <row r="131" s="1" customFormat="1" ht="15" customHeight="1">
      <c r="B131" s="298"/>
      <c r="C131" s="279" t="s">
        <v>691</v>
      </c>
      <c r="D131" s="279"/>
      <c r="E131" s="279"/>
      <c r="F131" s="280" t="s">
        <v>682</v>
      </c>
      <c r="G131" s="279"/>
      <c r="H131" s="279" t="s">
        <v>692</v>
      </c>
      <c r="I131" s="279" t="s">
        <v>678</v>
      </c>
      <c r="J131" s="279">
        <v>20</v>
      </c>
      <c r="K131" s="301"/>
    </row>
    <row r="132" s="1" customFormat="1" ht="15" customHeight="1">
      <c r="B132" s="298"/>
      <c r="C132" s="279" t="s">
        <v>693</v>
      </c>
      <c r="D132" s="279"/>
      <c r="E132" s="279"/>
      <c r="F132" s="280" t="s">
        <v>682</v>
      </c>
      <c r="G132" s="279"/>
      <c r="H132" s="279" t="s">
        <v>694</v>
      </c>
      <c r="I132" s="279" t="s">
        <v>678</v>
      </c>
      <c r="J132" s="279">
        <v>20</v>
      </c>
      <c r="K132" s="301"/>
    </row>
    <row r="133" s="1" customFormat="1" ht="15" customHeight="1">
      <c r="B133" s="298"/>
      <c r="C133" s="253" t="s">
        <v>681</v>
      </c>
      <c r="D133" s="253"/>
      <c r="E133" s="253"/>
      <c r="F133" s="276" t="s">
        <v>682</v>
      </c>
      <c r="G133" s="253"/>
      <c r="H133" s="253" t="s">
        <v>716</v>
      </c>
      <c r="I133" s="253" t="s">
        <v>678</v>
      </c>
      <c r="J133" s="253">
        <v>50</v>
      </c>
      <c r="K133" s="301"/>
    </row>
    <row r="134" s="1" customFormat="1" ht="15" customHeight="1">
      <c r="B134" s="298"/>
      <c r="C134" s="253" t="s">
        <v>695</v>
      </c>
      <c r="D134" s="253"/>
      <c r="E134" s="253"/>
      <c r="F134" s="276" t="s">
        <v>682</v>
      </c>
      <c r="G134" s="253"/>
      <c r="H134" s="253" t="s">
        <v>716</v>
      </c>
      <c r="I134" s="253" t="s">
        <v>678</v>
      </c>
      <c r="J134" s="253">
        <v>50</v>
      </c>
      <c r="K134" s="301"/>
    </row>
    <row r="135" s="1" customFormat="1" ht="15" customHeight="1">
      <c r="B135" s="298"/>
      <c r="C135" s="253" t="s">
        <v>701</v>
      </c>
      <c r="D135" s="253"/>
      <c r="E135" s="253"/>
      <c r="F135" s="276" t="s">
        <v>682</v>
      </c>
      <c r="G135" s="253"/>
      <c r="H135" s="253" t="s">
        <v>716</v>
      </c>
      <c r="I135" s="253" t="s">
        <v>678</v>
      </c>
      <c r="J135" s="253">
        <v>50</v>
      </c>
      <c r="K135" s="301"/>
    </row>
    <row r="136" s="1" customFormat="1" ht="15" customHeight="1">
      <c r="B136" s="298"/>
      <c r="C136" s="253" t="s">
        <v>703</v>
      </c>
      <c r="D136" s="253"/>
      <c r="E136" s="253"/>
      <c r="F136" s="276" t="s">
        <v>682</v>
      </c>
      <c r="G136" s="253"/>
      <c r="H136" s="253" t="s">
        <v>716</v>
      </c>
      <c r="I136" s="253" t="s">
        <v>678</v>
      </c>
      <c r="J136" s="253">
        <v>50</v>
      </c>
      <c r="K136" s="301"/>
    </row>
    <row r="137" s="1" customFormat="1" ht="15" customHeight="1">
      <c r="B137" s="298"/>
      <c r="C137" s="253" t="s">
        <v>704</v>
      </c>
      <c r="D137" s="253"/>
      <c r="E137" s="253"/>
      <c r="F137" s="276" t="s">
        <v>682</v>
      </c>
      <c r="G137" s="253"/>
      <c r="H137" s="253" t="s">
        <v>729</v>
      </c>
      <c r="I137" s="253" t="s">
        <v>678</v>
      </c>
      <c r="J137" s="253">
        <v>255</v>
      </c>
      <c r="K137" s="301"/>
    </row>
    <row r="138" s="1" customFormat="1" ht="15" customHeight="1">
      <c r="B138" s="298"/>
      <c r="C138" s="253" t="s">
        <v>706</v>
      </c>
      <c r="D138" s="253"/>
      <c r="E138" s="253"/>
      <c r="F138" s="276" t="s">
        <v>676</v>
      </c>
      <c r="G138" s="253"/>
      <c r="H138" s="253" t="s">
        <v>730</v>
      </c>
      <c r="I138" s="253" t="s">
        <v>708</v>
      </c>
      <c r="J138" s="253"/>
      <c r="K138" s="301"/>
    </row>
    <row r="139" s="1" customFormat="1" ht="15" customHeight="1">
      <c r="B139" s="298"/>
      <c r="C139" s="253" t="s">
        <v>709</v>
      </c>
      <c r="D139" s="253"/>
      <c r="E139" s="253"/>
      <c r="F139" s="276" t="s">
        <v>676</v>
      </c>
      <c r="G139" s="253"/>
      <c r="H139" s="253" t="s">
        <v>731</v>
      </c>
      <c r="I139" s="253" t="s">
        <v>711</v>
      </c>
      <c r="J139" s="253"/>
      <c r="K139" s="301"/>
    </row>
    <row r="140" s="1" customFormat="1" ht="15" customHeight="1">
      <c r="B140" s="298"/>
      <c r="C140" s="253" t="s">
        <v>712</v>
      </c>
      <c r="D140" s="253"/>
      <c r="E140" s="253"/>
      <c r="F140" s="276" t="s">
        <v>676</v>
      </c>
      <c r="G140" s="253"/>
      <c r="H140" s="253" t="s">
        <v>712</v>
      </c>
      <c r="I140" s="253" t="s">
        <v>711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676</v>
      </c>
      <c r="G141" s="253"/>
      <c r="H141" s="253" t="s">
        <v>732</v>
      </c>
      <c r="I141" s="253" t="s">
        <v>711</v>
      </c>
      <c r="J141" s="253"/>
      <c r="K141" s="301"/>
    </row>
    <row r="142" s="1" customFormat="1" ht="15" customHeight="1">
      <c r="B142" s="298"/>
      <c r="C142" s="253" t="s">
        <v>733</v>
      </c>
      <c r="D142" s="253"/>
      <c r="E142" s="253"/>
      <c r="F142" s="276" t="s">
        <v>676</v>
      </c>
      <c r="G142" s="253"/>
      <c r="H142" s="253" t="s">
        <v>734</v>
      </c>
      <c r="I142" s="253" t="s">
        <v>711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735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670</v>
      </c>
      <c r="D148" s="268"/>
      <c r="E148" s="268"/>
      <c r="F148" s="268" t="s">
        <v>671</v>
      </c>
      <c r="G148" s="269"/>
      <c r="H148" s="268" t="s">
        <v>55</v>
      </c>
      <c r="I148" s="268" t="s">
        <v>58</v>
      </c>
      <c r="J148" s="268" t="s">
        <v>672</v>
      </c>
      <c r="K148" s="267"/>
    </row>
    <row r="149" s="1" customFormat="1" ht="17.25" customHeight="1">
      <c r="B149" s="265"/>
      <c r="C149" s="270" t="s">
        <v>673</v>
      </c>
      <c r="D149" s="270"/>
      <c r="E149" s="270"/>
      <c r="F149" s="271" t="s">
        <v>674</v>
      </c>
      <c r="G149" s="272"/>
      <c r="H149" s="270"/>
      <c r="I149" s="270"/>
      <c r="J149" s="270" t="s">
        <v>675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679</v>
      </c>
      <c r="D151" s="253"/>
      <c r="E151" s="253"/>
      <c r="F151" s="306" t="s">
        <v>676</v>
      </c>
      <c r="G151" s="253"/>
      <c r="H151" s="305" t="s">
        <v>716</v>
      </c>
      <c r="I151" s="305" t="s">
        <v>678</v>
      </c>
      <c r="J151" s="305">
        <v>120</v>
      </c>
      <c r="K151" s="301"/>
    </row>
    <row r="152" s="1" customFormat="1" ht="15" customHeight="1">
      <c r="B152" s="278"/>
      <c r="C152" s="305" t="s">
        <v>725</v>
      </c>
      <c r="D152" s="253"/>
      <c r="E152" s="253"/>
      <c r="F152" s="306" t="s">
        <v>676</v>
      </c>
      <c r="G152" s="253"/>
      <c r="H152" s="305" t="s">
        <v>736</v>
      </c>
      <c r="I152" s="305" t="s">
        <v>678</v>
      </c>
      <c r="J152" s="305" t="s">
        <v>727</v>
      </c>
      <c r="K152" s="301"/>
    </row>
    <row r="153" s="1" customFormat="1" ht="15" customHeight="1">
      <c r="B153" s="278"/>
      <c r="C153" s="305" t="s">
        <v>624</v>
      </c>
      <c r="D153" s="253"/>
      <c r="E153" s="253"/>
      <c r="F153" s="306" t="s">
        <v>676</v>
      </c>
      <c r="G153" s="253"/>
      <c r="H153" s="305" t="s">
        <v>737</v>
      </c>
      <c r="I153" s="305" t="s">
        <v>678</v>
      </c>
      <c r="J153" s="305" t="s">
        <v>727</v>
      </c>
      <c r="K153" s="301"/>
    </row>
    <row r="154" s="1" customFormat="1" ht="15" customHeight="1">
      <c r="B154" s="278"/>
      <c r="C154" s="305" t="s">
        <v>681</v>
      </c>
      <c r="D154" s="253"/>
      <c r="E154" s="253"/>
      <c r="F154" s="306" t="s">
        <v>682</v>
      </c>
      <c r="G154" s="253"/>
      <c r="H154" s="305" t="s">
        <v>716</v>
      </c>
      <c r="I154" s="305" t="s">
        <v>678</v>
      </c>
      <c r="J154" s="305">
        <v>50</v>
      </c>
      <c r="K154" s="301"/>
    </row>
    <row r="155" s="1" customFormat="1" ht="15" customHeight="1">
      <c r="B155" s="278"/>
      <c r="C155" s="305" t="s">
        <v>684</v>
      </c>
      <c r="D155" s="253"/>
      <c r="E155" s="253"/>
      <c r="F155" s="306" t="s">
        <v>676</v>
      </c>
      <c r="G155" s="253"/>
      <c r="H155" s="305" t="s">
        <v>716</v>
      </c>
      <c r="I155" s="305" t="s">
        <v>686</v>
      </c>
      <c r="J155" s="305"/>
      <c r="K155" s="301"/>
    </row>
    <row r="156" s="1" customFormat="1" ht="15" customHeight="1">
      <c r="B156" s="278"/>
      <c r="C156" s="305" t="s">
        <v>695</v>
      </c>
      <c r="D156" s="253"/>
      <c r="E156" s="253"/>
      <c r="F156" s="306" t="s">
        <v>682</v>
      </c>
      <c r="G156" s="253"/>
      <c r="H156" s="305" t="s">
        <v>716</v>
      </c>
      <c r="I156" s="305" t="s">
        <v>678</v>
      </c>
      <c r="J156" s="305">
        <v>50</v>
      </c>
      <c r="K156" s="301"/>
    </row>
    <row r="157" s="1" customFormat="1" ht="15" customHeight="1">
      <c r="B157" s="278"/>
      <c r="C157" s="305" t="s">
        <v>703</v>
      </c>
      <c r="D157" s="253"/>
      <c r="E157" s="253"/>
      <c r="F157" s="306" t="s">
        <v>682</v>
      </c>
      <c r="G157" s="253"/>
      <c r="H157" s="305" t="s">
        <v>716</v>
      </c>
      <c r="I157" s="305" t="s">
        <v>678</v>
      </c>
      <c r="J157" s="305">
        <v>50</v>
      </c>
      <c r="K157" s="301"/>
    </row>
    <row r="158" s="1" customFormat="1" ht="15" customHeight="1">
      <c r="B158" s="278"/>
      <c r="C158" s="305" t="s">
        <v>701</v>
      </c>
      <c r="D158" s="253"/>
      <c r="E158" s="253"/>
      <c r="F158" s="306" t="s">
        <v>682</v>
      </c>
      <c r="G158" s="253"/>
      <c r="H158" s="305" t="s">
        <v>716</v>
      </c>
      <c r="I158" s="305" t="s">
        <v>678</v>
      </c>
      <c r="J158" s="305">
        <v>50</v>
      </c>
      <c r="K158" s="301"/>
    </row>
    <row r="159" s="1" customFormat="1" ht="15" customHeight="1">
      <c r="B159" s="278"/>
      <c r="C159" s="305" t="s">
        <v>82</v>
      </c>
      <c r="D159" s="253"/>
      <c r="E159" s="253"/>
      <c r="F159" s="306" t="s">
        <v>676</v>
      </c>
      <c r="G159" s="253"/>
      <c r="H159" s="305" t="s">
        <v>738</v>
      </c>
      <c r="I159" s="305" t="s">
        <v>678</v>
      </c>
      <c r="J159" s="305" t="s">
        <v>739</v>
      </c>
      <c r="K159" s="301"/>
    </row>
    <row r="160" s="1" customFormat="1" ht="15" customHeight="1">
      <c r="B160" s="278"/>
      <c r="C160" s="305" t="s">
        <v>740</v>
      </c>
      <c r="D160" s="253"/>
      <c r="E160" s="253"/>
      <c r="F160" s="306" t="s">
        <v>676</v>
      </c>
      <c r="G160" s="253"/>
      <c r="H160" s="305" t="s">
        <v>741</v>
      </c>
      <c r="I160" s="305" t="s">
        <v>711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742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670</v>
      </c>
      <c r="D166" s="268"/>
      <c r="E166" s="268"/>
      <c r="F166" s="268" t="s">
        <v>671</v>
      </c>
      <c r="G166" s="310"/>
      <c r="H166" s="311" t="s">
        <v>55</v>
      </c>
      <c r="I166" s="311" t="s">
        <v>58</v>
      </c>
      <c r="J166" s="268" t="s">
        <v>672</v>
      </c>
      <c r="K166" s="245"/>
    </row>
    <row r="167" s="1" customFormat="1" ht="17.25" customHeight="1">
      <c r="B167" s="246"/>
      <c r="C167" s="270" t="s">
        <v>673</v>
      </c>
      <c r="D167" s="270"/>
      <c r="E167" s="270"/>
      <c r="F167" s="271" t="s">
        <v>674</v>
      </c>
      <c r="G167" s="312"/>
      <c r="H167" s="313"/>
      <c r="I167" s="313"/>
      <c r="J167" s="270" t="s">
        <v>675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679</v>
      </c>
      <c r="D169" s="253"/>
      <c r="E169" s="253"/>
      <c r="F169" s="276" t="s">
        <v>676</v>
      </c>
      <c r="G169" s="253"/>
      <c r="H169" s="253" t="s">
        <v>716</v>
      </c>
      <c r="I169" s="253" t="s">
        <v>678</v>
      </c>
      <c r="J169" s="253">
        <v>120</v>
      </c>
      <c r="K169" s="301"/>
    </row>
    <row r="170" s="1" customFormat="1" ht="15" customHeight="1">
      <c r="B170" s="278"/>
      <c r="C170" s="253" t="s">
        <v>725</v>
      </c>
      <c r="D170" s="253"/>
      <c r="E170" s="253"/>
      <c r="F170" s="276" t="s">
        <v>676</v>
      </c>
      <c r="G170" s="253"/>
      <c r="H170" s="253" t="s">
        <v>726</v>
      </c>
      <c r="I170" s="253" t="s">
        <v>678</v>
      </c>
      <c r="J170" s="253" t="s">
        <v>727</v>
      </c>
      <c r="K170" s="301"/>
    </row>
    <row r="171" s="1" customFormat="1" ht="15" customHeight="1">
      <c r="B171" s="278"/>
      <c r="C171" s="253" t="s">
        <v>624</v>
      </c>
      <c r="D171" s="253"/>
      <c r="E171" s="253"/>
      <c r="F171" s="276" t="s">
        <v>676</v>
      </c>
      <c r="G171" s="253"/>
      <c r="H171" s="253" t="s">
        <v>743</v>
      </c>
      <c r="I171" s="253" t="s">
        <v>678</v>
      </c>
      <c r="J171" s="253" t="s">
        <v>727</v>
      </c>
      <c r="K171" s="301"/>
    </row>
    <row r="172" s="1" customFormat="1" ht="15" customHeight="1">
      <c r="B172" s="278"/>
      <c r="C172" s="253" t="s">
        <v>681</v>
      </c>
      <c r="D172" s="253"/>
      <c r="E172" s="253"/>
      <c r="F172" s="276" t="s">
        <v>682</v>
      </c>
      <c r="G172" s="253"/>
      <c r="H172" s="253" t="s">
        <v>743</v>
      </c>
      <c r="I172" s="253" t="s">
        <v>678</v>
      </c>
      <c r="J172" s="253">
        <v>50</v>
      </c>
      <c r="K172" s="301"/>
    </row>
    <row r="173" s="1" customFormat="1" ht="15" customHeight="1">
      <c r="B173" s="278"/>
      <c r="C173" s="253" t="s">
        <v>684</v>
      </c>
      <c r="D173" s="253"/>
      <c r="E173" s="253"/>
      <c r="F173" s="276" t="s">
        <v>676</v>
      </c>
      <c r="G173" s="253"/>
      <c r="H173" s="253" t="s">
        <v>743</v>
      </c>
      <c r="I173" s="253" t="s">
        <v>686</v>
      </c>
      <c r="J173" s="253"/>
      <c r="K173" s="301"/>
    </row>
    <row r="174" s="1" customFormat="1" ht="15" customHeight="1">
      <c r="B174" s="278"/>
      <c r="C174" s="253" t="s">
        <v>695</v>
      </c>
      <c r="D174" s="253"/>
      <c r="E174" s="253"/>
      <c r="F174" s="276" t="s">
        <v>682</v>
      </c>
      <c r="G174" s="253"/>
      <c r="H174" s="253" t="s">
        <v>743</v>
      </c>
      <c r="I174" s="253" t="s">
        <v>678</v>
      </c>
      <c r="J174" s="253">
        <v>50</v>
      </c>
      <c r="K174" s="301"/>
    </row>
    <row r="175" s="1" customFormat="1" ht="15" customHeight="1">
      <c r="B175" s="278"/>
      <c r="C175" s="253" t="s">
        <v>703</v>
      </c>
      <c r="D175" s="253"/>
      <c r="E175" s="253"/>
      <c r="F175" s="276" t="s">
        <v>682</v>
      </c>
      <c r="G175" s="253"/>
      <c r="H175" s="253" t="s">
        <v>743</v>
      </c>
      <c r="I175" s="253" t="s">
        <v>678</v>
      </c>
      <c r="J175" s="253">
        <v>50</v>
      </c>
      <c r="K175" s="301"/>
    </row>
    <row r="176" s="1" customFormat="1" ht="15" customHeight="1">
      <c r="B176" s="278"/>
      <c r="C176" s="253" t="s">
        <v>701</v>
      </c>
      <c r="D176" s="253"/>
      <c r="E176" s="253"/>
      <c r="F176" s="276" t="s">
        <v>682</v>
      </c>
      <c r="G176" s="253"/>
      <c r="H176" s="253" t="s">
        <v>743</v>
      </c>
      <c r="I176" s="253" t="s">
        <v>678</v>
      </c>
      <c r="J176" s="253">
        <v>50</v>
      </c>
      <c r="K176" s="301"/>
    </row>
    <row r="177" s="1" customFormat="1" ht="15" customHeight="1">
      <c r="B177" s="278"/>
      <c r="C177" s="253" t="s">
        <v>106</v>
      </c>
      <c r="D177" s="253"/>
      <c r="E177" s="253"/>
      <c r="F177" s="276" t="s">
        <v>676</v>
      </c>
      <c r="G177" s="253"/>
      <c r="H177" s="253" t="s">
        <v>744</v>
      </c>
      <c r="I177" s="253" t="s">
        <v>745</v>
      </c>
      <c r="J177" s="253"/>
      <c r="K177" s="301"/>
    </row>
    <row r="178" s="1" customFormat="1" ht="15" customHeight="1">
      <c r="B178" s="278"/>
      <c r="C178" s="253" t="s">
        <v>58</v>
      </c>
      <c r="D178" s="253"/>
      <c r="E178" s="253"/>
      <c r="F178" s="276" t="s">
        <v>676</v>
      </c>
      <c r="G178" s="253"/>
      <c r="H178" s="253" t="s">
        <v>746</v>
      </c>
      <c r="I178" s="253" t="s">
        <v>747</v>
      </c>
      <c r="J178" s="253">
        <v>1</v>
      </c>
      <c r="K178" s="301"/>
    </row>
    <row r="179" s="1" customFormat="1" ht="15" customHeight="1">
      <c r="B179" s="278"/>
      <c r="C179" s="253" t="s">
        <v>54</v>
      </c>
      <c r="D179" s="253"/>
      <c r="E179" s="253"/>
      <c r="F179" s="276" t="s">
        <v>676</v>
      </c>
      <c r="G179" s="253"/>
      <c r="H179" s="253" t="s">
        <v>748</v>
      </c>
      <c r="I179" s="253" t="s">
        <v>678</v>
      </c>
      <c r="J179" s="253">
        <v>20</v>
      </c>
      <c r="K179" s="301"/>
    </row>
    <row r="180" s="1" customFormat="1" ht="15" customHeight="1">
      <c r="B180" s="278"/>
      <c r="C180" s="253" t="s">
        <v>55</v>
      </c>
      <c r="D180" s="253"/>
      <c r="E180" s="253"/>
      <c r="F180" s="276" t="s">
        <v>676</v>
      </c>
      <c r="G180" s="253"/>
      <c r="H180" s="253" t="s">
        <v>749</v>
      </c>
      <c r="I180" s="253" t="s">
        <v>678</v>
      </c>
      <c r="J180" s="253">
        <v>255</v>
      </c>
      <c r="K180" s="301"/>
    </row>
    <row r="181" s="1" customFormat="1" ht="15" customHeight="1">
      <c r="B181" s="278"/>
      <c r="C181" s="253" t="s">
        <v>107</v>
      </c>
      <c r="D181" s="253"/>
      <c r="E181" s="253"/>
      <c r="F181" s="276" t="s">
        <v>676</v>
      </c>
      <c r="G181" s="253"/>
      <c r="H181" s="253" t="s">
        <v>640</v>
      </c>
      <c r="I181" s="253" t="s">
        <v>678</v>
      </c>
      <c r="J181" s="253">
        <v>10</v>
      </c>
      <c r="K181" s="301"/>
    </row>
    <row r="182" s="1" customFormat="1" ht="15" customHeight="1">
      <c r="B182" s="278"/>
      <c r="C182" s="253" t="s">
        <v>108</v>
      </c>
      <c r="D182" s="253"/>
      <c r="E182" s="253"/>
      <c r="F182" s="276" t="s">
        <v>676</v>
      </c>
      <c r="G182" s="253"/>
      <c r="H182" s="253" t="s">
        <v>750</v>
      </c>
      <c r="I182" s="253" t="s">
        <v>711</v>
      </c>
      <c r="J182" s="253"/>
      <c r="K182" s="301"/>
    </row>
    <row r="183" s="1" customFormat="1" ht="15" customHeight="1">
      <c r="B183" s="278"/>
      <c r="C183" s="253" t="s">
        <v>751</v>
      </c>
      <c r="D183" s="253"/>
      <c r="E183" s="253"/>
      <c r="F183" s="276" t="s">
        <v>676</v>
      </c>
      <c r="G183" s="253"/>
      <c r="H183" s="253" t="s">
        <v>752</v>
      </c>
      <c r="I183" s="253" t="s">
        <v>711</v>
      </c>
      <c r="J183" s="253"/>
      <c r="K183" s="301"/>
    </row>
    <row r="184" s="1" customFormat="1" ht="15" customHeight="1">
      <c r="B184" s="278"/>
      <c r="C184" s="253" t="s">
        <v>740</v>
      </c>
      <c r="D184" s="253"/>
      <c r="E184" s="253"/>
      <c r="F184" s="276" t="s">
        <v>676</v>
      </c>
      <c r="G184" s="253"/>
      <c r="H184" s="253" t="s">
        <v>753</v>
      </c>
      <c r="I184" s="253" t="s">
        <v>711</v>
      </c>
      <c r="J184" s="253"/>
      <c r="K184" s="301"/>
    </row>
    <row r="185" s="1" customFormat="1" ht="15" customHeight="1">
      <c r="B185" s="278"/>
      <c r="C185" s="253" t="s">
        <v>110</v>
      </c>
      <c r="D185" s="253"/>
      <c r="E185" s="253"/>
      <c r="F185" s="276" t="s">
        <v>682</v>
      </c>
      <c r="G185" s="253"/>
      <c r="H185" s="253" t="s">
        <v>754</v>
      </c>
      <c r="I185" s="253" t="s">
        <v>678</v>
      </c>
      <c r="J185" s="253">
        <v>50</v>
      </c>
      <c r="K185" s="301"/>
    </row>
    <row r="186" s="1" customFormat="1" ht="15" customHeight="1">
      <c r="B186" s="278"/>
      <c r="C186" s="253" t="s">
        <v>755</v>
      </c>
      <c r="D186" s="253"/>
      <c r="E186" s="253"/>
      <c r="F186" s="276" t="s">
        <v>682</v>
      </c>
      <c r="G186" s="253"/>
      <c r="H186" s="253" t="s">
        <v>756</v>
      </c>
      <c r="I186" s="253" t="s">
        <v>757</v>
      </c>
      <c r="J186" s="253"/>
      <c r="K186" s="301"/>
    </row>
    <row r="187" s="1" customFormat="1" ht="15" customHeight="1">
      <c r="B187" s="278"/>
      <c r="C187" s="253" t="s">
        <v>758</v>
      </c>
      <c r="D187" s="253"/>
      <c r="E187" s="253"/>
      <c r="F187" s="276" t="s">
        <v>682</v>
      </c>
      <c r="G187" s="253"/>
      <c r="H187" s="253" t="s">
        <v>759</v>
      </c>
      <c r="I187" s="253" t="s">
        <v>757</v>
      </c>
      <c r="J187" s="253"/>
      <c r="K187" s="301"/>
    </row>
    <row r="188" s="1" customFormat="1" ht="15" customHeight="1">
      <c r="B188" s="278"/>
      <c r="C188" s="253" t="s">
        <v>760</v>
      </c>
      <c r="D188" s="253"/>
      <c r="E188" s="253"/>
      <c r="F188" s="276" t="s">
        <v>682</v>
      </c>
      <c r="G188" s="253"/>
      <c r="H188" s="253" t="s">
        <v>761</v>
      </c>
      <c r="I188" s="253" t="s">
        <v>757</v>
      </c>
      <c r="J188" s="253"/>
      <c r="K188" s="301"/>
    </row>
    <row r="189" s="1" customFormat="1" ht="15" customHeight="1">
      <c r="B189" s="278"/>
      <c r="C189" s="314" t="s">
        <v>762</v>
      </c>
      <c r="D189" s="253"/>
      <c r="E189" s="253"/>
      <c r="F189" s="276" t="s">
        <v>682</v>
      </c>
      <c r="G189" s="253"/>
      <c r="H189" s="253" t="s">
        <v>763</v>
      </c>
      <c r="I189" s="253" t="s">
        <v>764</v>
      </c>
      <c r="J189" s="315" t="s">
        <v>765</v>
      </c>
      <c r="K189" s="301"/>
    </row>
    <row r="190" s="1" customFormat="1" ht="15" customHeight="1">
      <c r="B190" s="278"/>
      <c r="C190" s="314" t="s">
        <v>43</v>
      </c>
      <c r="D190" s="253"/>
      <c r="E190" s="253"/>
      <c r="F190" s="276" t="s">
        <v>676</v>
      </c>
      <c r="G190" s="253"/>
      <c r="H190" s="250" t="s">
        <v>766</v>
      </c>
      <c r="I190" s="253" t="s">
        <v>767</v>
      </c>
      <c r="J190" s="253"/>
      <c r="K190" s="301"/>
    </row>
    <row r="191" s="1" customFormat="1" ht="15" customHeight="1">
      <c r="B191" s="278"/>
      <c r="C191" s="314" t="s">
        <v>768</v>
      </c>
      <c r="D191" s="253"/>
      <c r="E191" s="253"/>
      <c r="F191" s="276" t="s">
        <v>676</v>
      </c>
      <c r="G191" s="253"/>
      <c r="H191" s="253" t="s">
        <v>769</v>
      </c>
      <c r="I191" s="253" t="s">
        <v>711</v>
      </c>
      <c r="J191" s="253"/>
      <c r="K191" s="301"/>
    </row>
    <row r="192" s="1" customFormat="1" ht="15" customHeight="1">
      <c r="B192" s="278"/>
      <c r="C192" s="314" t="s">
        <v>770</v>
      </c>
      <c r="D192" s="253"/>
      <c r="E192" s="253"/>
      <c r="F192" s="276" t="s">
        <v>676</v>
      </c>
      <c r="G192" s="253"/>
      <c r="H192" s="253" t="s">
        <v>771</v>
      </c>
      <c r="I192" s="253" t="s">
        <v>711</v>
      </c>
      <c r="J192" s="253"/>
      <c r="K192" s="301"/>
    </row>
    <row r="193" s="1" customFormat="1" ht="15" customHeight="1">
      <c r="B193" s="278"/>
      <c r="C193" s="314" t="s">
        <v>772</v>
      </c>
      <c r="D193" s="253"/>
      <c r="E193" s="253"/>
      <c r="F193" s="276" t="s">
        <v>682</v>
      </c>
      <c r="G193" s="253"/>
      <c r="H193" s="253" t="s">
        <v>773</v>
      </c>
      <c r="I193" s="253" t="s">
        <v>711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774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775</v>
      </c>
      <c r="D200" s="317"/>
      <c r="E200" s="317"/>
      <c r="F200" s="317" t="s">
        <v>776</v>
      </c>
      <c r="G200" s="318"/>
      <c r="H200" s="317" t="s">
        <v>777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767</v>
      </c>
      <c r="D202" s="253"/>
      <c r="E202" s="253"/>
      <c r="F202" s="276" t="s">
        <v>44</v>
      </c>
      <c r="G202" s="253"/>
      <c r="H202" s="253" t="s">
        <v>778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45</v>
      </c>
      <c r="G203" s="253"/>
      <c r="H203" s="253" t="s">
        <v>779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48</v>
      </c>
      <c r="G204" s="253"/>
      <c r="H204" s="253" t="s">
        <v>780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781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47</v>
      </c>
      <c r="G206" s="253"/>
      <c r="H206" s="253" t="s">
        <v>782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723</v>
      </c>
      <c r="D208" s="253"/>
      <c r="E208" s="253"/>
      <c r="F208" s="276" t="s">
        <v>77</v>
      </c>
      <c r="G208" s="253"/>
      <c r="H208" s="253" t="s">
        <v>783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618</v>
      </c>
      <c r="G209" s="253"/>
      <c r="H209" s="253" t="s">
        <v>619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616</v>
      </c>
      <c r="G210" s="253"/>
      <c r="H210" s="253" t="s">
        <v>784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620</v>
      </c>
      <c r="G211" s="314"/>
      <c r="H211" s="305" t="s">
        <v>621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622</v>
      </c>
      <c r="G212" s="314"/>
      <c r="H212" s="305" t="s">
        <v>785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747</v>
      </c>
      <c r="D214" s="253"/>
      <c r="E214" s="253"/>
      <c r="F214" s="276">
        <v>1</v>
      </c>
      <c r="G214" s="314"/>
      <c r="H214" s="305" t="s">
        <v>786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787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788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789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DESKTOP-PMFHNAF\Milan</dc:creator>
  <cp:lastModifiedBy>DESKTOP-PMFHNAF\Milan</cp:lastModifiedBy>
  <dcterms:created xsi:type="dcterms:W3CDTF">2021-12-05T11:55:41Z</dcterms:created>
  <dcterms:modified xsi:type="dcterms:W3CDTF">2021-12-05T11:55:48Z</dcterms:modified>
</cp:coreProperties>
</file>