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7A7CCA1C-3DEB-49D9-83EB-CE6FB996E5DC}" xr6:coauthVersionLast="45" xr6:coauthVersionMax="45" xr10:uidLastSave="{00000000-0000-0000-0000-000000000000}"/>
  <bookViews>
    <workbookView xWindow="-108" yWindow="-108" windowWidth="23256" windowHeight="14016" activeTab="1" xr2:uid="{00000000-000D-0000-FFFF-FFFF00000000}"/>
  </bookViews>
  <sheets>
    <sheet name="Rekapitulace stavby" sheetId="1" r:id="rId1"/>
    <sheet name="02-2021 - Údržba HOZ Hrad..." sheetId="2" r:id="rId2"/>
    <sheet name="Pokyny pro vyplnění" sheetId="3" r:id="rId3"/>
  </sheets>
  <definedNames>
    <definedName name="_xlnm._FilterDatabase" localSheetId="1" hidden="1">'02-2021 - Údržba HOZ Hrad...'!$C$82:$K$242</definedName>
    <definedName name="_xlnm.Print_Titles" localSheetId="1">'02-2021 - Údržba HOZ Hrad...'!$82:$82</definedName>
    <definedName name="_xlnm.Print_Titles" localSheetId="0">'Rekapitulace stavby'!$52:$52</definedName>
    <definedName name="_xlnm.Print_Area" localSheetId="1">'02-2021 - Údržba HOZ Hrad...'!$C$4:$J$39,'02-2021 - Údržba HOZ Hrad...'!$C$45:$J$64,'02-2021 - Údržba HOZ Hrad...'!$C$70:$K$242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5" i="2" l="1"/>
  <c r="T84" i="2"/>
  <c r="R84" i="2"/>
  <c r="P84" i="2"/>
  <c r="BK84" i="2"/>
  <c r="J84" i="2"/>
  <c r="J60" i="2" s="1"/>
  <c r="J37" i="2"/>
  <c r="J36" i="2"/>
  <c r="AY55" i="1"/>
  <c r="J35" i="2"/>
  <c r="AX55" i="1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61" i="2"/>
  <c r="F79" i="2"/>
  <c r="F77" i="2"/>
  <c r="E75" i="2"/>
  <c r="F54" i="2"/>
  <c r="F52" i="2"/>
  <c r="E50" i="2"/>
  <c r="J24" i="2"/>
  <c r="E24" i="2"/>
  <c r="J80" i="2"/>
  <c r="J23" i="2"/>
  <c r="J21" i="2"/>
  <c r="E21" i="2"/>
  <c r="J54" i="2"/>
  <c r="J20" i="2"/>
  <c r="J18" i="2"/>
  <c r="E18" i="2"/>
  <c r="F55" i="2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J211" i="2"/>
  <c r="BK120" i="2"/>
  <c r="BK219" i="2"/>
  <c r="J146" i="2"/>
  <c r="J162" i="2"/>
  <c r="AS54" i="1"/>
  <c r="BK155" i="2"/>
  <c r="J213" i="2"/>
  <c r="BK109" i="2"/>
  <c r="BK225" i="2"/>
  <c r="BK231" i="2"/>
  <c r="J130" i="2"/>
  <c r="BK191" i="2"/>
  <c r="BK101" i="2"/>
  <c r="BK164" i="2"/>
  <c r="BK98" i="2"/>
  <c r="BK180" i="2"/>
  <c r="J228" i="2"/>
  <c r="J150" i="2"/>
  <c r="BK182" i="2"/>
  <c r="BK238" i="2"/>
  <c r="J153" i="2"/>
  <c r="BK95" i="2"/>
  <c r="J177" i="2"/>
  <c r="J88" i="2"/>
  <c r="J105" i="2"/>
  <c r="BK168" i="2"/>
  <c r="J191" i="2"/>
  <c r="BK133" i="2"/>
  <c r="BK234" i="2"/>
  <c r="BK189" i="2"/>
  <c r="BK222" i="2"/>
  <c r="J186" i="2"/>
  <c r="J204" i="2"/>
  <c r="J144" i="2"/>
  <c r="BK241" i="2"/>
  <c r="BK159" i="2"/>
  <c r="J207" i="2"/>
  <c r="J101" i="2"/>
  <c r="BK105" i="2"/>
  <c r="BK207" i="2"/>
  <c r="J127" i="2"/>
  <c r="J222" i="2"/>
  <c r="BK124" i="2"/>
  <c r="J120" i="2"/>
  <c r="BK127" i="2"/>
  <c r="J171" i="2"/>
  <c r="BK116" i="2"/>
  <c r="BK198" i="2"/>
  <c r="J219" i="2"/>
  <c r="J135" i="2"/>
  <c r="J118" i="2"/>
  <c r="J168" i="2"/>
  <c r="J103" i="2"/>
  <c r="BK211" i="2"/>
  <c r="BK112" i="2"/>
  <c r="J137" i="2"/>
  <c r="BK215" i="2"/>
  <c r="BK103" i="2"/>
  <c r="BK162" i="2"/>
  <c r="BK92" i="2"/>
  <c r="J182" i="2"/>
  <c r="J109" i="2"/>
  <c r="J159" i="2"/>
  <c r="J164" i="2"/>
  <c r="BK228" i="2"/>
  <c r="BK137" i="2"/>
  <c r="J238" i="2"/>
  <c r="J155" i="2"/>
  <c r="BK204" i="2"/>
  <c r="J98" i="2"/>
  <c r="BK153" i="2"/>
  <c r="BK195" i="2"/>
  <c r="BK130" i="2"/>
  <c r="J215" i="2"/>
  <c r="BK150" i="2"/>
  <c r="BK171" i="2"/>
  <c r="J195" i="2"/>
  <c r="J241" i="2"/>
  <c r="BK146" i="2"/>
  <c r="BK88" i="2"/>
  <c r="J173" i="2"/>
  <c r="J200" i="2"/>
  <c r="J112" i="2"/>
  <c r="J133" i="2"/>
  <c r="BK173" i="2"/>
  <c r="J124" i="2"/>
  <c r="BK213" i="2"/>
  <c r="BK141" i="2"/>
  <c r="BK186" i="2"/>
  <c r="J225" i="2"/>
  <c r="J141" i="2"/>
  <c r="J180" i="2"/>
  <c r="BK118" i="2"/>
  <c r="BK200" i="2"/>
  <c r="J95" i="2"/>
  <c r="BK177" i="2"/>
  <c r="J198" i="2"/>
  <c r="J92" i="2"/>
  <c r="BK135" i="2"/>
  <c r="J231" i="2"/>
  <c r="J116" i="2"/>
  <c r="J189" i="2"/>
  <c r="J234" i="2"/>
  <c r="BK144" i="2"/>
  <c r="BK87" i="2" l="1"/>
  <c r="BK86" i="2" s="1"/>
  <c r="J86" i="2" s="1"/>
  <c r="J62" i="2" s="1"/>
  <c r="P87" i="2"/>
  <c r="P86" i="2" s="1"/>
  <c r="P83" i="2" s="1"/>
  <c r="AU55" i="1" s="1"/>
  <c r="AU54" i="1" s="1"/>
  <c r="T87" i="2"/>
  <c r="T86" i="2" s="1"/>
  <c r="T83" i="2" s="1"/>
  <c r="R87" i="2"/>
  <c r="R86" i="2"/>
  <c r="R83" i="2" s="1"/>
  <c r="E73" i="2"/>
  <c r="J77" i="2"/>
  <c r="F80" i="2"/>
  <c r="BE92" i="2"/>
  <c r="BE95" i="2"/>
  <c r="BE109" i="2"/>
  <c r="BE120" i="2"/>
  <c r="BE146" i="2"/>
  <c r="BE159" i="2"/>
  <c r="BE180" i="2"/>
  <c r="BE186" i="2"/>
  <c r="BE189" i="2"/>
  <c r="BE200" i="2"/>
  <c r="BE207" i="2"/>
  <c r="BE219" i="2"/>
  <c r="BE222" i="2"/>
  <c r="J55" i="2"/>
  <c r="J79" i="2"/>
  <c r="BE88" i="2"/>
  <c r="BE112" i="2"/>
  <c r="BE116" i="2"/>
  <c r="BE124" i="2"/>
  <c r="BE141" i="2"/>
  <c r="BE144" i="2"/>
  <c r="BE150" i="2"/>
  <c r="BE153" i="2"/>
  <c r="BE164" i="2"/>
  <c r="BE177" i="2"/>
  <c r="BE195" i="2"/>
  <c r="BE211" i="2"/>
  <c r="BE225" i="2"/>
  <c r="BE238" i="2"/>
  <c r="BE241" i="2"/>
  <c r="BE98" i="2"/>
  <c r="BE101" i="2"/>
  <c r="BE105" i="2"/>
  <c r="BE118" i="2"/>
  <c r="BE127" i="2"/>
  <c r="BE130" i="2"/>
  <c r="BE133" i="2"/>
  <c r="BE135" i="2"/>
  <c r="BE137" i="2"/>
  <c r="BE162" i="2"/>
  <c r="BE168" i="2"/>
  <c r="BE171" i="2"/>
  <c r="BE191" i="2"/>
  <c r="BE204" i="2"/>
  <c r="BE228" i="2"/>
  <c r="BE103" i="2"/>
  <c r="BE155" i="2"/>
  <c r="BE173" i="2"/>
  <c r="BE182" i="2"/>
  <c r="BE198" i="2"/>
  <c r="BE213" i="2"/>
  <c r="BE215" i="2"/>
  <c r="BE231" i="2"/>
  <c r="BE234" i="2"/>
  <c r="J34" i="2"/>
  <c r="AW55" i="1" s="1"/>
  <c r="F37" i="2"/>
  <c r="BD55" i="1" s="1"/>
  <c r="BD54" i="1" s="1"/>
  <c r="W33" i="1" s="1"/>
  <c r="F35" i="2"/>
  <c r="BB55" i="1"/>
  <c r="BB54" i="1" s="1"/>
  <c r="W31" i="1" s="1"/>
  <c r="F34" i="2"/>
  <c r="BA55" i="1" s="1"/>
  <c r="BA54" i="1" s="1"/>
  <c r="AW54" i="1" s="1"/>
  <c r="AK30" i="1" s="1"/>
  <c r="F36" i="2"/>
  <c r="BC55" i="1" s="1"/>
  <c r="BC54" i="1" s="1"/>
  <c r="AY54" i="1" s="1"/>
  <c r="J87" i="2" l="1"/>
  <c r="J63" i="2"/>
  <c r="BK83" i="2"/>
  <c r="J83" i="2" s="1"/>
  <c r="J59" i="2" s="1"/>
  <c r="W32" i="1"/>
  <c r="W30" i="1"/>
  <c r="AX54" i="1"/>
  <c r="F33" i="2"/>
  <c r="AZ55" i="1" s="1"/>
  <c r="AZ54" i="1" s="1"/>
  <c r="AV54" i="1" s="1"/>
  <c r="AK29" i="1" s="1"/>
  <c r="J33" i="2"/>
  <c r="AV55" i="1" s="1"/>
  <c r="AT55" i="1" s="1"/>
  <c r="J30" i="2" l="1"/>
  <c r="AG55" i="1"/>
  <c r="AG54" i="1"/>
  <c r="AN54" i="1" s="1"/>
  <c r="AT54" i="1"/>
  <c r="W29" i="1"/>
  <c r="AK26" i="1" l="1"/>
  <c r="J39" i="2"/>
  <c r="AK35" i="1"/>
  <c r="AN55" i="1"/>
</calcChain>
</file>

<file path=xl/sharedStrings.xml><?xml version="1.0" encoding="utf-8"?>
<sst xmlns="http://schemas.openxmlformats.org/spreadsheetml/2006/main" count="2020" uniqueCount="539">
  <si>
    <t>Export Komplet</t>
  </si>
  <si>
    <t>VZ</t>
  </si>
  <si>
    <t>2.0</t>
  </si>
  <si>
    <t/>
  </si>
  <si>
    <t>False</t>
  </si>
  <si>
    <t>{1bc6621f-17c4-41c8-97ed-141e39a96592}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</si>
  <si>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</si>
  <si>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</si>
  <si>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</si>
  <si>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</si>
  <si>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</si>
  <si>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</si>
  <si>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</si>
  <si>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</si>
  <si>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</si>
  <si>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</si>
  <si>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</si>
  <si>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</si>
  <si>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Hradecko, Trutnovsko</t>
  </si>
  <si>
    <t>KSO:</t>
  </si>
  <si>
    <t>CC-CZ:</t>
  </si>
  <si>
    <t>Místo:</t>
  </si>
  <si>
    <t>okres Hradec Králové, Trutnov, Náchod</t>
  </si>
  <si>
    <t>Datum:</t>
  </si>
  <si>
    <t>29. 7. 2021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</si>
  <si>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</si>
  <si>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</si>
  <si>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</si>
  <si>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</si>
  <si>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</si>
  <si>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</si>
  <si>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</si>
  <si>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</si>
  <si>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</si>
  <si>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</si>
  <si>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</si>
  <si>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</si>
  <si>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</si>
  <si>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</si>
  <si>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</si>
  <si>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</si>
  <si>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</si>
  <si>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</si>
  <si>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</si>
  <si>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</si>
  <si>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</si>
  <si>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</si>
  <si>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</si>
  <si>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</si>
  <si>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</si>
  <si>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</si>
  <si>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</si>
  <si>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</si>
  <si>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</si>
  <si>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</si>
  <si>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</si>
  <si>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</si>
  <si>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</si>
  <si>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</si>
  <si>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</si>
  <si>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</si>
  <si>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</si>
  <si>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</si>
  <si>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</si>
  <si>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</si>
  <si>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</si>
  <si>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</si>
  <si>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</si>
  <si>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</si>
  <si>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</si>
  <si>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</si>
  <si>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</si>
  <si>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</si>
  <si>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</si>
  <si>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</si>
  <si>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</si>
  <si>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</si>
  <si>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</si>
  <si>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{e385f482-d1cc-4d74-be04-c31f2f1201b6}</t>
  </si>
  <si>
    <t>2</t>
  </si>
  <si>
    <t>KRYCÍ LIST SOUPISU PRACÍ</t>
  </si>
  <si>
    <t>Objekt:</t>
  </si>
  <si>
    <t>02/2021 - Údržba HOZ Hradecko, Trutnovsko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</si>
  <si>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</si>
  <si>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</si>
  <si>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</si>
  <si>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</si>
  <si>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</si>
  <si>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</si>
  <si>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</si>
  <si>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</si>
  <si>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</si>
  <si>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</si>
  <si>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</si>
  <si>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</si>
  <si>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</si>
  <si>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</si>
  <si>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</si>
  <si>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</si>
  <si>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</si>
  <si>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</si>
  <si>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</si>
  <si>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</si>
  <si>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</si>
  <si>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</si>
  <si>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</si>
  <si>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</si>
  <si>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</si>
  <si>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N00</t>
  </si>
  <si>
    <t>Nepojmenované práce</t>
  </si>
  <si>
    <t>4</t>
  </si>
  <si>
    <t>N01</t>
  </si>
  <si>
    <t>Nepojmenovaný díl</t>
  </si>
  <si>
    <t>K</t>
  </si>
  <si>
    <t>111103212.1</t>
  </si>
  <si>
    <t>Kosení ve vegetačním období divokého porostu středně hustého</t>
  </si>
  <si>
    <t>ha</t>
  </si>
  <si>
    <t>CS ÚRS 2021 02</t>
  </si>
  <si>
    <t>1871415176</t>
  </si>
  <si>
    <t>PP</t>
  </si>
  <si>
    <t>Kosení travin a vodních rostlin ve vegetačním období divokého porostu středně hustého</t>
  </si>
  <si>
    <t>Online PSC</t>
  </si>
  <si>
    <t>https://podminky.urs.cz/item/CS_URS_2021_02/111103212.1</t>
  </si>
  <si>
    <t>VV</t>
  </si>
  <si>
    <t>(4,53*243/10000)*0,7</t>
  </si>
  <si>
    <t>111103222.1</t>
  </si>
  <si>
    <t xml:space="preserve">Kosení ve vegetačním období vodního rostlinstva na břehu středně hustého </t>
  </si>
  <si>
    <t>-2085210842</t>
  </si>
  <si>
    <t>Kosení s ponecháním na místě ve vegetačním období vodního rostlinstva na břehu středně hustého</t>
  </si>
  <si>
    <t>(4,53*243/10000)*0,3</t>
  </si>
  <si>
    <t>3</t>
  </si>
  <si>
    <t>185803106.1</t>
  </si>
  <si>
    <t>Shrabání a odvoz pokoseného divokého porostu do 20 km</t>
  </si>
  <si>
    <t>-108980800</t>
  </si>
  <si>
    <t>Shrabání a odvoz pokoseného porostu a organických naplavenin divokého porostu</t>
  </si>
  <si>
    <t>https://podminky.urs.cz/item/CS_URS_2021_02/185803106.1</t>
  </si>
  <si>
    <t>185803107.1</t>
  </si>
  <si>
    <t>Shrabání a odvoz pokoseného vodního porostu do 20 km</t>
  </si>
  <si>
    <t>-1522435887</t>
  </si>
  <si>
    <t>Shrabání a odvoz pokoseného porostu a organických naplavenin vodního rostlinstva z břehu i z vody</t>
  </si>
  <si>
    <t>https://podminky.urs.cz/item/CS_URS_2021_02/185803107.1</t>
  </si>
  <si>
    <t>5</t>
  </si>
  <si>
    <t>R-032.1</t>
  </si>
  <si>
    <t xml:space="preserve">Ekologická likvidace divokého porostu - v souladu se zákonem  o odpadech č.541/2020 Sb.v platném znění     </t>
  </si>
  <si>
    <t>512</t>
  </si>
  <si>
    <t>-591048006</t>
  </si>
  <si>
    <t xml:space="preserve">Ekologická likvidace divokého porostu - v souladu se zákonem o odpadech č.541/2020 Sb.v platném znění </t>
  </si>
  <si>
    <t>6</t>
  </si>
  <si>
    <t>R-033.1</t>
  </si>
  <si>
    <t xml:space="preserve">Ekologická likvidace vodního porostu - v souladu se zákonem  o odpadech č.541/2020 Sb.v platném znění    </t>
  </si>
  <si>
    <t>1088550944</t>
  </si>
  <si>
    <t xml:space="preserve">Ekologická likvidace vodního porostu - v souladu se zákonem o odpadech č.541/2020 Sb.v platném znění </t>
  </si>
  <si>
    <t>7</t>
  </si>
  <si>
    <t>111103212.2</t>
  </si>
  <si>
    <t>-54827391</t>
  </si>
  <si>
    <t>https://podminky.urs.cz/item/CS_URS_2021_02/111103212.2</t>
  </si>
  <si>
    <t>(7,1*400)/10000</t>
  </si>
  <si>
    <t>8</t>
  </si>
  <si>
    <t>185803106.2</t>
  </si>
  <si>
    <t>-905862135</t>
  </si>
  <si>
    <t>https://podminky.urs.cz/item/CS_URS_2021_02/185803106.2</t>
  </si>
  <si>
    <t>11</t>
  </si>
  <si>
    <t>111203201.2</t>
  </si>
  <si>
    <t>Odstranění křovin a stromů s ponecháním kořenů z plochy do 1000 m2</t>
  </si>
  <si>
    <t>m2</t>
  </si>
  <si>
    <t>1493304782</t>
  </si>
  <si>
    <t>Odstranění křovin a stromů s ponecháním kořenů průměru kmene do 100 mm, při jakémkoliv sklonu terénu mimo LTM, při celkové ploše do 1 000 m2</t>
  </si>
  <si>
    <t>https://podminky.urs.cz/item/CS_URS_2021_02/111203201.2</t>
  </si>
  <si>
    <t>2+4+2+1+1,5+2+6+4+16</t>
  </si>
  <si>
    <t>10</t>
  </si>
  <si>
    <t>R-032.2</t>
  </si>
  <si>
    <t>510769499</t>
  </si>
  <si>
    <t>9</t>
  </si>
  <si>
    <t>R-001.2</t>
  </si>
  <si>
    <t xml:space="preserve">Ekologická likvidace veškeré neupotřeb. dřev. hmoty - z křovin a stromů D kmene do 100 mm - v souladu se zákonem o odpadech č.541/2020 Sb.v platném znění   </t>
  </si>
  <si>
    <t>-632463407</t>
  </si>
  <si>
    <t xml:space="preserve">Ekologická likvidace veškeré neupotřeb. dřev. hmoty - z křovin a stromů D kmene do 100 mm - v souladu se zákonem o odpadech č.541/2020 Sb.v platném znění </t>
  </si>
  <si>
    <t>12</t>
  </si>
  <si>
    <t>111103212.3</t>
  </si>
  <si>
    <t>1259779649</t>
  </si>
  <si>
    <t>https://podminky.urs.cz/item/CS_URS_2021_02/111103212.3</t>
  </si>
  <si>
    <t>(((1,8+0,8+1,7)*112)*0,0001)*0,6</t>
  </si>
  <si>
    <t>13</t>
  </si>
  <si>
    <t>111103222.3</t>
  </si>
  <si>
    <t>-25335169</t>
  </si>
  <si>
    <t>(((1,8+0,8+1,7)*112)*0,0001)*0,4</t>
  </si>
  <si>
    <t>14</t>
  </si>
  <si>
    <t>185803106.3</t>
  </si>
  <si>
    <t>-987791868</t>
  </si>
  <si>
    <t>https://podminky.urs.cz/item/CS_URS_2021_02/185803106.3</t>
  </si>
  <si>
    <t>185803107.3</t>
  </si>
  <si>
    <t>-847942063</t>
  </si>
  <si>
    <t>https://podminky.urs.cz/item/CS_URS_2021_02/185803107.3</t>
  </si>
  <si>
    <t>16</t>
  </si>
  <si>
    <t>R-032.3</t>
  </si>
  <si>
    <t xml:space="preserve">SO 3 - Ekologická likvidace divokého porostu - v souladu se zákonem  o odpadech č.541/2020 Sb.v platném znění     </t>
  </si>
  <si>
    <t>-1782396997</t>
  </si>
  <si>
    <t>17</t>
  </si>
  <si>
    <t>R-033.3</t>
  </si>
  <si>
    <t xml:space="preserve">SO 3 - Ekologická likvidace vodního porostu - v souladu se zákonem  o odpadech č.541/2020 Sb.v platném znění    </t>
  </si>
  <si>
    <t>-1440289266</t>
  </si>
  <si>
    <t>18</t>
  </si>
  <si>
    <t>111103212.4</t>
  </si>
  <si>
    <t>2005899295</t>
  </si>
  <si>
    <t>https://podminky.urs.cz/item/CS_URS_2021_02/111103212.4</t>
  </si>
  <si>
    <t>(3,43*490)/10000</t>
  </si>
  <si>
    <t>19</t>
  </si>
  <si>
    <t>185803106.4</t>
  </si>
  <si>
    <t>974948812</t>
  </si>
  <si>
    <t>https://podminky.urs.cz/item/CS_URS_2021_02/185803106.4</t>
  </si>
  <si>
    <t>20</t>
  </si>
  <si>
    <t>R-032.4</t>
  </si>
  <si>
    <t xml:space="preserve">SO 4 - Ekologická likvidace divokého porostu - v souladu se zákonem  o odpadech č.541/2020 Sb.v platném znění     </t>
  </si>
  <si>
    <t>-1672526121</t>
  </si>
  <si>
    <t>111103212.5</t>
  </si>
  <si>
    <t>2123536537</t>
  </si>
  <si>
    <t>https://podminky.urs.cz/item/CS_URS_2021_02/111103212.5</t>
  </si>
  <si>
    <t>(5,97*395)/10000</t>
  </si>
  <si>
    <t>22</t>
  </si>
  <si>
    <t>185803106.5</t>
  </si>
  <si>
    <t>107956617</t>
  </si>
  <si>
    <t>https://podminky.urs.cz/item/CS_URS_2021_02/185803106.5</t>
  </si>
  <si>
    <t>23</t>
  </si>
  <si>
    <t>R-032.5</t>
  </si>
  <si>
    <t xml:space="preserve">SO 5 - Ekologická likvidace divokého porostu - v souladu se zákonem  o odpadech č.541/2020 Sb.v platném znění     </t>
  </si>
  <si>
    <t>-1280321727</t>
  </si>
  <si>
    <t>24</t>
  </si>
  <si>
    <t>111103212.6</t>
  </si>
  <si>
    <t>1440671464</t>
  </si>
  <si>
    <t>https://podminky.urs.cz/item/CS_URS_2021_02/111103212.6</t>
  </si>
  <si>
    <t>(4,49*619)/10000</t>
  </si>
  <si>
    <t>25</t>
  </si>
  <si>
    <t>185803106.6</t>
  </si>
  <si>
    <t>-1979594611</t>
  </si>
  <si>
    <t>https://podminky.urs.cz/item/CS_URS_2021_02/185803106.6</t>
  </si>
  <si>
    <t>26</t>
  </si>
  <si>
    <t>R-032.6</t>
  </si>
  <si>
    <t xml:space="preserve">SO 6 - Ekologická likvidace divokého porostu - v souladu se zákonem  o odpadech č.541/2020 Sb.v platném znění     </t>
  </si>
  <si>
    <t>1969331577</t>
  </si>
  <si>
    <t>27</t>
  </si>
  <si>
    <t>111103212.7</t>
  </si>
  <si>
    <t>-1346575453</t>
  </si>
  <si>
    <t>https://podminky.urs.cz/item/CS_URS_2021_02/111103212.7</t>
  </si>
  <si>
    <t>(1*120)/10000</t>
  </si>
  <si>
    <t>28</t>
  </si>
  <si>
    <t>185803106.7</t>
  </si>
  <si>
    <t>605795855</t>
  </si>
  <si>
    <t>https://podminky.urs.cz/item/CS_URS_2021_02/185803106.7</t>
  </si>
  <si>
    <t>29</t>
  </si>
  <si>
    <t>R-032.7</t>
  </si>
  <si>
    <t xml:space="preserve">SO 7 - Ekologická likvidace divokého porostu - v souladu se zákonem  o odpadech č.541/2020 Sb.v platném znění     </t>
  </si>
  <si>
    <t>-1849343952</t>
  </si>
  <si>
    <t>30</t>
  </si>
  <si>
    <t>111103212.8</t>
  </si>
  <si>
    <t>-885949231</t>
  </si>
  <si>
    <t>https://podminky.urs.cz/item/CS_URS_2021_02/111103212.8</t>
  </si>
  <si>
    <t>(3*70)/10000</t>
  </si>
  <si>
    <t>31</t>
  </si>
  <si>
    <t>185803106.8</t>
  </si>
  <si>
    <t>-1945827203</t>
  </si>
  <si>
    <t>https://podminky.urs.cz/item/CS_URS_2021_02/185803106.8</t>
  </si>
  <si>
    <t>32</t>
  </si>
  <si>
    <t>R-032.8</t>
  </si>
  <si>
    <t xml:space="preserve">SO 8 - Ekologická likvidace divokého porostu - v souladu se zákonem  o odpadech č.541/2020 Sb.v platném znění     </t>
  </si>
  <si>
    <t>356387199</t>
  </si>
  <si>
    <t>33</t>
  </si>
  <si>
    <t>111103212.9</t>
  </si>
  <si>
    <t>-824584731</t>
  </si>
  <si>
    <t>https://podminky.urs.cz/item/CS_URS_2021_02/111103212.9</t>
  </si>
  <si>
    <t>(2,88*222)/10000</t>
  </si>
  <si>
    <t>34</t>
  </si>
  <si>
    <t>185803106.9</t>
  </si>
  <si>
    <t>1057005887</t>
  </si>
  <si>
    <t>https://podminky.urs.cz/item/CS_URS_2021_02/185803106.9</t>
  </si>
  <si>
    <t>35</t>
  </si>
  <si>
    <t>R-032.9</t>
  </si>
  <si>
    <t xml:space="preserve">SO 9 - Ekologická likvidace divokého porostu - v souladu se zákonem  o odpadech č.541/2020 Sb.v platném znění     </t>
  </si>
  <si>
    <t>-2136949395</t>
  </si>
  <si>
    <t>36</t>
  </si>
  <si>
    <t>111103212.10</t>
  </si>
  <si>
    <t>-256883953</t>
  </si>
  <si>
    <t>https://podminky.urs.cz/item/CS_URS_2021_02/111103212.10</t>
  </si>
  <si>
    <t>(4,14*210)/10000</t>
  </si>
  <si>
    <t>37</t>
  </si>
  <si>
    <t>185803106.10</t>
  </si>
  <si>
    <t>-27989417</t>
  </si>
  <si>
    <t>https://podminky.urs.cz/item/CS_URS_2021_02/185803106.10</t>
  </si>
  <si>
    <t>38</t>
  </si>
  <si>
    <t>R-032.10</t>
  </si>
  <si>
    <t xml:space="preserve">SO 10 - Ekologická likvidace divokého porostu - v souladu se zákonem  o odpadech č.541/2020 Sb.v platném znění     </t>
  </si>
  <si>
    <t>1447579105</t>
  </si>
  <si>
    <t>39</t>
  </si>
  <si>
    <t>111103212.11</t>
  </si>
  <si>
    <t>-831824720</t>
  </si>
  <si>
    <t>https://podminky.urs.cz/item/CS_URS_2021_02/111103212.11</t>
  </si>
  <si>
    <t>(5,5*1820)/10000</t>
  </si>
  <si>
    <t>40</t>
  </si>
  <si>
    <t>185803106.11</t>
  </si>
  <si>
    <t>1318503959</t>
  </si>
  <si>
    <t>https://podminky.urs.cz/item/CS_URS_2021_02/185803106.11</t>
  </si>
  <si>
    <t>41</t>
  </si>
  <si>
    <t>111203201.11</t>
  </si>
  <si>
    <t>1521955052</t>
  </si>
  <si>
    <t>https://podminky.urs.cz/item/CS_URS_2021_02/111203201.11</t>
  </si>
  <si>
    <t>2*2+3*2+2*4+2*2+2*1+2*1+1*3+2*3+2*2</t>
  </si>
  <si>
    <t>42</t>
  </si>
  <si>
    <t>R-032.11</t>
  </si>
  <si>
    <t xml:space="preserve">SO 11 - Ekologická likvidace divokého porostu - v souladu se zákonem  o odpadech č.541/2020 Sb.v platném znění     </t>
  </si>
  <si>
    <t>-653197574</t>
  </si>
  <si>
    <t>43</t>
  </si>
  <si>
    <t>R-001.11</t>
  </si>
  <si>
    <t xml:space="preserve">SO 11 - Ekologická likvidace veškeré neupotřeb. dřev. hmoty - z křovin a stromů D kmene do 100 mm - v souladu se zákonem o odpadech č.541/2020 Sb.v platném znění   </t>
  </si>
  <si>
    <t>862061518</t>
  </si>
  <si>
    <t>51</t>
  </si>
  <si>
    <t>111103212.12</t>
  </si>
  <si>
    <t>-895083215</t>
  </si>
  <si>
    <t>https://podminky.urs.cz/item/CS_URS_2021_02/111103212.12</t>
  </si>
  <si>
    <t>(110*4)/10000</t>
  </si>
  <si>
    <t>45</t>
  </si>
  <si>
    <t>111103222.12</t>
  </si>
  <si>
    <t>1680382486</t>
  </si>
  <si>
    <t>(135*10)/10000</t>
  </si>
  <si>
    <t>46</t>
  </si>
  <si>
    <t>185803106.12</t>
  </si>
  <si>
    <t>1705770335</t>
  </si>
  <si>
    <t>https://podminky.urs.cz/item/CS_URS_2021_02/185803106.12</t>
  </si>
  <si>
    <t>47</t>
  </si>
  <si>
    <t>185803107.12</t>
  </si>
  <si>
    <t>-2050605837</t>
  </si>
  <si>
    <t>https://podminky.urs.cz/item/CS_URS_2021_02/185803107.12</t>
  </si>
  <si>
    <t>56</t>
  </si>
  <si>
    <t>R-032.12</t>
  </si>
  <si>
    <t xml:space="preserve">SO12 - Ekologická likvidace divokého porostu - v souladu se zákonem  o odpadech č.541/2020 Sb.v platném znění     </t>
  </si>
  <si>
    <t>-645169097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</si>
  <si>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</si>
  <si>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</si>
  <si>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57</t>
  </si>
  <si>
    <t>R-033.12</t>
  </si>
  <si>
    <t xml:space="preserve">SO12 - Ekologická likvidace vodního porostu - v souladu se zákonem  o odpadech č.541/2020 Sb.v platném znění    </t>
  </si>
  <si>
    <t>-689297056</t>
  </si>
  <si>
    <t>49</t>
  </si>
  <si>
    <t>111103212.13</t>
  </si>
  <si>
    <t>-1213277836</t>
  </si>
  <si>
    <t>https://podminky.urs.cz/item/CS_URS_2021_02/111103212.13</t>
  </si>
  <si>
    <t>300*8/10000</t>
  </si>
  <si>
    <t>48</t>
  </si>
  <si>
    <t>185803106.13</t>
  </si>
  <si>
    <t>1521882227</t>
  </si>
  <si>
    <t>https://podminky.urs.cz/item/CS_URS_2021_02/185803106.13</t>
  </si>
  <si>
    <t>50</t>
  </si>
  <si>
    <t>R-032.13</t>
  </si>
  <si>
    <t xml:space="preserve">SO 13 - Ekologická likvidace divokého porostu - v souladu se zákonem  o odpadech č.541/2020 Sb.v platném znění     </t>
  </si>
  <si>
    <t>2122179340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</si>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</sst>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5803106.3" TargetMode="External"/><Relationship Id="rId13" Type="http://schemas.openxmlformats.org/officeDocument/2006/relationships/hyperlink" Target="https://podminky.urs.cz/item/CS_URS_2021_02/185803106.5" TargetMode="External"/><Relationship Id="rId18" Type="http://schemas.openxmlformats.org/officeDocument/2006/relationships/hyperlink" Target="https://podminky.urs.cz/item/CS_URS_2021_02/111103212.8" TargetMode="External"/><Relationship Id="rId26" Type="http://schemas.openxmlformats.org/officeDocument/2006/relationships/hyperlink" Target="https://podminky.urs.cz/item/CS_URS_2021_02/111203201.11" TargetMode="External"/><Relationship Id="rId3" Type="http://schemas.openxmlformats.org/officeDocument/2006/relationships/hyperlink" Target="https://podminky.urs.cz/item/CS_URS_2021_02/185803107.1" TargetMode="External"/><Relationship Id="rId21" Type="http://schemas.openxmlformats.org/officeDocument/2006/relationships/hyperlink" Target="https://podminky.urs.cz/item/CS_URS_2021_02/185803106.9" TargetMode="External"/><Relationship Id="rId7" Type="http://schemas.openxmlformats.org/officeDocument/2006/relationships/hyperlink" Target="https://podminky.urs.cz/item/CS_URS_2021_02/111103212.3" TargetMode="External"/><Relationship Id="rId12" Type="http://schemas.openxmlformats.org/officeDocument/2006/relationships/hyperlink" Target="https://podminky.urs.cz/item/CS_URS_2021_02/111103212.5" TargetMode="External"/><Relationship Id="rId17" Type="http://schemas.openxmlformats.org/officeDocument/2006/relationships/hyperlink" Target="https://podminky.urs.cz/item/CS_URS_2021_02/185803106.7" TargetMode="External"/><Relationship Id="rId25" Type="http://schemas.openxmlformats.org/officeDocument/2006/relationships/hyperlink" Target="https://podminky.urs.cz/item/CS_URS_2021_02/185803106.11" TargetMode="External"/><Relationship Id="rId2" Type="http://schemas.openxmlformats.org/officeDocument/2006/relationships/hyperlink" Target="https://podminky.urs.cz/item/CS_URS_2021_02/185803106.1" TargetMode="External"/><Relationship Id="rId16" Type="http://schemas.openxmlformats.org/officeDocument/2006/relationships/hyperlink" Target="https://podminky.urs.cz/item/CS_URS_2021_02/111103212.7" TargetMode="External"/><Relationship Id="rId20" Type="http://schemas.openxmlformats.org/officeDocument/2006/relationships/hyperlink" Target="https://podminky.urs.cz/item/CS_URS_2021_02/111103212.9" TargetMode="External"/><Relationship Id="rId29" Type="http://schemas.openxmlformats.org/officeDocument/2006/relationships/hyperlink" Target="https://podminky.urs.cz/item/CS_URS_2021_02/185803107.12" TargetMode="External"/><Relationship Id="rId1" Type="http://schemas.openxmlformats.org/officeDocument/2006/relationships/hyperlink" Target="https://podminky.urs.cz/item/CS_URS_2021_02/111103212.1" TargetMode="External"/><Relationship Id="rId6" Type="http://schemas.openxmlformats.org/officeDocument/2006/relationships/hyperlink" Target="https://podminky.urs.cz/item/CS_URS_2021_02/111203201.2" TargetMode="External"/><Relationship Id="rId11" Type="http://schemas.openxmlformats.org/officeDocument/2006/relationships/hyperlink" Target="https://podminky.urs.cz/item/CS_URS_2021_02/185803106.4" TargetMode="External"/><Relationship Id="rId24" Type="http://schemas.openxmlformats.org/officeDocument/2006/relationships/hyperlink" Target="https://podminky.urs.cz/item/CS_URS_2021_02/111103212.11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podminky.urs.cz/item/CS_URS_2021_02/185803106.2" TargetMode="External"/><Relationship Id="rId15" Type="http://schemas.openxmlformats.org/officeDocument/2006/relationships/hyperlink" Target="https://podminky.urs.cz/item/CS_URS_2021_02/185803106.6" TargetMode="External"/><Relationship Id="rId23" Type="http://schemas.openxmlformats.org/officeDocument/2006/relationships/hyperlink" Target="https://podminky.urs.cz/item/CS_URS_2021_02/185803106.10" TargetMode="External"/><Relationship Id="rId28" Type="http://schemas.openxmlformats.org/officeDocument/2006/relationships/hyperlink" Target="https://podminky.urs.cz/item/CS_URS_2021_02/185803106.12" TargetMode="External"/><Relationship Id="rId10" Type="http://schemas.openxmlformats.org/officeDocument/2006/relationships/hyperlink" Target="https://podminky.urs.cz/item/CS_URS_2021_02/111103212.4" TargetMode="External"/><Relationship Id="rId19" Type="http://schemas.openxmlformats.org/officeDocument/2006/relationships/hyperlink" Target="https://podminky.urs.cz/item/CS_URS_2021_02/185803106.8" TargetMode="External"/><Relationship Id="rId31" Type="http://schemas.openxmlformats.org/officeDocument/2006/relationships/hyperlink" Target="https://podminky.urs.cz/item/CS_URS_2021_02/185803106.13" TargetMode="External"/><Relationship Id="rId4" Type="http://schemas.openxmlformats.org/officeDocument/2006/relationships/hyperlink" Target="https://podminky.urs.cz/item/CS_URS_2021_02/111103212.2" TargetMode="External"/><Relationship Id="rId9" Type="http://schemas.openxmlformats.org/officeDocument/2006/relationships/hyperlink" Target="https://podminky.urs.cz/item/CS_URS_2021_02/185803107.3" TargetMode="External"/><Relationship Id="rId14" Type="http://schemas.openxmlformats.org/officeDocument/2006/relationships/hyperlink" Target="https://podminky.urs.cz/item/CS_URS_2021_02/111103212.6" TargetMode="External"/><Relationship Id="rId22" Type="http://schemas.openxmlformats.org/officeDocument/2006/relationships/hyperlink" Target="https://podminky.urs.cz/item/CS_URS_2021_02/111103212.10" TargetMode="External"/><Relationship Id="rId27" Type="http://schemas.openxmlformats.org/officeDocument/2006/relationships/hyperlink" Target="https://podminky.urs.cz/item/CS_URS_2021_02/111103212.12" TargetMode="External"/><Relationship Id="rId30" Type="http://schemas.openxmlformats.org/officeDocument/2006/relationships/hyperlink" Target="https://podminky.urs.cz/item/CS_URS_2021_02/111103212.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28" workbookViewId="0">
      <selection activeCell="AN19" sqref="AN19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84" t="s">
        <v>6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6" t="s">
        <v>7</v>
      </c>
      <c r="BT2" s="16" t="s">
        <v>8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>
      <c r="B5" s="19"/>
      <c r="D5" s="23" t="s">
        <v>14</v>
      </c>
      <c r="K5" s="250" t="s">
        <v>15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R5" s="19"/>
      <c r="BE5" s="247" t="s">
        <v>16</v>
      </c>
      <c r="BS5" s="16" t="s">
        <v>7</v>
      </c>
    </row>
    <row r="6" spans="1:74" s="1" customFormat="1" ht="36.9" customHeight="1">
      <c r="B6" s="19"/>
      <c r="D6" s="25" t="s">
        <v>17</v>
      </c>
      <c r="K6" s="252" t="s">
        <v>18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R6" s="19"/>
      <c r="BE6" s="248"/>
      <c r="BS6" s="16" t="s">
        <v>7</v>
      </c>
    </row>
    <row r="7" spans="1:74" s="1" customFormat="1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48"/>
      <c r="BS7" s="16" t="s">
        <v>7</v>
      </c>
    </row>
    <row r="8" spans="1:74" s="1" customFormat="1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48"/>
      <c r="BS8" s="16" t="s">
        <v>7</v>
      </c>
    </row>
    <row r="9" spans="1:74" s="1" customFormat="1" ht="14.4" customHeight="1">
      <c r="B9" s="19"/>
      <c r="AR9" s="19"/>
      <c r="BE9" s="248"/>
      <c r="BS9" s="16" t="s">
        <v>7</v>
      </c>
    </row>
    <row r="10" spans="1:74" s="1" customFormat="1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48"/>
      <c r="BS10" s="16" t="s">
        <v>7</v>
      </c>
    </row>
    <row r="11" spans="1:74" s="1" customFormat="1" ht="18.45" customHeight="1">
      <c r="B11" s="19"/>
      <c r="E11" s="24" t="s">
        <v>27</v>
      </c>
      <c r="AK11" s="26" t="s">
        <v>28</v>
      </c>
      <c r="AN11" s="24" t="s">
        <v>3</v>
      </c>
      <c r="AR11" s="19"/>
      <c r="BE11" s="248"/>
      <c r="BS11" s="16" t="s">
        <v>7</v>
      </c>
    </row>
    <row r="12" spans="1:74" s="1" customFormat="1" ht="6.9" customHeight="1">
      <c r="B12" s="19"/>
      <c r="AR12" s="19"/>
      <c r="BE12" s="248"/>
      <c r="BS12" s="16" t="s">
        <v>7</v>
      </c>
    </row>
    <row r="13" spans="1:74" s="1" customFormat="1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48"/>
      <c r="BS13" s="16" t="s">
        <v>7</v>
      </c>
    </row>
    <row r="14" spans="1:74" ht="13.2">
      <c r="B14" s="19"/>
      <c r="E14" s="253" t="s">
        <v>30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6" t="s">
        <v>28</v>
      </c>
      <c r="AN14" s="28" t="s">
        <v>30</v>
      </c>
      <c r="AR14" s="19"/>
      <c r="BE14" s="248"/>
      <c r="BS14" s="16" t="s">
        <v>7</v>
      </c>
    </row>
    <row r="15" spans="1:74" s="1" customFormat="1" ht="6.9" customHeight="1">
      <c r="B15" s="19"/>
      <c r="AR15" s="19"/>
      <c r="BE15" s="248"/>
      <c r="BS15" s="16" t="s">
        <v>4</v>
      </c>
    </row>
    <row r="16" spans="1:74" s="1" customFormat="1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48"/>
      <c r="BS16" s="16" t="s">
        <v>4</v>
      </c>
    </row>
    <row r="17" spans="1:71" s="1" customFormat="1" ht="18.45" customHeight="1">
      <c r="B17" s="19"/>
      <c r="E17" s="24" t="s">
        <v>32</v>
      </c>
      <c r="AK17" s="26" t="s">
        <v>28</v>
      </c>
      <c r="AN17" s="24" t="s">
        <v>3</v>
      </c>
      <c r="AR17" s="19"/>
      <c r="BE17" s="248"/>
      <c r="BS17" s="16" t="s">
        <v>33</v>
      </c>
    </row>
    <row r="18" spans="1:71" s="1" customFormat="1" ht="6.9" customHeight="1">
      <c r="B18" s="19"/>
      <c r="AR18" s="19"/>
      <c r="BE18" s="248"/>
      <c r="BS18" s="16" t="s">
        <v>7</v>
      </c>
    </row>
    <row r="19" spans="1:71" s="1" customFormat="1" ht="12" customHeight="1">
      <c r="B19" s="19"/>
      <c r="D19" s="26" t="s">
        <v>34</v>
      </c>
      <c r="AK19" s="26" t="s">
        <v>26</v>
      </c>
      <c r="AN19" s="24" t="s">
        <v>3</v>
      </c>
      <c r="AR19" s="19"/>
      <c r="BE19" s="248"/>
      <c r="BS19" s="16" t="s">
        <v>7</v>
      </c>
    </row>
    <row r="20" spans="1:71" s="1" customFormat="1" ht="18.45" customHeight="1">
      <c r="B20" s="19"/>
      <c r="E20" s="24" t="s">
        <v>32</v>
      </c>
      <c r="AK20" s="26" t="s">
        <v>28</v>
      </c>
      <c r="AN20" s="24" t="s">
        <v>3</v>
      </c>
      <c r="AR20" s="19"/>
      <c r="BE20" s="248"/>
      <c r="BS20" s="16" t="s">
        <v>33</v>
      </c>
    </row>
    <row r="21" spans="1:71" s="1" customFormat="1" ht="6.9" customHeight="1">
      <c r="B21" s="19"/>
      <c r="AR21" s="19"/>
      <c r="BE21" s="248"/>
    </row>
    <row r="22" spans="1:71" s="1" customFormat="1" ht="12" customHeight="1">
      <c r="B22" s="19"/>
      <c r="D22" s="26" t="s">
        <v>35</v>
      </c>
      <c r="AR22" s="19"/>
      <c r="BE22" s="248"/>
    </row>
    <row r="23" spans="1:71" s="1" customFormat="1" ht="47.25" customHeight="1">
      <c r="B23" s="19"/>
      <c r="E23" s="255" t="s">
        <v>36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R23" s="19"/>
      <c r="BE23" s="248"/>
    </row>
    <row r="24" spans="1:71" s="1" customFormat="1" ht="6.9" customHeight="1">
      <c r="B24" s="19"/>
      <c r="AR24" s="19"/>
      <c r="BE24" s="248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8"/>
    </row>
    <row r="26" spans="1:71" s="2" customFormat="1" ht="25.95" customHeight="1">
      <c r="A26" s="31"/>
      <c r="B26" s="32"/>
      <c r="C26" s="31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6">
        <f>ROUND(AG54,2)</f>
        <v>0</v>
      </c>
      <c r="AL26" s="257"/>
      <c r="AM26" s="257"/>
      <c r="AN26" s="257"/>
      <c r="AO26" s="257"/>
      <c r="AP26" s="31"/>
      <c r="AQ26" s="31"/>
      <c r="AR26" s="32"/>
      <c r="BE26" s="248"/>
    </row>
    <row r="27" spans="1:71" s="2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48"/>
    </row>
    <row r="28" spans="1:71" s="2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58" t="s">
        <v>38</v>
      </c>
      <c r="M28" s="258"/>
      <c r="N28" s="258"/>
      <c r="O28" s="258"/>
      <c r="P28" s="258"/>
      <c r="Q28" s="31"/>
      <c r="R28" s="31"/>
      <c r="S28" s="31"/>
      <c r="T28" s="31"/>
      <c r="U28" s="31"/>
      <c r="V28" s="31"/>
      <c r="W28" s="258" t="s">
        <v>39</v>
      </c>
      <c r="X28" s="258"/>
      <c r="Y28" s="258"/>
      <c r="Z28" s="258"/>
      <c r="AA28" s="258"/>
      <c r="AB28" s="258"/>
      <c r="AC28" s="258"/>
      <c r="AD28" s="258"/>
      <c r="AE28" s="258"/>
      <c r="AF28" s="31"/>
      <c r="AG28" s="31"/>
      <c r="AH28" s="31"/>
      <c r="AI28" s="31"/>
      <c r="AJ28" s="31"/>
      <c r="AK28" s="258" t="s">
        <v>40</v>
      </c>
      <c r="AL28" s="258"/>
      <c r="AM28" s="258"/>
      <c r="AN28" s="258"/>
      <c r="AO28" s="258"/>
      <c r="AP28" s="31"/>
      <c r="AQ28" s="31"/>
      <c r="AR28" s="32"/>
      <c r="BE28" s="248"/>
    </row>
    <row r="29" spans="1:71" s="3" customFormat="1" ht="14.4" customHeight="1">
      <c r="B29" s="36"/>
      <c r="D29" s="26" t="s">
        <v>41</v>
      </c>
      <c r="F29" s="26" t="s">
        <v>42</v>
      </c>
      <c r="L29" s="261">
        <v>0.21</v>
      </c>
      <c r="M29" s="260"/>
      <c r="N29" s="260"/>
      <c r="O29" s="260"/>
      <c r="P29" s="260"/>
      <c r="W29" s="259">
        <f>ROUND(AZ54, 2)</f>
        <v>0</v>
      </c>
      <c r="X29" s="260"/>
      <c r="Y29" s="260"/>
      <c r="Z29" s="260"/>
      <c r="AA29" s="260"/>
      <c r="AB29" s="260"/>
      <c r="AC29" s="260"/>
      <c r="AD29" s="260"/>
      <c r="AE29" s="260"/>
      <c r="AK29" s="259">
        <f>ROUND(AV54, 2)</f>
        <v>0</v>
      </c>
      <c r="AL29" s="260"/>
      <c r="AM29" s="260"/>
      <c r="AN29" s="260"/>
      <c r="AO29" s="260"/>
      <c r="AR29" s="36"/>
      <c r="BE29" s="249"/>
    </row>
    <row r="30" spans="1:71" s="3" customFormat="1" ht="14.4" customHeight="1">
      <c r="B30" s="36"/>
      <c r="F30" s="26" t="s">
        <v>43</v>
      </c>
      <c r="L30" s="261">
        <v>0.15</v>
      </c>
      <c r="M30" s="260"/>
      <c r="N30" s="260"/>
      <c r="O30" s="260"/>
      <c r="P30" s="260"/>
      <c r="W30" s="259">
        <f>ROUND(BA54, 2)</f>
        <v>0</v>
      </c>
      <c r="X30" s="260"/>
      <c r="Y30" s="260"/>
      <c r="Z30" s="260"/>
      <c r="AA30" s="260"/>
      <c r="AB30" s="260"/>
      <c r="AC30" s="260"/>
      <c r="AD30" s="260"/>
      <c r="AE30" s="260"/>
      <c r="AK30" s="259">
        <f>ROUND(AW54, 2)</f>
        <v>0</v>
      </c>
      <c r="AL30" s="260"/>
      <c r="AM30" s="260"/>
      <c r="AN30" s="260"/>
      <c r="AO30" s="260"/>
      <c r="AR30" s="36"/>
      <c r="BE30" s="249"/>
    </row>
    <row r="31" spans="1:71" s="3" customFormat="1" ht="14.4" hidden="1" customHeight="1">
      <c r="B31" s="36"/>
      <c r="F31" s="26" t="s">
        <v>44</v>
      </c>
      <c r="L31" s="261">
        <v>0.21</v>
      </c>
      <c r="M31" s="260"/>
      <c r="N31" s="260"/>
      <c r="O31" s="260"/>
      <c r="P31" s="260"/>
      <c r="W31" s="259">
        <f>ROUND(BB54, 2)</f>
        <v>0</v>
      </c>
      <c r="X31" s="260"/>
      <c r="Y31" s="260"/>
      <c r="Z31" s="260"/>
      <c r="AA31" s="260"/>
      <c r="AB31" s="260"/>
      <c r="AC31" s="260"/>
      <c r="AD31" s="260"/>
      <c r="AE31" s="260"/>
      <c r="AK31" s="259">
        <v>0</v>
      </c>
      <c r="AL31" s="260"/>
      <c r="AM31" s="260"/>
      <c r="AN31" s="260"/>
      <c r="AO31" s="260"/>
      <c r="AR31" s="36"/>
      <c r="BE31" s="249"/>
    </row>
    <row r="32" spans="1:71" s="3" customFormat="1" ht="14.4" hidden="1" customHeight="1">
      <c r="B32" s="36"/>
      <c r="F32" s="26" t="s">
        <v>45</v>
      </c>
      <c r="L32" s="261">
        <v>0.15</v>
      </c>
      <c r="M32" s="260"/>
      <c r="N32" s="260"/>
      <c r="O32" s="260"/>
      <c r="P32" s="260"/>
      <c r="W32" s="259">
        <f>ROUND(BC54, 2)</f>
        <v>0</v>
      </c>
      <c r="X32" s="260"/>
      <c r="Y32" s="260"/>
      <c r="Z32" s="260"/>
      <c r="AA32" s="260"/>
      <c r="AB32" s="260"/>
      <c r="AC32" s="260"/>
      <c r="AD32" s="260"/>
      <c r="AE32" s="260"/>
      <c r="AK32" s="259">
        <v>0</v>
      </c>
      <c r="AL32" s="260"/>
      <c r="AM32" s="260"/>
      <c r="AN32" s="260"/>
      <c r="AO32" s="260"/>
      <c r="AR32" s="36"/>
      <c r="BE32" s="249"/>
    </row>
    <row r="33" spans="1:57" s="3" customFormat="1" ht="14.4" hidden="1" customHeight="1">
      <c r="B33" s="36"/>
      <c r="F33" s="26" t="s">
        <v>46</v>
      </c>
      <c r="L33" s="261">
        <v>0</v>
      </c>
      <c r="M33" s="260"/>
      <c r="N33" s="260"/>
      <c r="O33" s="260"/>
      <c r="P33" s="260"/>
      <c r="W33" s="259">
        <f>ROUND(BD54, 2)</f>
        <v>0</v>
      </c>
      <c r="X33" s="260"/>
      <c r="Y33" s="260"/>
      <c r="Z33" s="260"/>
      <c r="AA33" s="260"/>
      <c r="AB33" s="260"/>
      <c r="AC33" s="260"/>
      <c r="AD33" s="260"/>
      <c r="AE33" s="260"/>
      <c r="AK33" s="259">
        <v>0</v>
      </c>
      <c r="AL33" s="260"/>
      <c r="AM33" s="260"/>
      <c r="AN33" s="260"/>
      <c r="AO33" s="260"/>
      <c r="AR33" s="36"/>
    </row>
    <row r="34" spans="1:57" s="2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5" customHeight="1">
      <c r="A35" s="31"/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62" t="s">
        <v>49</v>
      </c>
      <c r="Y35" s="263"/>
      <c r="Z35" s="263"/>
      <c r="AA35" s="263"/>
      <c r="AB35" s="263"/>
      <c r="AC35" s="39"/>
      <c r="AD35" s="39"/>
      <c r="AE35" s="39"/>
      <c r="AF35" s="39"/>
      <c r="AG35" s="39"/>
      <c r="AH35" s="39"/>
      <c r="AI35" s="39"/>
      <c r="AJ35" s="39"/>
      <c r="AK35" s="264">
        <f>SUM(AK26:AK33)</f>
        <v>0</v>
      </c>
      <c r="AL35" s="263"/>
      <c r="AM35" s="263"/>
      <c r="AN35" s="263"/>
      <c r="AO35" s="265"/>
      <c r="AP35" s="37"/>
      <c r="AQ35" s="37"/>
      <c r="AR35" s="32"/>
      <c r="BE35" s="31"/>
    </row>
    <row r="36" spans="1:57" s="2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" customHeight="1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" customHeight="1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" customHeight="1">
      <c r="A42" s="31"/>
      <c r="B42" s="32"/>
      <c r="C42" s="20" t="s">
        <v>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" customHeight="1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>
      <c r="B44" s="45"/>
      <c r="C44" s="26" t="s">
        <v>14</v>
      </c>
      <c r="L44" s="4" t="str">
        <f>K5</f>
        <v>02/2021</v>
      </c>
      <c r="AR44" s="45"/>
    </row>
    <row r="45" spans="1:57" s="5" customFormat="1" ht="36.9" customHeight="1">
      <c r="B45" s="46"/>
      <c r="C45" s="47" t="s">
        <v>17</v>
      </c>
      <c r="L45" s="266" t="str">
        <f>K6</f>
        <v>Údržba HOZ Hradecko, Trutnovsko</v>
      </c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R45" s="46"/>
    </row>
    <row r="46" spans="1:57" s="2" customFormat="1" ht="6.9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>
      <c r="A47" s="31"/>
      <c r="B47" s="32"/>
      <c r="C47" s="26" t="s">
        <v>21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>okres Hradec Králové, Trutnov, Náchod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23</v>
      </c>
      <c r="AJ47" s="31"/>
      <c r="AK47" s="31"/>
      <c r="AL47" s="31"/>
      <c r="AM47" s="268" t="str">
        <f>IF(AN8= "","",AN8)</f>
        <v>29. 7. 2021</v>
      </c>
      <c r="AN47" s="268"/>
      <c r="AO47" s="31"/>
      <c r="AP47" s="31"/>
      <c r="AQ47" s="31"/>
      <c r="AR47" s="32"/>
      <c r="BE47" s="31"/>
    </row>
    <row r="48" spans="1:57" s="2" customFormat="1" ht="6.9" customHeigh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1" s="2" customFormat="1" ht="15.15" customHeight="1">
      <c r="A49" s="31"/>
      <c r="B49" s="32"/>
      <c r="C49" s="26" t="s">
        <v>25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>SPÚ, OVHS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31</v>
      </c>
      <c r="AJ49" s="31"/>
      <c r="AK49" s="31"/>
      <c r="AL49" s="31"/>
      <c r="AM49" s="269" t="str">
        <f>IF(E17="","",E17)</f>
        <v xml:space="preserve"> </v>
      </c>
      <c r="AN49" s="270"/>
      <c r="AO49" s="270"/>
      <c r="AP49" s="270"/>
      <c r="AQ49" s="31"/>
      <c r="AR49" s="32"/>
      <c r="AS49" s="271" t="s">
        <v>51</v>
      </c>
      <c r="AT49" s="272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1" s="2" customFormat="1" ht="15.15" customHeight="1">
      <c r="A50" s="31"/>
      <c r="B50" s="32"/>
      <c r="C50" s="26" t="s">
        <v>29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34</v>
      </c>
      <c r="AJ50" s="31"/>
      <c r="AK50" s="31"/>
      <c r="AL50" s="31"/>
      <c r="AM50" s="269" t="str">
        <f>IF(E20="","",E20)</f>
        <v xml:space="preserve"> </v>
      </c>
      <c r="AN50" s="270"/>
      <c r="AO50" s="270"/>
      <c r="AP50" s="270"/>
      <c r="AQ50" s="31"/>
      <c r="AR50" s="32"/>
      <c r="AS50" s="273"/>
      <c r="AT50" s="274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1" s="2" customFormat="1" ht="10.8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273"/>
      <c r="AT51" s="274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1" s="2" customFormat="1" ht="29.25" customHeight="1">
      <c r="A52" s="31"/>
      <c r="B52" s="32"/>
      <c r="C52" s="275" t="s">
        <v>52</v>
      </c>
      <c r="D52" s="276"/>
      <c r="E52" s="276"/>
      <c r="F52" s="276"/>
      <c r="G52" s="276"/>
      <c r="H52" s="54"/>
      <c r="I52" s="277" t="s">
        <v>53</v>
      </c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8" t="s">
        <v>54</v>
      </c>
      <c r="AH52" s="276"/>
      <c r="AI52" s="276"/>
      <c r="AJ52" s="276"/>
      <c r="AK52" s="276"/>
      <c r="AL52" s="276"/>
      <c r="AM52" s="276"/>
      <c r="AN52" s="277" t="s">
        <v>55</v>
      </c>
      <c r="AO52" s="276"/>
      <c r="AP52" s="276"/>
      <c r="AQ52" s="55" t="s">
        <v>56</v>
      </c>
      <c r="AR52" s="32"/>
      <c r="AS52" s="56" t="s">
        <v>57</v>
      </c>
      <c r="AT52" s="57" t="s">
        <v>58</v>
      </c>
      <c r="AU52" s="57" t="s">
        <v>59</v>
      </c>
      <c r="AV52" s="57" t="s">
        <v>60</v>
      </c>
      <c r="AW52" s="57" t="s">
        <v>61</v>
      </c>
      <c r="AX52" s="57" t="s">
        <v>62</v>
      </c>
      <c r="AY52" s="57" t="s">
        <v>63</v>
      </c>
      <c r="AZ52" s="57" t="s">
        <v>64</v>
      </c>
      <c r="BA52" s="57" t="s">
        <v>65</v>
      </c>
      <c r="BB52" s="57" t="s">
        <v>66</v>
      </c>
      <c r="BC52" s="57" t="s">
        <v>67</v>
      </c>
      <c r="BD52" s="58" t="s">
        <v>68</v>
      </c>
      <c r="BE52" s="31"/>
    </row>
    <row r="53" spans="1:91" s="2" customFormat="1" ht="10.8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1" s="6" customFormat="1" ht="32.4" customHeight="1">
      <c r="B54" s="62"/>
      <c r="C54" s="63" t="s">
        <v>69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82">
        <f>ROUND(AG55,2)</f>
        <v>0</v>
      </c>
      <c r="AH54" s="282"/>
      <c r="AI54" s="282"/>
      <c r="AJ54" s="282"/>
      <c r="AK54" s="282"/>
      <c r="AL54" s="282"/>
      <c r="AM54" s="282"/>
      <c r="AN54" s="283">
        <f>SUM(AG54,AT54)</f>
        <v>0</v>
      </c>
      <c r="AO54" s="283"/>
      <c r="AP54" s="283"/>
      <c r="AQ54" s="66" t="s">
        <v>3</v>
      </c>
      <c r="AR54" s="62"/>
      <c r="AS54" s="67">
        <f>ROUND(AS55,2)</f>
        <v>0</v>
      </c>
      <c r="AT54" s="68">
        <f>ROUND(SUM(AV54:AW54),2)</f>
        <v>0</v>
      </c>
      <c r="AU54" s="69">
        <f>ROUND(AU55,5)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ROUND(AZ55,2)</f>
        <v>0</v>
      </c>
      <c r="BA54" s="68">
        <f>ROUND(BA55,2)</f>
        <v>0</v>
      </c>
      <c r="BB54" s="68">
        <f>ROUND(BB55,2)</f>
        <v>0</v>
      </c>
      <c r="BC54" s="68">
        <f>ROUND(BC55,2)</f>
        <v>0</v>
      </c>
      <c r="BD54" s="70">
        <f>ROUND(BD55,2)</f>
        <v>0</v>
      </c>
      <c r="BS54" s="71" t="s">
        <v>70</v>
      </c>
      <c r="BT54" s="71" t="s">
        <v>71</v>
      </c>
      <c r="BU54" s="72" t="s">
        <v>72</v>
      </c>
      <c r="BV54" s="71" t="s">
        <v>73</v>
      </c>
      <c r="BW54" s="71" t="s">
        <v>5</v>
      </c>
      <c r="BX54" s="71" t="s">
        <v>74</v>
      </c>
      <c r="CL54" s="71" t="s">
        <v>3</v>
      </c>
    </row>
    <row r="55" spans="1:91" s="7" customFormat="1" ht="16.5" customHeight="1">
      <c r="A55" s="73" t="s">
        <v>75</v>
      </c>
      <c r="B55" s="74"/>
      <c r="C55" s="75"/>
      <c r="D55" s="281" t="s">
        <v>15</v>
      </c>
      <c r="E55" s="281"/>
      <c r="F55" s="281"/>
      <c r="G55" s="281"/>
      <c r="H55" s="281"/>
      <c r="I55" s="76"/>
      <c r="J55" s="281" t="s">
        <v>18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79">
        <f>'02-2021 - Údržba HOZ Hrad...'!J30</f>
        <v>0</v>
      </c>
      <c r="AH55" s="280"/>
      <c r="AI55" s="280"/>
      <c r="AJ55" s="280"/>
      <c r="AK55" s="280"/>
      <c r="AL55" s="280"/>
      <c r="AM55" s="280"/>
      <c r="AN55" s="279">
        <f>SUM(AG55,AT55)</f>
        <v>0</v>
      </c>
      <c r="AO55" s="280"/>
      <c r="AP55" s="280"/>
      <c r="AQ55" s="77" t="s">
        <v>76</v>
      </c>
      <c r="AR55" s="74"/>
      <c r="AS55" s="78">
        <v>0</v>
      </c>
      <c r="AT55" s="79">
        <f>ROUND(SUM(AV55:AW55),2)</f>
        <v>0</v>
      </c>
      <c r="AU55" s="80">
        <f>'02-2021 - Údržba HOZ Hrad...'!P83</f>
        <v>0</v>
      </c>
      <c r="AV55" s="79">
        <f>'02-2021 - Údržba HOZ Hrad...'!J33</f>
        <v>0</v>
      </c>
      <c r="AW55" s="79">
        <f>'02-2021 - Údržba HOZ Hrad...'!J34</f>
        <v>0</v>
      </c>
      <c r="AX55" s="79">
        <f>'02-2021 - Údržba HOZ Hrad...'!J35</f>
        <v>0</v>
      </c>
      <c r="AY55" s="79">
        <f>'02-2021 - Údržba HOZ Hrad...'!J36</f>
        <v>0</v>
      </c>
      <c r="AZ55" s="79">
        <f>'02-2021 - Údržba HOZ Hrad...'!F33</f>
        <v>0</v>
      </c>
      <c r="BA55" s="79">
        <f>'02-2021 - Údržba HOZ Hrad...'!F34</f>
        <v>0</v>
      </c>
      <c r="BB55" s="79">
        <f>'02-2021 - Údržba HOZ Hrad...'!F35</f>
        <v>0</v>
      </c>
      <c r="BC55" s="79">
        <f>'02-2021 - Údržba HOZ Hrad...'!F36</f>
        <v>0</v>
      </c>
      <c r="BD55" s="81">
        <f>'02-2021 - Údržba HOZ Hrad...'!F37</f>
        <v>0</v>
      </c>
      <c r="BT55" s="82" t="s">
        <v>77</v>
      </c>
      <c r="BV55" s="82" t="s">
        <v>73</v>
      </c>
      <c r="BW55" s="82" t="s">
        <v>78</v>
      </c>
      <c r="BX55" s="82" t="s">
        <v>5</v>
      </c>
      <c r="CL55" s="82" t="s">
        <v>3</v>
      </c>
      <c r="CM55" s="82" t="s">
        <v>79</v>
      </c>
    </row>
    <row r="56" spans="1:91" s="2" customFormat="1" ht="30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2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1" s="2" customFormat="1" ht="6.9" customHeight="1">
      <c r="A57" s="31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2-2021 - Údržba HOZ Hra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3"/>
  <sheetViews>
    <sheetView showGridLines="0" tabSelected="1" topLeftCell="A218" workbookViewId="0">
      <selection activeCell="K241" sqref="K241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4" t="s">
        <v>6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6" t="s">
        <v>78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1:46" s="1" customFormat="1" ht="24.9" customHeight="1">
      <c r="B4" s="19"/>
      <c r="D4" s="20" t="s">
        <v>80</v>
      </c>
      <c r="L4" s="19"/>
      <c r="M4" s="83" t="s">
        <v>11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17</v>
      </c>
      <c r="L6" s="19"/>
    </row>
    <row r="7" spans="1:46" s="1" customFormat="1" ht="16.5" customHeight="1">
      <c r="B7" s="19"/>
      <c r="E7" s="285" t="str">
        <f>'Rekapitulace stavby'!K6</f>
        <v>Údržba HOZ Hradecko, Trutnovsko</v>
      </c>
      <c r="F7" s="286"/>
      <c r="G7" s="286"/>
      <c r="H7" s="286"/>
      <c r="L7" s="19"/>
    </row>
    <row r="8" spans="1:46" s="2" customFormat="1" ht="12" customHeight="1">
      <c r="A8" s="31"/>
      <c r="B8" s="32"/>
      <c r="C8" s="31"/>
      <c r="D8" s="26" t="s">
        <v>81</v>
      </c>
      <c r="E8" s="31"/>
      <c r="F8" s="31"/>
      <c r="G8" s="31"/>
      <c r="H8" s="31"/>
      <c r="I8" s="31"/>
      <c r="J8" s="31"/>
      <c r="K8" s="31"/>
      <c r="L8" s="8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66" t="s">
        <v>82</v>
      </c>
      <c r="F9" s="287"/>
      <c r="G9" s="287"/>
      <c r="H9" s="287"/>
      <c r="I9" s="31"/>
      <c r="J9" s="31"/>
      <c r="K9" s="31"/>
      <c r="L9" s="8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26" t="s">
        <v>20</v>
      </c>
      <c r="J11" s="24" t="s">
        <v>3</v>
      </c>
      <c r="K11" s="31"/>
      <c r="L11" s="8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26" t="s">
        <v>23</v>
      </c>
      <c r="J12" s="49" t="str">
        <f>'Rekapitulace stavby'!AN8</f>
        <v>29. 7. 2021</v>
      </c>
      <c r="K12" s="31"/>
      <c r="L12" s="8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26" t="s">
        <v>26</v>
      </c>
      <c r="J14" s="24" t="s">
        <v>3</v>
      </c>
      <c r="K14" s="31"/>
      <c r="L14" s="8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26" t="s">
        <v>28</v>
      </c>
      <c r="J15" s="24" t="s">
        <v>3</v>
      </c>
      <c r="K15" s="31"/>
      <c r="L15" s="8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26" t="s">
        <v>26</v>
      </c>
      <c r="J17" s="27" t="str">
        <f>'Rekapitulace stavby'!AN13</f>
        <v>Vyplň údaj</v>
      </c>
      <c r="K17" s="31"/>
      <c r="L17" s="8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88" t="str">
        <f>'Rekapitulace stavby'!E14</f>
        <v>Vyplň údaj</v>
      </c>
      <c r="F18" s="250"/>
      <c r="G18" s="250"/>
      <c r="H18" s="250"/>
      <c r="I18" s="26" t="s">
        <v>28</v>
      </c>
      <c r="J18" s="27" t="str">
        <f>'Rekapitulace stavby'!AN14</f>
        <v>Vyplň údaj</v>
      </c>
      <c r="K18" s="31"/>
      <c r="L18" s="8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26" t="s">
        <v>26</v>
      </c>
      <c r="J20" s="24" t="str">
        <f>IF('Rekapitulace stavby'!AN16="","",'Rekapitulace stavby'!AN16)</f>
        <v/>
      </c>
      <c r="K20" s="31"/>
      <c r="L20" s="8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28</v>
      </c>
      <c r="J21" s="24" t="str">
        <f>IF('Rekapitulace stavby'!AN17="","",'Rekapitulace stavby'!AN17)</f>
        <v/>
      </c>
      <c r="K21" s="31"/>
      <c r="L21" s="8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26" t="s">
        <v>26</v>
      </c>
      <c r="J23" s="24" t="str">
        <f>IF('Rekapitulace stavby'!AN19="","",'Rekapitulace stavby'!AN19)</f>
        <v/>
      </c>
      <c r="K23" s="31"/>
      <c r="L23" s="8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28</v>
      </c>
      <c r="J24" s="24" t="str">
        <f>IF('Rekapitulace stavby'!AN20="","",'Rekapitulace stavby'!AN20)</f>
        <v/>
      </c>
      <c r="K24" s="31"/>
      <c r="L24" s="8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35</v>
      </c>
      <c r="E26" s="31"/>
      <c r="F26" s="31"/>
      <c r="G26" s="31"/>
      <c r="H26" s="31"/>
      <c r="I26" s="31"/>
      <c r="J26" s="31"/>
      <c r="K26" s="31"/>
      <c r="L26" s="8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85"/>
      <c r="B27" s="86"/>
      <c r="C27" s="85"/>
      <c r="D27" s="85"/>
      <c r="E27" s="255" t="s">
        <v>3</v>
      </c>
      <c r="F27" s="255"/>
      <c r="G27" s="255"/>
      <c r="H27" s="25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88" t="s">
        <v>37</v>
      </c>
      <c r="E30" s="31"/>
      <c r="F30" s="31"/>
      <c r="G30" s="31"/>
      <c r="H30" s="31"/>
      <c r="I30" s="31"/>
      <c r="J30" s="65">
        <f>ROUND(J83, 2)</f>
        <v>0</v>
      </c>
      <c r="K30" s="31"/>
      <c r="L30" s="8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8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89" t="s">
        <v>41</v>
      </c>
      <c r="E33" s="26" t="s">
        <v>42</v>
      </c>
      <c r="F33" s="90">
        <f>ROUND((SUM(BE83:BE242)),  2)</f>
        <v>0</v>
      </c>
      <c r="G33" s="31"/>
      <c r="H33" s="31"/>
      <c r="I33" s="91">
        <v>0.21</v>
      </c>
      <c r="J33" s="90">
        <f>ROUND(((SUM(BE83:BE242))*I33),  2)</f>
        <v>0</v>
      </c>
      <c r="K33" s="31"/>
      <c r="L33" s="8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43</v>
      </c>
      <c r="F34" s="90">
        <f>ROUND((SUM(BF83:BF242)),  2)</f>
        <v>0</v>
      </c>
      <c r="G34" s="31"/>
      <c r="H34" s="31"/>
      <c r="I34" s="91">
        <v>0.15</v>
      </c>
      <c r="J34" s="90">
        <f>ROUND(((SUM(BF83:BF242))*I34),  2)</f>
        <v>0</v>
      </c>
      <c r="K34" s="31"/>
      <c r="L34" s="8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44</v>
      </c>
      <c r="F35" s="90">
        <f>ROUND((SUM(BG83:BG242)),  2)</f>
        <v>0</v>
      </c>
      <c r="G35" s="31"/>
      <c r="H35" s="31"/>
      <c r="I35" s="91">
        <v>0.21</v>
      </c>
      <c r="J35" s="90">
        <f>0</f>
        <v>0</v>
      </c>
      <c r="K35" s="31"/>
      <c r="L35" s="8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45</v>
      </c>
      <c r="F36" s="90">
        <f>ROUND((SUM(BH83:BH242)),  2)</f>
        <v>0</v>
      </c>
      <c r="G36" s="31"/>
      <c r="H36" s="31"/>
      <c r="I36" s="91">
        <v>0.15</v>
      </c>
      <c r="J36" s="90">
        <f>0</f>
        <v>0</v>
      </c>
      <c r="K36" s="31"/>
      <c r="L36" s="8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46</v>
      </c>
      <c r="F37" s="90">
        <f>ROUND((SUM(BI83:BI242)),  2)</f>
        <v>0</v>
      </c>
      <c r="G37" s="31"/>
      <c r="H37" s="31"/>
      <c r="I37" s="91">
        <v>0</v>
      </c>
      <c r="J37" s="90">
        <f>0</f>
        <v>0</v>
      </c>
      <c r="K37" s="31"/>
      <c r="L37" s="8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2"/>
      <c r="D39" s="93" t="s">
        <v>47</v>
      </c>
      <c r="E39" s="54"/>
      <c r="F39" s="54"/>
      <c r="G39" s="94" t="s">
        <v>48</v>
      </c>
      <c r="H39" s="95" t="s">
        <v>49</v>
      </c>
      <c r="I39" s="54"/>
      <c r="J39" s="96">
        <f>SUM(J30:J37)</f>
        <v>0</v>
      </c>
      <c r="K39" s="97"/>
      <c r="L39" s="8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" customHeight="1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4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" customHeight="1">
      <c r="A45" s="31"/>
      <c r="B45" s="32"/>
      <c r="C45" s="20" t="s">
        <v>83</v>
      </c>
      <c r="D45" s="31"/>
      <c r="E45" s="31"/>
      <c r="F45" s="31"/>
      <c r="G45" s="31"/>
      <c r="H45" s="31"/>
      <c r="I45" s="31"/>
      <c r="J45" s="31"/>
      <c r="K45" s="31"/>
      <c r="L45" s="84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4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31"/>
      <c r="J47" s="31"/>
      <c r="K47" s="31"/>
      <c r="L47" s="8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1"/>
      <c r="D48" s="31"/>
      <c r="E48" s="285" t="str">
        <f>E7</f>
        <v>Údržba HOZ Hradecko, Trutnovsko</v>
      </c>
      <c r="F48" s="286"/>
      <c r="G48" s="286"/>
      <c r="H48" s="286"/>
      <c r="I48" s="31"/>
      <c r="J48" s="31"/>
      <c r="K48" s="31"/>
      <c r="L48" s="84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81</v>
      </c>
      <c r="D49" s="31"/>
      <c r="E49" s="31"/>
      <c r="F49" s="31"/>
      <c r="G49" s="31"/>
      <c r="H49" s="31"/>
      <c r="I49" s="31"/>
      <c r="J49" s="31"/>
      <c r="K49" s="31"/>
      <c r="L49" s="84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1"/>
      <c r="D50" s="31"/>
      <c r="E50" s="266" t="str">
        <f>E9</f>
        <v>02/2021 - Údržba HOZ Hradecko, Trutnovsko</v>
      </c>
      <c r="F50" s="287"/>
      <c r="G50" s="287"/>
      <c r="H50" s="287"/>
      <c r="I50" s="31"/>
      <c r="J50" s="31"/>
      <c r="K50" s="31"/>
      <c r="L50" s="84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4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21</v>
      </c>
      <c r="D52" s="31"/>
      <c r="E52" s="31"/>
      <c r="F52" s="24" t="str">
        <f>F12</f>
        <v>okres Hradec Králové, Trutnov, Náchod</v>
      </c>
      <c r="G52" s="31"/>
      <c r="H52" s="31"/>
      <c r="I52" s="26" t="s">
        <v>23</v>
      </c>
      <c r="J52" s="49" t="str">
        <f>IF(J12="","",J12)</f>
        <v>29. 7. 2021</v>
      </c>
      <c r="K52" s="31"/>
      <c r="L52" s="84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4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15" customHeight="1">
      <c r="A54" s="31"/>
      <c r="B54" s="32"/>
      <c r="C54" s="26" t="s">
        <v>25</v>
      </c>
      <c r="D54" s="31"/>
      <c r="E54" s="31"/>
      <c r="F54" s="24" t="str">
        <f>E15</f>
        <v>SPÚ, OVHS</v>
      </c>
      <c r="G54" s="31"/>
      <c r="H54" s="31"/>
      <c r="I54" s="26" t="s">
        <v>31</v>
      </c>
      <c r="J54" s="29" t="str">
        <f>E21</f>
        <v xml:space="preserve"> </v>
      </c>
      <c r="K54" s="31"/>
      <c r="L54" s="84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15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26" t="s">
        <v>34</v>
      </c>
      <c r="J55" s="29" t="str">
        <f>E24</f>
        <v xml:space="preserve"> </v>
      </c>
      <c r="K55" s="31"/>
      <c r="L55" s="8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4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98" t="s">
        <v>84</v>
      </c>
      <c r="D57" s="92"/>
      <c r="E57" s="92"/>
      <c r="F57" s="92"/>
      <c r="G57" s="92"/>
      <c r="H57" s="92"/>
      <c r="I57" s="92"/>
      <c r="J57" s="99" t="s">
        <v>85</v>
      </c>
      <c r="K57" s="92"/>
      <c r="L57" s="84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4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8" customHeight="1">
      <c r="A59" s="31"/>
      <c r="B59" s="32"/>
      <c r="C59" s="100" t="s">
        <v>69</v>
      </c>
      <c r="D59" s="31"/>
      <c r="E59" s="31"/>
      <c r="F59" s="31"/>
      <c r="G59" s="31"/>
      <c r="H59" s="31"/>
      <c r="I59" s="31"/>
      <c r="J59" s="65">
        <f>J83</f>
        <v>0</v>
      </c>
      <c r="K59" s="31"/>
      <c r="L59" s="84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86</v>
      </c>
    </row>
    <row r="60" spans="1:47" s="9" customFormat="1" ht="24.9" customHeight="1">
      <c r="B60" s="101"/>
      <c r="D60" s="102" t="s">
        <v>87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1:47" s="10" customFormat="1" ht="19.95" customHeight="1">
      <c r="B61" s="105"/>
      <c r="D61" s="106" t="s">
        <v>88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1:47" s="9" customFormat="1" ht="24.9" customHeight="1">
      <c r="B62" s="101"/>
      <c r="D62" s="102" t="s">
        <v>89</v>
      </c>
      <c r="E62" s="103"/>
      <c r="F62" s="103"/>
      <c r="G62" s="103"/>
      <c r="H62" s="103"/>
      <c r="I62" s="103"/>
      <c r="J62" s="104">
        <f>J86</f>
        <v>0</v>
      </c>
      <c r="L62" s="101"/>
    </row>
    <row r="63" spans="1:47" s="10" customFormat="1" ht="19.95" customHeight="1">
      <c r="B63" s="105"/>
      <c r="D63" s="106" t="s">
        <v>90</v>
      </c>
      <c r="E63" s="107"/>
      <c r="F63" s="107"/>
      <c r="G63" s="107"/>
      <c r="H63" s="107"/>
      <c r="I63" s="107"/>
      <c r="J63" s="108">
        <f>J87</f>
        <v>0</v>
      </c>
      <c r="L63" s="105"/>
    </row>
    <row r="64" spans="1:47" s="2" customFormat="1" ht="21.75" customHeight="1">
      <c r="A64" s="31"/>
      <c r="B64" s="32"/>
      <c r="C64" s="31"/>
      <c r="D64" s="31"/>
      <c r="E64" s="31"/>
      <c r="F64" s="31"/>
      <c r="G64" s="31"/>
      <c r="H64" s="31"/>
      <c r="I64" s="31"/>
      <c r="J64" s="31"/>
      <c r="K64" s="31"/>
      <c r="L64" s="84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s="2" customFormat="1" ht="6.9" customHeight="1">
      <c r="A65" s="31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8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9" spans="1:31" s="2" customFormat="1" ht="6.9" customHeight="1">
      <c r="A69" s="31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84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24.9" customHeight="1">
      <c r="A70" s="31"/>
      <c r="B70" s="32"/>
      <c r="C70" s="20" t="s">
        <v>91</v>
      </c>
      <c r="D70" s="31"/>
      <c r="E70" s="31"/>
      <c r="F70" s="31"/>
      <c r="G70" s="31"/>
      <c r="H70" s="31"/>
      <c r="I70" s="31"/>
      <c r="J70" s="31"/>
      <c r="K70" s="31"/>
      <c r="L70" s="84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6.9" customHeight="1">
      <c r="A71" s="31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84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17</v>
      </c>
      <c r="D72" s="31"/>
      <c r="E72" s="31"/>
      <c r="F72" s="31"/>
      <c r="G72" s="31"/>
      <c r="H72" s="31"/>
      <c r="I72" s="31"/>
      <c r="J72" s="31"/>
      <c r="K72" s="31"/>
      <c r="L72" s="84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85" t="str">
        <f>E7</f>
        <v>Údržba HOZ Hradecko, Trutnovsko</v>
      </c>
      <c r="F73" s="286"/>
      <c r="G73" s="286"/>
      <c r="H73" s="286"/>
      <c r="I73" s="31"/>
      <c r="J73" s="31"/>
      <c r="K73" s="31"/>
      <c r="L73" s="84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2" customHeight="1">
      <c r="A74" s="31"/>
      <c r="B74" s="32"/>
      <c r="C74" s="26" t="s">
        <v>81</v>
      </c>
      <c r="D74" s="31"/>
      <c r="E74" s="31"/>
      <c r="F74" s="31"/>
      <c r="G74" s="31"/>
      <c r="H74" s="31"/>
      <c r="I74" s="31"/>
      <c r="J74" s="31"/>
      <c r="K74" s="31"/>
      <c r="L74" s="84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6.5" customHeight="1">
      <c r="A75" s="31"/>
      <c r="B75" s="32"/>
      <c r="C75" s="31"/>
      <c r="D75" s="31"/>
      <c r="E75" s="266" t="str">
        <f>E9</f>
        <v>02/2021 - Údržba HOZ Hradecko, Trutnovsko</v>
      </c>
      <c r="F75" s="287"/>
      <c r="G75" s="287"/>
      <c r="H75" s="287"/>
      <c r="I75" s="31"/>
      <c r="J75" s="31"/>
      <c r="K75" s="31"/>
      <c r="L75" s="84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" customHeigh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8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2" customHeight="1">
      <c r="A77" s="31"/>
      <c r="B77" s="32"/>
      <c r="C77" s="26" t="s">
        <v>21</v>
      </c>
      <c r="D77" s="31"/>
      <c r="E77" s="31"/>
      <c r="F77" s="24" t="str">
        <f>F12</f>
        <v>okres Hradec Králové, Trutnov, Náchod</v>
      </c>
      <c r="G77" s="31"/>
      <c r="H77" s="31"/>
      <c r="I77" s="26" t="s">
        <v>23</v>
      </c>
      <c r="J77" s="49" t="str">
        <f>IF(J12="","",J12)</f>
        <v>29. 7. 2021</v>
      </c>
      <c r="K77" s="31"/>
      <c r="L77" s="8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" customHeight="1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84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5.15" customHeight="1">
      <c r="A79" s="31"/>
      <c r="B79" s="32"/>
      <c r="C79" s="26" t="s">
        <v>25</v>
      </c>
      <c r="D79" s="31"/>
      <c r="E79" s="31"/>
      <c r="F79" s="24" t="str">
        <f>E15</f>
        <v>SPÚ, OVHS</v>
      </c>
      <c r="G79" s="31"/>
      <c r="H79" s="31"/>
      <c r="I79" s="26" t="s">
        <v>31</v>
      </c>
      <c r="J79" s="29" t="str">
        <f>E21</f>
        <v xml:space="preserve"> </v>
      </c>
      <c r="K79" s="31"/>
      <c r="L79" s="84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5.15" customHeight="1">
      <c r="A80" s="31"/>
      <c r="B80" s="32"/>
      <c r="C80" s="26" t="s">
        <v>29</v>
      </c>
      <c r="D80" s="31"/>
      <c r="E80" s="31"/>
      <c r="F80" s="24" t="str">
        <f>IF(E18="","",E18)</f>
        <v>Vyplň údaj</v>
      </c>
      <c r="G80" s="31"/>
      <c r="H80" s="31"/>
      <c r="I80" s="26" t="s">
        <v>34</v>
      </c>
      <c r="J80" s="29" t="str">
        <f>E24</f>
        <v xml:space="preserve"> </v>
      </c>
      <c r="K80" s="31"/>
      <c r="L80" s="84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0.35" customHeight="1">
      <c r="A81" s="31"/>
      <c r="B81" s="32"/>
      <c r="C81" s="31"/>
      <c r="D81" s="31"/>
      <c r="E81" s="31"/>
      <c r="F81" s="31"/>
      <c r="G81" s="31"/>
      <c r="H81" s="31"/>
      <c r="I81" s="31"/>
      <c r="J81" s="31"/>
      <c r="K81" s="31"/>
      <c r="L81" s="8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11" customFormat="1" ht="29.25" customHeight="1">
      <c r="A82" s="109"/>
      <c r="B82" s="110"/>
      <c r="C82" s="111" t="s">
        <v>92</v>
      </c>
      <c r="D82" s="112" t="s">
        <v>56</v>
      </c>
      <c r="E82" s="112" t="s">
        <v>52</v>
      </c>
      <c r="F82" s="112" t="s">
        <v>53</v>
      </c>
      <c r="G82" s="112" t="s">
        <v>93</v>
      </c>
      <c r="H82" s="112" t="s">
        <v>94</v>
      </c>
      <c r="I82" s="112" t="s">
        <v>95</v>
      </c>
      <c r="J82" s="112" t="s">
        <v>85</v>
      </c>
      <c r="K82" s="113" t="s">
        <v>96</v>
      </c>
      <c r="L82" s="114"/>
      <c r="M82" s="56" t="s">
        <v>3</v>
      </c>
      <c r="N82" s="57" t="s">
        <v>41</v>
      </c>
      <c r="O82" s="57" t="s">
        <v>97</v>
      </c>
      <c r="P82" s="57" t="s">
        <v>98</v>
      </c>
      <c r="Q82" s="57" t="s">
        <v>99</v>
      </c>
      <c r="R82" s="57" t="s">
        <v>100</v>
      </c>
      <c r="S82" s="57" t="s">
        <v>101</v>
      </c>
      <c r="T82" s="58" t="s">
        <v>102</v>
      </c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</row>
    <row r="83" spans="1:65" s="2" customFormat="1" ht="22.8" customHeight="1">
      <c r="A83" s="31"/>
      <c r="B83" s="32"/>
      <c r="C83" s="63" t="s">
        <v>103</v>
      </c>
      <c r="D83" s="31"/>
      <c r="E83" s="31"/>
      <c r="F83" s="31"/>
      <c r="G83" s="31"/>
      <c r="H83" s="31"/>
      <c r="I83" s="31"/>
      <c r="J83" s="115">
        <f>BK83</f>
        <v>0</v>
      </c>
      <c r="K83" s="31"/>
      <c r="L83" s="32"/>
      <c r="M83" s="59"/>
      <c r="N83" s="50"/>
      <c r="O83" s="60"/>
      <c r="P83" s="116">
        <f>P84+P86</f>
        <v>0</v>
      </c>
      <c r="Q83" s="60"/>
      <c r="R83" s="116">
        <f>R84+R86</f>
        <v>0</v>
      </c>
      <c r="S83" s="60"/>
      <c r="T83" s="117">
        <f>T84+T86</f>
        <v>0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6" t="s">
        <v>70</v>
      </c>
      <c r="AU83" s="16" t="s">
        <v>86</v>
      </c>
      <c r="BK83" s="118">
        <f>BK84+BK86</f>
        <v>0</v>
      </c>
    </row>
    <row r="84" spans="1:65" s="12" customFormat="1" ht="25.95" customHeight="1">
      <c r="B84" s="119"/>
      <c r="D84" s="120" t="s">
        <v>70</v>
      </c>
      <c r="E84" s="121" t="s">
        <v>104</v>
      </c>
      <c r="F84" s="121" t="s">
        <v>105</v>
      </c>
      <c r="I84" s="122"/>
      <c r="J84" s="123">
        <f>BK84</f>
        <v>0</v>
      </c>
      <c r="L84" s="119"/>
      <c r="M84" s="124"/>
      <c r="N84" s="125"/>
      <c r="O84" s="125"/>
      <c r="P84" s="126">
        <f>P85</f>
        <v>0</v>
      </c>
      <c r="Q84" s="125"/>
      <c r="R84" s="126">
        <f>R85</f>
        <v>0</v>
      </c>
      <c r="S84" s="125"/>
      <c r="T84" s="127">
        <f>T85</f>
        <v>0</v>
      </c>
      <c r="AR84" s="120" t="s">
        <v>77</v>
      </c>
      <c r="AT84" s="128" t="s">
        <v>70</v>
      </c>
      <c r="AU84" s="128" t="s">
        <v>71</v>
      </c>
      <c r="AY84" s="120" t="s">
        <v>106</v>
      </c>
      <c r="BK84" s="129">
        <f>BK85</f>
        <v>0</v>
      </c>
    </row>
    <row r="85" spans="1:65" s="12" customFormat="1" ht="22.8" customHeight="1">
      <c r="B85" s="119"/>
      <c r="D85" s="120" t="s">
        <v>70</v>
      </c>
      <c r="E85" s="130" t="s">
        <v>77</v>
      </c>
      <c r="F85" s="130" t="s">
        <v>107</v>
      </c>
      <c r="I85" s="122"/>
      <c r="J85" s="131">
        <f>BK85</f>
        <v>0</v>
      </c>
      <c r="L85" s="119"/>
      <c r="M85" s="124"/>
      <c r="N85" s="125"/>
      <c r="O85" s="125"/>
      <c r="P85" s="126">
        <v>0</v>
      </c>
      <c r="Q85" s="125"/>
      <c r="R85" s="126">
        <v>0</v>
      </c>
      <c r="S85" s="125"/>
      <c r="T85" s="127">
        <v>0</v>
      </c>
      <c r="AR85" s="120" t="s">
        <v>77</v>
      </c>
      <c r="AT85" s="128" t="s">
        <v>70</v>
      </c>
      <c r="AU85" s="128" t="s">
        <v>77</v>
      </c>
      <c r="AY85" s="120" t="s">
        <v>106</v>
      </c>
      <c r="BK85" s="129">
        <v>0</v>
      </c>
    </row>
    <row r="86" spans="1:65" s="12" customFormat="1" ht="25.95" customHeight="1">
      <c r="B86" s="119"/>
      <c r="D86" s="120" t="s">
        <v>70</v>
      </c>
      <c r="E86" s="121" t="s">
        <v>108</v>
      </c>
      <c r="F86" s="121" t="s">
        <v>109</v>
      </c>
      <c r="I86" s="122"/>
      <c r="J86" s="123">
        <f>BK86</f>
        <v>0</v>
      </c>
      <c r="L86" s="119"/>
      <c r="M86" s="124"/>
      <c r="N86" s="125"/>
      <c r="O86" s="125"/>
      <c r="P86" s="126">
        <f>P87</f>
        <v>0</v>
      </c>
      <c r="Q86" s="125"/>
      <c r="R86" s="126">
        <f>R87</f>
        <v>0</v>
      </c>
      <c r="S86" s="125"/>
      <c r="T86" s="127">
        <f>T87</f>
        <v>0</v>
      </c>
      <c r="AR86" s="120" t="s">
        <v>110</v>
      </c>
      <c r="AT86" s="128" t="s">
        <v>70</v>
      </c>
      <c r="AU86" s="128" t="s">
        <v>71</v>
      </c>
      <c r="AY86" s="120" t="s">
        <v>106</v>
      </c>
      <c r="BK86" s="129">
        <f>BK87</f>
        <v>0</v>
      </c>
    </row>
    <row r="87" spans="1:65" s="12" customFormat="1" ht="22.8" customHeight="1">
      <c r="B87" s="119"/>
      <c r="D87" s="120" t="s">
        <v>70</v>
      </c>
      <c r="E87" s="130" t="s">
        <v>111</v>
      </c>
      <c r="F87" s="130" t="s">
        <v>112</v>
      </c>
      <c r="I87" s="122"/>
      <c r="J87" s="131">
        <f>BK87</f>
        <v>0</v>
      </c>
      <c r="L87" s="119"/>
      <c r="M87" s="124"/>
      <c r="N87" s="125"/>
      <c r="O87" s="125"/>
      <c r="P87" s="126">
        <f>SUM(P88:P242)</f>
        <v>0</v>
      </c>
      <c r="Q87" s="125"/>
      <c r="R87" s="126">
        <f>SUM(R88:R242)</f>
        <v>0</v>
      </c>
      <c r="S87" s="125"/>
      <c r="T87" s="127">
        <f>SUM(T88:T242)</f>
        <v>0</v>
      </c>
      <c r="AR87" s="120" t="s">
        <v>110</v>
      </c>
      <c r="AT87" s="128" t="s">
        <v>70</v>
      </c>
      <c r="AU87" s="128" t="s">
        <v>77</v>
      </c>
      <c r="AY87" s="120" t="s">
        <v>106</v>
      </c>
      <c r="BK87" s="129">
        <f>SUM(BK88:BK242)</f>
        <v>0</v>
      </c>
    </row>
    <row r="88" spans="1:65" s="2" customFormat="1" ht="16.5" customHeight="1">
      <c r="A88" s="31"/>
      <c r="B88" s="132"/>
      <c r="C88" s="133" t="s">
        <v>77</v>
      </c>
      <c r="D88" s="133" t="s">
        <v>113</v>
      </c>
      <c r="E88" s="134" t="s">
        <v>114</v>
      </c>
      <c r="F88" s="135" t="s">
        <v>115</v>
      </c>
      <c r="G88" s="136" t="s">
        <v>116</v>
      </c>
      <c r="H88" s="137">
        <v>7.6999999999999999E-2</v>
      </c>
      <c r="I88" s="138"/>
      <c r="J88" s="139">
        <f>ROUND(I88*H88,2)</f>
        <v>0</v>
      </c>
      <c r="K88" s="135" t="s">
        <v>117</v>
      </c>
      <c r="L88" s="32"/>
      <c r="M88" s="140" t="s">
        <v>3</v>
      </c>
      <c r="N88" s="141" t="s">
        <v>42</v>
      </c>
      <c r="O88" s="52"/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44" t="s">
        <v>110</v>
      </c>
      <c r="AT88" s="144" t="s">
        <v>113</v>
      </c>
      <c r="AU88" s="144" t="s">
        <v>79</v>
      </c>
      <c r="AY88" s="16" t="s">
        <v>106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6" t="s">
        <v>77</v>
      </c>
      <c r="BK88" s="145">
        <f>ROUND(I88*H88,2)</f>
        <v>0</v>
      </c>
      <c r="BL88" s="16" t="s">
        <v>110</v>
      </c>
      <c r="BM88" s="144" t="s">
        <v>118</v>
      </c>
    </row>
    <row r="89" spans="1:65" s="2" customFormat="1" ht="10.199999999999999">
      <c r="A89" s="31"/>
      <c r="B89" s="32"/>
      <c r="C89" s="31"/>
      <c r="D89" s="146" t="s">
        <v>119</v>
      </c>
      <c r="E89" s="31"/>
      <c r="F89" s="147" t="s">
        <v>120</v>
      </c>
      <c r="G89" s="31"/>
      <c r="H89" s="31"/>
      <c r="I89" s="148"/>
      <c r="J89" s="31"/>
      <c r="K89" s="31"/>
      <c r="L89" s="32"/>
      <c r="M89" s="149"/>
      <c r="N89" s="150"/>
      <c r="O89" s="52"/>
      <c r="P89" s="52"/>
      <c r="Q89" s="52"/>
      <c r="R89" s="52"/>
      <c r="S89" s="52"/>
      <c r="T89" s="53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6" t="s">
        <v>119</v>
      </c>
      <c r="AU89" s="16" t="s">
        <v>79</v>
      </c>
    </row>
    <row r="90" spans="1:65" s="2" customFormat="1" ht="10.199999999999999">
      <c r="A90" s="31"/>
      <c r="B90" s="32"/>
      <c r="C90" s="31"/>
      <c r="D90" s="151" t="s">
        <v>121</v>
      </c>
      <c r="E90" s="31"/>
      <c r="F90" s="152" t="s">
        <v>122</v>
      </c>
      <c r="G90" s="31"/>
      <c r="H90" s="31"/>
      <c r="I90" s="148"/>
      <c r="J90" s="31"/>
      <c r="K90" s="31"/>
      <c r="L90" s="32"/>
      <c r="M90" s="149"/>
      <c r="N90" s="150"/>
      <c r="O90" s="52"/>
      <c r="P90" s="52"/>
      <c r="Q90" s="52"/>
      <c r="R90" s="52"/>
      <c r="S90" s="52"/>
      <c r="T90" s="53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121</v>
      </c>
      <c r="AU90" s="16" t="s">
        <v>79</v>
      </c>
    </row>
    <row r="91" spans="1:65" s="13" customFormat="1" ht="10.199999999999999">
      <c r="B91" s="153"/>
      <c r="D91" s="146" t="s">
        <v>123</v>
      </c>
      <c r="E91" s="154" t="s">
        <v>3</v>
      </c>
      <c r="F91" s="155" t="s">
        <v>124</v>
      </c>
      <c r="H91" s="156">
        <v>7.6999999999999999E-2</v>
      </c>
      <c r="I91" s="157"/>
      <c r="L91" s="153"/>
      <c r="M91" s="158"/>
      <c r="N91" s="159"/>
      <c r="O91" s="159"/>
      <c r="P91" s="159"/>
      <c r="Q91" s="159"/>
      <c r="R91" s="159"/>
      <c r="S91" s="159"/>
      <c r="T91" s="160"/>
      <c r="AT91" s="154" t="s">
        <v>123</v>
      </c>
      <c r="AU91" s="154" t="s">
        <v>79</v>
      </c>
      <c r="AV91" s="13" t="s">
        <v>79</v>
      </c>
      <c r="AW91" s="13" t="s">
        <v>33</v>
      </c>
      <c r="AX91" s="13" t="s">
        <v>77</v>
      </c>
      <c r="AY91" s="154" t="s">
        <v>106</v>
      </c>
    </row>
    <row r="92" spans="1:65" s="2" customFormat="1" ht="16.5" customHeight="1">
      <c r="A92" s="31"/>
      <c r="B92" s="132"/>
      <c r="C92" s="133" t="s">
        <v>79</v>
      </c>
      <c r="D92" s="133" t="s">
        <v>113</v>
      </c>
      <c r="E92" s="134" t="s">
        <v>125</v>
      </c>
      <c r="F92" s="135" t="s">
        <v>126</v>
      </c>
      <c r="G92" s="136" t="s">
        <v>116</v>
      </c>
      <c r="H92" s="137">
        <v>3.3000000000000002E-2</v>
      </c>
      <c r="I92" s="138"/>
      <c r="J92" s="139">
        <f>ROUND(I92*H92,2)</f>
        <v>0</v>
      </c>
      <c r="K92" s="135" t="s">
        <v>117</v>
      </c>
      <c r="L92" s="32"/>
      <c r="M92" s="140" t="s">
        <v>3</v>
      </c>
      <c r="N92" s="141" t="s">
        <v>42</v>
      </c>
      <c r="O92" s="52"/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44" t="s">
        <v>110</v>
      </c>
      <c r="AT92" s="144" t="s">
        <v>113</v>
      </c>
      <c r="AU92" s="144" t="s">
        <v>79</v>
      </c>
      <c r="AY92" s="16" t="s">
        <v>106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6" t="s">
        <v>77</v>
      </c>
      <c r="BK92" s="145">
        <f>ROUND(I92*H92,2)</f>
        <v>0</v>
      </c>
      <c r="BL92" s="16" t="s">
        <v>110</v>
      </c>
      <c r="BM92" s="144" t="s">
        <v>127</v>
      </c>
    </row>
    <row r="93" spans="1:65" s="2" customFormat="1" ht="10.199999999999999">
      <c r="A93" s="31"/>
      <c r="B93" s="32"/>
      <c r="C93" s="31"/>
      <c r="D93" s="146" t="s">
        <v>119</v>
      </c>
      <c r="E93" s="31"/>
      <c r="F93" s="147" t="s">
        <v>128</v>
      </c>
      <c r="G93" s="31"/>
      <c r="H93" s="31"/>
      <c r="I93" s="148"/>
      <c r="J93" s="31"/>
      <c r="K93" s="31"/>
      <c r="L93" s="32"/>
      <c r="M93" s="149"/>
      <c r="N93" s="150"/>
      <c r="O93" s="52"/>
      <c r="P93" s="52"/>
      <c r="Q93" s="52"/>
      <c r="R93" s="52"/>
      <c r="S93" s="52"/>
      <c r="T93" s="53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6" t="s">
        <v>119</v>
      </c>
      <c r="AU93" s="16" t="s">
        <v>79</v>
      </c>
    </row>
    <row r="94" spans="1:65" s="13" customFormat="1" ht="10.199999999999999">
      <c r="B94" s="153"/>
      <c r="D94" s="146" t="s">
        <v>123</v>
      </c>
      <c r="E94" s="154" t="s">
        <v>3</v>
      </c>
      <c r="F94" s="155" t="s">
        <v>129</v>
      </c>
      <c r="H94" s="156">
        <v>3.3000000000000002E-2</v>
      </c>
      <c r="I94" s="157"/>
      <c r="L94" s="153"/>
      <c r="M94" s="158"/>
      <c r="N94" s="159"/>
      <c r="O94" s="159"/>
      <c r="P94" s="159"/>
      <c r="Q94" s="159"/>
      <c r="R94" s="159"/>
      <c r="S94" s="159"/>
      <c r="T94" s="160"/>
      <c r="AT94" s="154" t="s">
        <v>123</v>
      </c>
      <c r="AU94" s="154" t="s">
        <v>79</v>
      </c>
      <c r="AV94" s="13" t="s">
        <v>79</v>
      </c>
      <c r="AW94" s="13" t="s">
        <v>33</v>
      </c>
      <c r="AX94" s="13" t="s">
        <v>77</v>
      </c>
      <c r="AY94" s="154" t="s">
        <v>106</v>
      </c>
    </row>
    <row r="95" spans="1:65" s="2" customFormat="1" ht="16.5" customHeight="1">
      <c r="A95" s="31"/>
      <c r="B95" s="132"/>
      <c r="C95" s="133" t="s">
        <v>130</v>
      </c>
      <c r="D95" s="133" t="s">
        <v>113</v>
      </c>
      <c r="E95" s="134" t="s">
        <v>131</v>
      </c>
      <c r="F95" s="135" t="s">
        <v>132</v>
      </c>
      <c r="G95" s="136" t="s">
        <v>116</v>
      </c>
      <c r="H95" s="137">
        <v>7.6999999999999999E-2</v>
      </c>
      <c r="I95" s="138"/>
      <c r="J95" s="139">
        <f>ROUND(I95*H95,2)</f>
        <v>0</v>
      </c>
      <c r="K95" s="135" t="s">
        <v>117</v>
      </c>
      <c r="L95" s="32"/>
      <c r="M95" s="140" t="s">
        <v>3</v>
      </c>
      <c r="N95" s="141" t="s">
        <v>42</v>
      </c>
      <c r="O95" s="52"/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44" t="s">
        <v>110</v>
      </c>
      <c r="AT95" s="144" t="s">
        <v>113</v>
      </c>
      <c r="AU95" s="144" t="s">
        <v>79</v>
      </c>
      <c r="AY95" s="16" t="s">
        <v>106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6" t="s">
        <v>77</v>
      </c>
      <c r="BK95" s="145">
        <f>ROUND(I95*H95,2)</f>
        <v>0</v>
      </c>
      <c r="BL95" s="16" t="s">
        <v>110</v>
      </c>
      <c r="BM95" s="144" t="s">
        <v>133</v>
      </c>
    </row>
    <row r="96" spans="1:65" s="2" customFormat="1" ht="10.199999999999999">
      <c r="A96" s="31"/>
      <c r="B96" s="32"/>
      <c r="C96" s="31"/>
      <c r="D96" s="146" t="s">
        <v>119</v>
      </c>
      <c r="E96" s="31"/>
      <c r="F96" s="147" t="s">
        <v>134</v>
      </c>
      <c r="G96" s="31"/>
      <c r="H96" s="31"/>
      <c r="I96" s="148"/>
      <c r="J96" s="31"/>
      <c r="K96" s="31"/>
      <c r="L96" s="32"/>
      <c r="M96" s="149"/>
      <c r="N96" s="150"/>
      <c r="O96" s="52"/>
      <c r="P96" s="52"/>
      <c r="Q96" s="52"/>
      <c r="R96" s="52"/>
      <c r="S96" s="52"/>
      <c r="T96" s="53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T96" s="16" t="s">
        <v>119</v>
      </c>
      <c r="AU96" s="16" t="s">
        <v>79</v>
      </c>
    </row>
    <row r="97" spans="1:65" s="2" customFormat="1" ht="10.199999999999999">
      <c r="A97" s="31"/>
      <c r="B97" s="32"/>
      <c r="C97" s="31"/>
      <c r="D97" s="151" t="s">
        <v>121</v>
      </c>
      <c r="E97" s="31"/>
      <c r="F97" s="152" t="s">
        <v>135</v>
      </c>
      <c r="G97" s="31"/>
      <c r="H97" s="31"/>
      <c r="I97" s="148"/>
      <c r="J97" s="31"/>
      <c r="K97" s="31"/>
      <c r="L97" s="32"/>
      <c r="M97" s="149"/>
      <c r="N97" s="150"/>
      <c r="O97" s="52"/>
      <c r="P97" s="52"/>
      <c r="Q97" s="52"/>
      <c r="R97" s="52"/>
      <c r="S97" s="52"/>
      <c r="T97" s="53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6" t="s">
        <v>121</v>
      </c>
      <c r="AU97" s="16" t="s">
        <v>79</v>
      </c>
    </row>
    <row r="98" spans="1:65" s="2" customFormat="1" ht="16.5" customHeight="1">
      <c r="A98" s="31"/>
      <c r="B98" s="132"/>
      <c r="C98" s="133" t="s">
        <v>110</v>
      </c>
      <c r="D98" s="133" t="s">
        <v>113</v>
      </c>
      <c r="E98" s="134" t="s">
        <v>136</v>
      </c>
      <c r="F98" s="135" t="s">
        <v>137</v>
      </c>
      <c r="G98" s="136" t="s">
        <v>116</v>
      </c>
      <c r="H98" s="137">
        <v>3.3000000000000002E-2</v>
      </c>
      <c r="I98" s="138"/>
      <c r="J98" s="139">
        <f>ROUND(I98*H98,2)</f>
        <v>0</v>
      </c>
      <c r="K98" s="135" t="s">
        <v>117</v>
      </c>
      <c r="L98" s="32"/>
      <c r="M98" s="140" t="s">
        <v>3</v>
      </c>
      <c r="N98" s="141" t="s">
        <v>42</v>
      </c>
      <c r="O98" s="52"/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44" t="s">
        <v>110</v>
      </c>
      <c r="AT98" s="144" t="s">
        <v>113</v>
      </c>
      <c r="AU98" s="144" t="s">
        <v>79</v>
      </c>
      <c r="AY98" s="16" t="s">
        <v>106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6" t="s">
        <v>77</v>
      </c>
      <c r="BK98" s="145">
        <f>ROUND(I98*H98,2)</f>
        <v>0</v>
      </c>
      <c r="BL98" s="16" t="s">
        <v>110</v>
      </c>
      <c r="BM98" s="144" t="s">
        <v>138</v>
      </c>
    </row>
    <row r="99" spans="1:65" s="2" customFormat="1" ht="10.199999999999999">
      <c r="A99" s="31"/>
      <c r="B99" s="32"/>
      <c r="C99" s="31"/>
      <c r="D99" s="146" t="s">
        <v>119</v>
      </c>
      <c r="E99" s="31"/>
      <c r="F99" s="147" t="s">
        <v>139</v>
      </c>
      <c r="G99" s="31"/>
      <c r="H99" s="31"/>
      <c r="I99" s="148"/>
      <c r="J99" s="31"/>
      <c r="K99" s="31"/>
      <c r="L99" s="32"/>
      <c r="M99" s="149"/>
      <c r="N99" s="150"/>
      <c r="O99" s="52"/>
      <c r="P99" s="52"/>
      <c r="Q99" s="52"/>
      <c r="R99" s="52"/>
      <c r="S99" s="52"/>
      <c r="T99" s="53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6" t="s">
        <v>119</v>
      </c>
      <c r="AU99" s="16" t="s">
        <v>79</v>
      </c>
    </row>
    <row r="100" spans="1:65" s="2" customFormat="1" ht="10.199999999999999">
      <c r="A100" s="31"/>
      <c r="B100" s="32"/>
      <c r="C100" s="31"/>
      <c r="D100" s="151" t="s">
        <v>121</v>
      </c>
      <c r="E100" s="31"/>
      <c r="F100" s="152" t="s">
        <v>140</v>
      </c>
      <c r="G100" s="31"/>
      <c r="H100" s="31"/>
      <c r="I100" s="148"/>
      <c r="J100" s="31"/>
      <c r="K100" s="31"/>
      <c r="L100" s="32"/>
      <c r="M100" s="149"/>
      <c r="N100" s="150"/>
      <c r="O100" s="52"/>
      <c r="P100" s="52"/>
      <c r="Q100" s="52"/>
      <c r="R100" s="52"/>
      <c r="S100" s="52"/>
      <c r="T100" s="53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6" t="s">
        <v>121</v>
      </c>
      <c r="AU100" s="16" t="s">
        <v>79</v>
      </c>
    </row>
    <row r="101" spans="1:65" s="2" customFormat="1" ht="21.75" customHeight="1">
      <c r="A101" s="31"/>
      <c r="B101" s="132"/>
      <c r="C101" s="133" t="s">
        <v>141</v>
      </c>
      <c r="D101" s="133" t="s">
        <v>113</v>
      </c>
      <c r="E101" s="134" t="s">
        <v>142</v>
      </c>
      <c r="F101" s="135" t="s">
        <v>143</v>
      </c>
      <c r="G101" s="136" t="s">
        <v>116</v>
      </c>
      <c r="H101" s="137">
        <v>7.6999999999999999E-2</v>
      </c>
      <c r="I101" s="138"/>
      <c r="J101" s="139">
        <f>ROUND(I101*H101,2)</f>
        <v>0</v>
      </c>
      <c r="K101" s="135" t="s">
        <v>3</v>
      </c>
      <c r="L101" s="32"/>
      <c r="M101" s="140" t="s">
        <v>3</v>
      </c>
      <c r="N101" s="141" t="s">
        <v>42</v>
      </c>
      <c r="O101" s="52"/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44" t="s">
        <v>144</v>
      </c>
      <c r="AT101" s="144" t="s">
        <v>113</v>
      </c>
      <c r="AU101" s="144" t="s">
        <v>79</v>
      </c>
      <c r="AY101" s="16" t="s">
        <v>106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6" t="s">
        <v>77</v>
      </c>
      <c r="BK101" s="145">
        <f>ROUND(I101*H101,2)</f>
        <v>0</v>
      </c>
      <c r="BL101" s="16" t="s">
        <v>144</v>
      </c>
      <c r="BM101" s="144" t="s">
        <v>145</v>
      </c>
    </row>
    <row r="102" spans="1:65" s="2" customFormat="1" ht="10.199999999999999">
      <c r="A102" s="31"/>
      <c r="B102" s="32"/>
      <c r="C102" s="31"/>
      <c r="D102" s="146" t="s">
        <v>119</v>
      </c>
      <c r="E102" s="31"/>
      <c r="F102" s="147" t="s">
        <v>146</v>
      </c>
      <c r="G102" s="31"/>
      <c r="H102" s="31"/>
      <c r="I102" s="148"/>
      <c r="J102" s="31"/>
      <c r="K102" s="31"/>
      <c r="L102" s="32"/>
      <c r="M102" s="149"/>
      <c r="N102" s="150"/>
      <c r="O102" s="52"/>
      <c r="P102" s="52"/>
      <c r="Q102" s="52"/>
      <c r="R102" s="52"/>
      <c r="S102" s="52"/>
      <c r="T102" s="5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119</v>
      </c>
      <c r="AU102" s="16" t="s">
        <v>79</v>
      </c>
    </row>
    <row r="103" spans="1:65" s="2" customFormat="1" ht="21.75" customHeight="1">
      <c r="A103" s="31"/>
      <c r="B103" s="132"/>
      <c r="C103" s="133" t="s">
        <v>147</v>
      </c>
      <c r="D103" s="133" t="s">
        <v>113</v>
      </c>
      <c r="E103" s="134" t="s">
        <v>148</v>
      </c>
      <c r="F103" s="135" t="s">
        <v>149</v>
      </c>
      <c r="G103" s="136" t="s">
        <v>116</v>
      </c>
      <c r="H103" s="137">
        <v>3.3000000000000002E-2</v>
      </c>
      <c r="I103" s="138"/>
      <c r="J103" s="139">
        <f>ROUND(I103*H103,2)</f>
        <v>0</v>
      </c>
      <c r="K103" s="135" t="s">
        <v>3</v>
      </c>
      <c r="L103" s="32"/>
      <c r="M103" s="140" t="s">
        <v>3</v>
      </c>
      <c r="N103" s="141" t="s">
        <v>42</v>
      </c>
      <c r="O103" s="52"/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44" t="s">
        <v>144</v>
      </c>
      <c r="AT103" s="144" t="s">
        <v>113</v>
      </c>
      <c r="AU103" s="144" t="s">
        <v>79</v>
      </c>
      <c r="AY103" s="16" t="s">
        <v>106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6" t="s">
        <v>77</v>
      </c>
      <c r="BK103" s="145">
        <f>ROUND(I103*H103,2)</f>
        <v>0</v>
      </c>
      <c r="BL103" s="16" t="s">
        <v>144</v>
      </c>
      <c r="BM103" s="144" t="s">
        <v>150</v>
      </c>
    </row>
    <row r="104" spans="1:65" s="2" customFormat="1" ht="10.199999999999999">
      <c r="A104" s="31"/>
      <c r="B104" s="32"/>
      <c r="C104" s="31"/>
      <c r="D104" s="146" t="s">
        <v>119</v>
      </c>
      <c r="E104" s="31"/>
      <c r="F104" s="147" t="s">
        <v>151</v>
      </c>
      <c r="G104" s="31"/>
      <c r="H104" s="31"/>
      <c r="I104" s="148"/>
      <c r="J104" s="31"/>
      <c r="K104" s="31"/>
      <c r="L104" s="32"/>
      <c r="M104" s="149"/>
      <c r="N104" s="150"/>
      <c r="O104" s="52"/>
      <c r="P104" s="52"/>
      <c r="Q104" s="52"/>
      <c r="R104" s="52"/>
      <c r="S104" s="52"/>
      <c r="T104" s="53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T104" s="16" t="s">
        <v>119</v>
      </c>
      <c r="AU104" s="16" t="s">
        <v>79</v>
      </c>
    </row>
    <row r="105" spans="1:65" s="2" customFormat="1" ht="16.5" customHeight="1">
      <c r="A105" s="31"/>
      <c r="B105" s="132"/>
      <c r="C105" s="133" t="s">
        <v>152</v>
      </c>
      <c r="D105" s="133" t="s">
        <v>113</v>
      </c>
      <c r="E105" s="134" t="s">
        <v>153</v>
      </c>
      <c r="F105" s="135" t="s">
        <v>115</v>
      </c>
      <c r="G105" s="136" t="s">
        <v>116</v>
      </c>
      <c r="H105" s="137">
        <v>0.28399999999999997</v>
      </c>
      <c r="I105" s="138"/>
      <c r="J105" s="139">
        <f>ROUND(I105*H105,2)</f>
        <v>0</v>
      </c>
      <c r="K105" s="135" t="s">
        <v>117</v>
      </c>
      <c r="L105" s="32"/>
      <c r="M105" s="140" t="s">
        <v>3</v>
      </c>
      <c r="N105" s="141" t="s">
        <v>42</v>
      </c>
      <c r="O105" s="52"/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44" t="s">
        <v>110</v>
      </c>
      <c r="AT105" s="144" t="s">
        <v>113</v>
      </c>
      <c r="AU105" s="144" t="s">
        <v>79</v>
      </c>
      <c r="AY105" s="16" t="s">
        <v>106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6" t="s">
        <v>77</v>
      </c>
      <c r="BK105" s="145">
        <f>ROUND(I105*H105,2)</f>
        <v>0</v>
      </c>
      <c r="BL105" s="16" t="s">
        <v>110</v>
      </c>
      <c r="BM105" s="144" t="s">
        <v>154</v>
      </c>
    </row>
    <row r="106" spans="1:65" s="2" customFormat="1" ht="10.199999999999999">
      <c r="A106" s="31"/>
      <c r="B106" s="32"/>
      <c r="C106" s="31"/>
      <c r="D106" s="146" t="s">
        <v>119</v>
      </c>
      <c r="E106" s="31"/>
      <c r="F106" s="147" t="s">
        <v>120</v>
      </c>
      <c r="G106" s="31"/>
      <c r="H106" s="31"/>
      <c r="I106" s="148"/>
      <c r="J106" s="31"/>
      <c r="K106" s="31"/>
      <c r="L106" s="32"/>
      <c r="M106" s="149"/>
      <c r="N106" s="150"/>
      <c r="O106" s="52"/>
      <c r="P106" s="52"/>
      <c r="Q106" s="52"/>
      <c r="R106" s="52"/>
      <c r="S106" s="52"/>
      <c r="T106" s="53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T106" s="16" t="s">
        <v>119</v>
      </c>
      <c r="AU106" s="16" t="s">
        <v>79</v>
      </c>
    </row>
    <row r="107" spans="1:65" s="2" customFormat="1" ht="10.199999999999999">
      <c r="A107" s="31"/>
      <c r="B107" s="32"/>
      <c r="C107" s="31"/>
      <c r="D107" s="151" t="s">
        <v>121</v>
      </c>
      <c r="E107" s="31"/>
      <c r="F107" s="152" t="s">
        <v>155</v>
      </c>
      <c r="G107" s="31"/>
      <c r="H107" s="31"/>
      <c r="I107" s="148"/>
      <c r="J107" s="31"/>
      <c r="K107" s="31"/>
      <c r="L107" s="32"/>
      <c r="M107" s="149"/>
      <c r="N107" s="150"/>
      <c r="O107" s="52"/>
      <c r="P107" s="52"/>
      <c r="Q107" s="52"/>
      <c r="R107" s="52"/>
      <c r="S107" s="52"/>
      <c r="T107" s="53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6" t="s">
        <v>121</v>
      </c>
      <c r="AU107" s="16" t="s">
        <v>79</v>
      </c>
    </row>
    <row r="108" spans="1:65" s="13" customFormat="1" ht="10.199999999999999">
      <c r="B108" s="153"/>
      <c r="D108" s="146" t="s">
        <v>123</v>
      </c>
      <c r="E108" s="154" t="s">
        <v>3</v>
      </c>
      <c r="F108" s="155" t="s">
        <v>156</v>
      </c>
      <c r="H108" s="156">
        <v>0.28399999999999997</v>
      </c>
      <c r="I108" s="157"/>
      <c r="L108" s="153"/>
      <c r="M108" s="158"/>
      <c r="N108" s="159"/>
      <c r="O108" s="159"/>
      <c r="P108" s="159"/>
      <c r="Q108" s="159"/>
      <c r="R108" s="159"/>
      <c r="S108" s="159"/>
      <c r="T108" s="160"/>
      <c r="AT108" s="154" t="s">
        <v>123</v>
      </c>
      <c r="AU108" s="154" t="s">
        <v>79</v>
      </c>
      <c r="AV108" s="13" t="s">
        <v>79</v>
      </c>
      <c r="AW108" s="13" t="s">
        <v>33</v>
      </c>
      <c r="AX108" s="13" t="s">
        <v>77</v>
      </c>
      <c r="AY108" s="154" t="s">
        <v>106</v>
      </c>
    </row>
    <row r="109" spans="1:65" s="2" customFormat="1" ht="16.5" customHeight="1">
      <c r="A109" s="31"/>
      <c r="B109" s="132"/>
      <c r="C109" s="133" t="s">
        <v>157</v>
      </c>
      <c r="D109" s="133" t="s">
        <v>113</v>
      </c>
      <c r="E109" s="134" t="s">
        <v>158</v>
      </c>
      <c r="F109" s="135" t="s">
        <v>132</v>
      </c>
      <c r="G109" s="136" t="s">
        <v>116</v>
      </c>
      <c r="H109" s="137">
        <v>0.28399999999999997</v>
      </c>
      <c r="I109" s="138"/>
      <c r="J109" s="139">
        <f>ROUND(I109*H109,2)</f>
        <v>0</v>
      </c>
      <c r="K109" s="135" t="s">
        <v>117</v>
      </c>
      <c r="L109" s="32"/>
      <c r="M109" s="140" t="s">
        <v>3</v>
      </c>
      <c r="N109" s="141" t="s">
        <v>42</v>
      </c>
      <c r="O109" s="52"/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44" t="s">
        <v>110</v>
      </c>
      <c r="AT109" s="144" t="s">
        <v>113</v>
      </c>
      <c r="AU109" s="144" t="s">
        <v>79</v>
      </c>
      <c r="AY109" s="16" t="s">
        <v>106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6" t="s">
        <v>77</v>
      </c>
      <c r="BK109" s="145">
        <f>ROUND(I109*H109,2)</f>
        <v>0</v>
      </c>
      <c r="BL109" s="16" t="s">
        <v>110</v>
      </c>
      <c r="BM109" s="144" t="s">
        <v>159</v>
      </c>
    </row>
    <row r="110" spans="1:65" s="2" customFormat="1" ht="10.199999999999999">
      <c r="A110" s="31"/>
      <c r="B110" s="32"/>
      <c r="C110" s="31"/>
      <c r="D110" s="146" t="s">
        <v>119</v>
      </c>
      <c r="E110" s="31"/>
      <c r="F110" s="147" t="s">
        <v>134</v>
      </c>
      <c r="G110" s="31"/>
      <c r="H110" s="31"/>
      <c r="I110" s="148"/>
      <c r="J110" s="31"/>
      <c r="K110" s="31"/>
      <c r="L110" s="32"/>
      <c r="M110" s="149"/>
      <c r="N110" s="150"/>
      <c r="O110" s="52"/>
      <c r="P110" s="52"/>
      <c r="Q110" s="52"/>
      <c r="R110" s="52"/>
      <c r="S110" s="52"/>
      <c r="T110" s="53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6" t="s">
        <v>119</v>
      </c>
      <c r="AU110" s="16" t="s">
        <v>79</v>
      </c>
    </row>
    <row r="111" spans="1:65" s="2" customFormat="1" ht="10.199999999999999">
      <c r="A111" s="31"/>
      <c r="B111" s="32"/>
      <c r="C111" s="31"/>
      <c r="D111" s="151" t="s">
        <v>121</v>
      </c>
      <c r="E111" s="31"/>
      <c r="F111" s="152" t="s">
        <v>160</v>
      </c>
      <c r="G111" s="31"/>
      <c r="H111" s="31"/>
      <c r="I111" s="148"/>
      <c r="J111" s="31"/>
      <c r="K111" s="31"/>
      <c r="L111" s="32"/>
      <c r="M111" s="149"/>
      <c r="N111" s="150"/>
      <c r="O111" s="52"/>
      <c r="P111" s="52"/>
      <c r="Q111" s="52"/>
      <c r="R111" s="52"/>
      <c r="S111" s="52"/>
      <c r="T111" s="53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6" t="s">
        <v>121</v>
      </c>
      <c r="AU111" s="16" t="s">
        <v>79</v>
      </c>
    </row>
    <row r="112" spans="1:65" s="2" customFormat="1" ht="16.5" customHeight="1">
      <c r="A112" s="31"/>
      <c r="B112" s="132"/>
      <c r="C112" s="133" t="s">
        <v>161</v>
      </c>
      <c r="D112" s="133" t="s">
        <v>113</v>
      </c>
      <c r="E112" s="134" t="s">
        <v>162</v>
      </c>
      <c r="F112" s="135" t="s">
        <v>163</v>
      </c>
      <c r="G112" s="136" t="s">
        <v>164</v>
      </c>
      <c r="H112" s="137">
        <v>38.5</v>
      </c>
      <c r="I112" s="138"/>
      <c r="J112" s="139">
        <f>ROUND(I112*H112,2)</f>
        <v>0</v>
      </c>
      <c r="K112" s="135" t="s">
        <v>117</v>
      </c>
      <c r="L112" s="32"/>
      <c r="M112" s="140" t="s">
        <v>3</v>
      </c>
      <c r="N112" s="141" t="s">
        <v>42</v>
      </c>
      <c r="O112" s="52"/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44" t="s">
        <v>110</v>
      </c>
      <c r="AT112" s="144" t="s">
        <v>113</v>
      </c>
      <c r="AU112" s="144" t="s">
        <v>79</v>
      </c>
      <c r="AY112" s="16" t="s">
        <v>106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6" t="s">
        <v>77</v>
      </c>
      <c r="BK112" s="145">
        <f>ROUND(I112*H112,2)</f>
        <v>0</v>
      </c>
      <c r="BL112" s="16" t="s">
        <v>110</v>
      </c>
      <c r="BM112" s="144" t="s">
        <v>165</v>
      </c>
    </row>
    <row r="113" spans="1:65" s="2" customFormat="1" ht="19.2">
      <c r="A113" s="31"/>
      <c r="B113" s="32"/>
      <c r="C113" s="31"/>
      <c r="D113" s="146" t="s">
        <v>119</v>
      </c>
      <c r="E113" s="31"/>
      <c r="F113" s="147" t="s">
        <v>166</v>
      </c>
      <c r="G113" s="31"/>
      <c r="H113" s="31"/>
      <c r="I113" s="148"/>
      <c r="J113" s="31"/>
      <c r="K113" s="31"/>
      <c r="L113" s="32"/>
      <c r="M113" s="149"/>
      <c r="N113" s="150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119</v>
      </c>
      <c r="AU113" s="16" t="s">
        <v>79</v>
      </c>
    </row>
    <row r="114" spans="1:65" s="2" customFormat="1" ht="10.199999999999999">
      <c r="A114" s="31"/>
      <c r="B114" s="32"/>
      <c r="C114" s="31"/>
      <c r="D114" s="151" t="s">
        <v>121</v>
      </c>
      <c r="E114" s="31"/>
      <c r="F114" s="152" t="s">
        <v>167</v>
      </c>
      <c r="G114" s="31"/>
      <c r="H114" s="31"/>
      <c r="I114" s="148"/>
      <c r="J114" s="31"/>
      <c r="K114" s="31"/>
      <c r="L114" s="32"/>
      <c r="M114" s="149"/>
      <c r="N114" s="150"/>
      <c r="O114" s="52"/>
      <c r="P114" s="52"/>
      <c r="Q114" s="52"/>
      <c r="R114" s="52"/>
      <c r="S114" s="52"/>
      <c r="T114" s="53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6" t="s">
        <v>121</v>
      </c>
      <c r="AU114" s="16" t="s">
        <v>79</v>
      </c>
    </row>
    <row r="115" spans="1:65" s="13" customFormat="1" ht="10.199999999999999">
      <c r="B115" s="153"/>
      <c r="D115" s="146" t="s">
        <v>123</v>
      </c>
      <c r="E115" s="154" t="s">
        <v>3</v>
      </c>
      <c r="F115" s="155" t="s">
        <v>168</v>
      </c>
      <c r="H115" s="156">
        <v>38.5</v>
      </c>
      <c r="I115" s="157"/>
      <c r="L115" s="153"/>
      <c r="M115" s="158"/>
      <c r="N115" s="159"/>
      <c r="O115" s="159"/>
      <c r="P115" s="159"/>
      <c r="Q115" s="159"/>
      <c r="R115" s="159"/>
      <c r="S115" s="159"/>
      <c r="T115" s="160"/>
      <c r="AT115" s="154" t="s">
        <v>123</v>
      </c>
      <c r="AU115" s="154" t="s">
        <v>79</v>
      </c>
      <c r="AV115" s="13" t="s">
        <v>79</v>
      </c>
      <c r="AW115" s="13" t="s">
        <v>33</v>
      </c>
      <c r="AX115" s="13" t="s">
        <v>77</v>
      </c>
      <c r="AY115" s="154" t="s">
        <v>106</v>
      </c>
    </row>
    <row r="116" spans="1:65" s="2" customFormat="1" ht="21.75" customHeight="1">
      <c r="A116" s="31"/>
      <c r="B116" s="132"/>
      <c r="C116" s="133" t="s">
        <v>169</v>
      </c>
      <c r="D116" s="133" t="s">
        <v>113</v>
      </c>
      <c r="E116" s="134" t="s">
        <v>170</v>
      </c>
      <c r="F116" s="135" t="s">
        <v>143</v>
      </c>
      <c r="G116" s="136" t="s">
        <v>116</v>
      </c>
      <c r="H116" s="137">
        <v>0.28399999999999997</v>
      </c>
      <c r="I116" s="138"/>
      <c r="J116" s="139">
        <f>ROUND(I116*H116,2)</f>
        <v>0</v>
      </c>
      <c r="K116" s="135" t="s">
        <v>3</v>
      </c>
      <c r="L116" s="32"/>
      <c r="M116" s="140" t="s">
        <v>3</v>
      </c>
      <c r="N116" s="141" t="s">
        <v>42</v>
      </c>
      <c r="O116" s="52"/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44" t="s">
        <v>144</v>
      </c>
      <c r="AT116" s="144" t="s">
        <v>113</v>
      </c>
      <c r="AU116" s="144" t="s">
        <v>79</v>
      </c>
      <c r="AY116" s="16" t="s">
        <v>106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6" t="s">
        <v>77</v>
      </c>
      <c r="BK116" s="145">
        <f>ROUND(I116*H116,2)</f>
        <v>0</v>
      </c>
      <c r="BL116" s="16" t="s">
        <v>144</v>
      </c>
      <c r="BM116" s="144" t="s">
        <v>171</v>
      </c>
    </row>
    <row r="117" spans="1:65" s="2" customFormat="1" ht="10.199999999999999">
      <c r="A117" s="31"/>
      <c r="B117" s="32"/>
      <c r="C117" s="31"/>
      <c r="D117" s="146" t="s">
        <v>119</v>
      </c>
      <c r="E117" s="31"/>
      <c r="F117" s="147" t="s">
        <v>146</v>
      </c>
      <c r="G117" s="31"/>
      <c r="H117" s="31"/>
      <c r="I117" s="148"/>
      <c r="J117" s="31"/>
      <c r="K117" s="31"/>
      <c r="L117" s="32"/>
      <c r="M117" s="149"/>
      <c r="N117" s="150"/>
      <c r="O117" s="52"/>
      <c r="P117" s="52"/>
      <c r="Q117" s="52"/>
      <c r="R117" s="52"/>
      <c r="S117" s="52"/>
      <c r="T117" s="53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6" t="s">
        <v>119</v>
      </c>
      <c r="AU117" s="16" t="s">
        <v>79</v>
      </c>
    </row>
    <row r="118" spans="1:65" s="2" customFormat="1" ht="24.15" customHeight="1">
      <c r="A118" s="31"/>
      <c r="B118" s="132"/>
      <c r="C118" s="133" t="s">
        <v>172</v>
      </c>
      <c r="D118" s="133" t="s">
        <v>113</v>
      </c>
      <c r="E118" s="134" t="s">
        <v>173</v>
      </c>
      <c r="F118" s="135" t="s">
        <v>174</v>
      </c>
      <c r="G118" s="136" t="s">
        <v>164</v>
      </c>
      <c r="H118" s="137">
        <v>38.5</v>
      </c>
      <c r="I118" s="138"/>
      <c r="J118" s="139">
        <f>ROUND(I118*H118,2)</f>
        <v>0</v>
      </c>
      <c r="K118" s="135" t="s">
        <v>3</v>
      </c>
      <c r="L118" s="32"/>
      <c r="M118" s="140" t="s">
        <v>3</v>
      </c>
      <c r="N118" s="141" t="s">
        <v>42</v>
      </c>
      <c r="O118" s="52"/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44" t="s">
        <v>144</v>
      </c>
      <c r="AT118" s="144" t="s">
        <v>113</v>
      </c>
      <c r="AU118" s="144" t="s">
        <v>79</v>
      </c>
      <c r="AY118" s="16" t="s">
        <v>106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6" t="s">
        <v>77</v>
      </c>
      <c r="BK118" s="145">
        <f>ROUND(I118*H118,2)</f>
        <v>0</v>
      </c>
      <c r="BL118" s="16" t="s">
        <v>144</v>
      </c>
      <c r="BM118" s="144" t="s">
        <v>175</v>
      </c>
    </row>
    <row r="119" spans="1:65" s="2" customFormat="1" ht="19.2">
      <c r="A119" s="31"/>
      <c r="B119" s="32"/>
      <c r="C119" s="31"/>
      <c r="D119" s="146" t="s">
        <v>119</v>
      </c>
      <c r="E119" s="31"/>
      <c r="F119" s="147" t="s">
        <v>176</v>
      </c>
      <c r="G119" s="31"/>
      <c r="H119" s="31"/>
      <c r="I119" s="148"/>
      <c r="J119" s="31"/>
      <c r="K119" s="31"/>
      <c r="L119" s="32"/>
      <c r="M119" s="149"/>
      <c r="N119" s="150"/>
      <c r="O119" s="52"/>
      <c r="P119" s="52"/>
      <c r="Q119" s="52"/>
      <c r="R119" s="52"/>
      <c r="S119" s="52"/>
      <c r="T119" s="53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119</v>
      </c>
      <c r="AU119" s="16" t="s">
        <v>79</v>
      </c>
    </row>
    <row r="120" spans="1:65" s="2" customFormat="1" ht="16.5" customHeight="1">
      <c r="A120" s="31"/>
      <c r="B120" s="132"/>
      <c r="C120" s="133" t="s">
        <v>177</v>
      </c>
      <c r="D120" s="133" t="s">
        <v>113</v>
      </c>
      <c r="E120" s="134" t="s">
        <v>178</v>
      </c>
      <c r="F120" s="135" t="s">
        <v>115</v>
      </c>
      <c r="G120" s="136" t="s">
        <v>116</v>
      </c>
      <c r="H120" s="137">
        <v>2.9000000000000001E-2</v>
      </c>
      <c r="I120" s="138"/>
      <c r="J120" s="139">
        <f>ROUND(I120*H120,2)</f>
        <v>0</v>
      </c>
      <c r="K120" s="135" t="s">
        <v>117</v>
      </c>
      <c r="L120" s="32"/>
      <c r="M120" s="140" t="s">
        <v>3</v>
      </c>
      <c r="N120" s="141" t="s">
        <v>42</v>
      </c>
      <c r="O120" s="52"/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44" t="s">
        <v>110</v>
      </c>
      <c r="AT120" s="144" t="s">
        <v>113</v>
      </c>
      <c r="AU120" s="144" t="s">
        <v>79</v>
      </c>
      <c r="AY120" s="16" t="s">
        <v>106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6" t="s">
        <v>77</v>
      </c>
      <c r="BK120" s="145">
        <f>ROUND(I120*H120,2)</f>
        <v>0</v>
      </c>
      <c r="BL120" s="16" t="s">
        <v>110</v>
      </c>
      <c r="BM120" s="144" t="s">
        <v>179</v>
      </c>
    </row>
    <row r="121" spans="1:65" s="2" customFormat="1" ht="10.199999999999999">
      <c r="A121" s="31"/>
      <c r="B121" s="32"/>
      <c r="C121" s="31"/>
      <c r="D121" s="146" t="s">
        <v>119</v>
      </c>
      <c r="E121" s="31"/>
      <c r="F121" s="147" t="s">
        <v>120</v>
      </c>
      <c r="G121" s="31"/>
      <c r="H121" s="31"/>
      <c r="I121" s="148"/>
      <c r="J121" s="31"/>
      <c r="K121" s="31"/>
      <c r="L121" s="32"/>
      <c r="M121" s="149"/>
      <c r="N121" s="150"/>
      <c r="O121" s="52"/>
      <c r="P121" s="52"/>
      <c r="Q121" s="52"/>
      <c r="R121" s="52"/>
      <c r="S121" s="52"/>
      <c r="T121" s="53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119</v>
      </c>
      <c r="AU121" s="16" t="s">
        <v>79</v>
      </c>
    </row>
    <row r="122" spans="1:65" s="2" customFormat="1" ht="10.199999999999999">
      <c r="A122" s="31"/>
      <c r="B122" s="32"/>
      <c r="C122" s="31"/>
      <c r="D122" s="151" t="s">
        <v>121</v>
      </c>
      <c r="E122" s="31"/>
      <c r="F122" s="152" t="s">
        <v>180</v>
      </c>
      <c r="G122" s="31"/>
      <c r="H122" s="31"/>
      <c r="I122" s="148"/>
      <c r="J122" s="31"/>
      <c r="K122" s="31"/>
      <c r="L122" s="32"/>
      <c r="M122" s="149"/>
      <c r="N122" s="150"/>
      <c r="O122" s="52"/>
      <c r="P122" s="52"/>
      <c r="Q122" s="52"/>
      <c r="R122" s="52"/>
      <c r="S122" s="52"/>
      <c r="T122" s="53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121</v>
      </c>
      <c r="AU122" s="16" t="s">
        <v>79</v>
      </c>
    </row>
    <row r="123" spans="1:65" s="13" customFormat="1" ht="10.199999999999999">
      <c r="B123" s="153"/>
      <c r="D123" s="146" t="s">
        <v>123</v>
      </c>
      <c r="E123" s="154" t="s">
        <v>3</v>
      </c>
      <c r="F123" s="155" t="s">
        <v>181</v>
      </c>
      <c r="H123" s="156">
        <v>2.9000000000000001E-2</v>
      </c>
      <c r="I123" s="157"/>
      <c r="L123" s="153"/>
      <c r="M123" s="158"/>
      <c r="N123" s="159"/>
      <c r="O123" s="159"/>
      <c r="P123" s="159"/>
      <c r="Q123" s="159"/>
      <c r="R123" s="159"/>
      <c r="S123" s="159"/>
      <c r="T123" s="160"/>
      <c r="AT123" s="154" t="s">
        <v>123</v>
      </c>
      <c r="AU123" s="154" t="s">
        <v>79</v>
      </c>
      <c r="AV123" s="13" t="s">
        <v>79</v>
      </c>
      <c r="AW123" s="13" t="s">
        <v>33</v>
      </c>
      <c r="AX123" s="13" t="s">
        <v>77</v>
      </c>
      <c r="AY123" s="154" t="s">
        <v>106</v>
      </c>
    </row>
    <row r="124" spans="1:65" s="2" customFormat="1" ht="16.5" customHeight="1">
      <c r="A124" s="31"/>
      <c r="B124" s="132"/>
      <c r="C124" s="133" t="s">
        <v>182</v>
      </c>
      <c r="D124" s="133" t="s">
        <v>113</v>
      </c>
      <c r="E124" s="134" t="s">
        <v>183</v>
      </c>
      <c r="F124" s="135" t="s">
        <v>126</v>
      </c>
      <c r="G124" s="136" t="s">
        <v>116</v>
      </c>
      <c r="H124" s="137">
        <v>1.9E-2</v>
      </c>
      <c r="I124" s="138"/>
      <c r="J124" s="139">
        <f>ROUND(I124*H124,2)</f>
        <v>0</v>
      </c>
      <c r="K124" s="135" t="s">
        <v>117</v>
      </c>
      <c r="L124" s="32"/>
      <c r="M124" s="140" t="s">
        <v>3</v>
      </c>
      <c r="N124" s="141" t="s">
        <v>42</v>
      </c>
      <c r="O124" s="52"/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44" t="s">
        <v>110</v>
      </c>
      <c r="AT124" s="144" t="s">
        <v>113</v>
      </c>
      <c r="AU124" s="144" t="s">
        <v>79</v>
      </c>
      <c r="AY124" s="16" t="s">
        <v>106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77</v>
      </c>
      <c r="BK124" s="145">
        <f>ROUND(I124*H124,2)</f>
        <v>0</v>
      </c>
      <c r="BL124" s="16" t="s">
        <v>110</v>
      </c>
      <c r="BM124" s="144" t="s">
        <v>184</v>
      </c>
    </row>
    <row r="125" spans="1:65" s="2" customFormat="1" ht="10.199999999999999">
      <c r="A125" s="31"/>
      <c r="B125" s="32"/>
      <c r="C125" s="31"/>
      <c r="D125" s="146" t="s">
        <v>119</v>
      </c>
      <c r="E125" s="31"/>
      <c r="F125" s="147" t="s">
        <v>128</v>
      </c>
      <c r="G125" s="31"/>
      <c r="H125" s="31"/>
      <c r="I125" s="148"/>
      <c r="J125" s="31"/>
      <c r="K125" s="31"/>
      <c r="L125" s="32"/>
      <c r="M125" s="149"/>
      <c r="N125" s="150"/>
      <c r="O125" s="52"/>
      <c r="P125" s="52"/>
      <c r="Q125" s="52"/>
      <c r="R125" s="52"/>
      <c r="S125" s="52"/>
      <c r="T125" s="53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119</v>
      </c>
      <c r="AU125" s="16" t="s">
        <v>79</v>
      </c>
    </row>
    <row r="126" spans="1:65" s="13" customFormat="1" ht="10.199999999999999">
      <c r="B126" s="153"/>
      <c r="D126" s="146" t="s">
        <v>123</v>
      </c>
      <c r="E126" s="154" t="s">
        <v>3</v>
      </c>
      <c r="F126" s="155" t="s">
        <v>185</v>
      </c>
      <c r="H126" s="156">
        <v>1.9E-2</v>
      </c>
      <c r="I126" s="157"/>
      <c r="L126" s="153"/>
      <c r="M126" s="158"/>
      <c r="N126" s="159"/>
      <c r="O126" s="159"/>
      <c r="P126" s="159"/>
      <c r="Q126" s="159"/>
      <c r="R126" s="159"/>
      <c r="S126" s="159"/>
      <c r="T126" s="160"/>
      <c r="AT126" s="154" t="s">
        <v>123</v>
      </c>
      <c r="AU126" s="154" t="s">
        <v>79</v>
      </c>
      <c r="AV126" s="13" t="s">
        <v>79</v>
      </c>
      <c r="AW126" s="13" t="s">
        <v>33</v>
      </c>
      <c r="AX126" s="13" t="s">
        <v>77</v>
      </c>
      <c r="AY126" s="154" t="s">
        <v>106</v>
      </c>
    </row>
    <row r="127" spans="1:65" s="2" customFormat="1" ht="16.5" customHeight="1">
      <c r="A127" s="31"/>
      <c r="B127" s="132"/>
      <c r="C127" s="133" t="s">
        <v>186</v>
      </c>
      <c r="D127" s="133" t="s">
        <v>113</v>
      </c>
      <c r="E127" s="134" t="s">
        <v>187</v>
      </c>
      <c r="F127" s="135" t="s">
        <v>132</v>
      </c>
      <c r="G127" s="136" t="s">
        <v>116</v>
      </c>
      <c r="H127" s="137">
        <v>2.9000000000000001E-2</v>
      </c>
      <c r="I127" s="138"/>
      <c r="J127" s="139">
        <f>ROUND(I127*H127,2)</f>
        <v>0</v>
      </c>
      <c r="K127" s="135" t="s">
        <v>117</v>
      </c>
      <c r="L127" s="32"/>
      <c r="M127" s="140" t="s">
        <v>3</v>
      </c>
      <c r="N127" s="141" t="s">
        <v>42</v>
      </c>
      <c r="O127" s="52"/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44" t="s">
        <v>110</v>
      </c>
      <c r="AT127" s="144" t="s">
        <v>113</v>
      </c>
      <c r="AU127" s="144" t="s">
        <v>79</v>
      </c>
      <c r="AY127" s="16" t="s">
        <v>106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77</v>
      </c>
      <c r="BK127" s="145">
        <f>ROUND(I127*H127,2)</f>
        <v>0</v>
      </c>
      <c r="BL127" s="16" t="s">
        <v>110</v>
      </c>
      <c r="BM127" s="144" t="s">
        <v>188</v>
      </c>
    </row>
    <row r="128" spans="1:65" s="2" customFormat="1" ht="10.199999999999999">
      <c r="A128" s="31"/>
      <c r="B128" s="32"/>
      <c r="C128" s="31"/>
      <c r="D128" s="146" t="s">
        <v>119</v>
      </c>
      <c r="E128" s="31"/>
      <c r="F128" s="147" t="s">
        <v>134</v>
      </c>
      <c r="G128" s="31"/>
      <c r="H128" s="31"/>
      <c r="I128" s="148"/>
      <c r="J128" s="31"/>
      <c r="K128" s="31"/>
      <c r="L128" s="32"/>
      <c r="M128" s="149"/>
      <c r="N128" s="150"/>
      <c r="O128" s="52"/>
      <c r="P128" s="52"/>
      <c r="Q128" s="52"/>
      <c r="R128" s="52"/>
      <c r="S128" s="52"/>
      <c r="T128" s="53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119</v>
      </c>
      <c r="AU128" s="16" t="s">
        <v>79</v>
      </c>
    </row>
    <row r="129" spans="1:65" s="2" customFormat="1" ht="10.199999999999999">
      <c r="A129" s="31"/>
      <c r="B129" s="32"/>
      <c r="C129" s="31"/>
      <c r="D129" s="151" t="s">
        <v>121</v>
      </c>
      <c r="E129" s="31"/>
      <c r="F129" s="152" t="s">
        <v>189</v>
      </c>
      <c r="G129" s="31"/>
      <c r="H129" s="31"/>
      <c r="I129" s="148"/>
      <c r="J129" s="31"/>
      <c r="K129" s="31"/>
      <c r="L129" s="32"/>
      <c r="M129" s="149"/>
      <c r="N129" s="150"/>
      <c r="O129" s="52"/>
      <c r="P129" s="52"/>
      <c r="Q129" s="52"/>
      <c r="R129" s="52"/>
      <c r="S129" s="52"/>
      <c r="T129" s="53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121</v>
      </c>
      <c r="AU129" s="16" t="s">
        <v>79</v>
      </c>
    </row>
    <row r="130" spans="1:65" s="2" customFormat="1" ht="16.5" customHeight="1">
      <c r="A130" s="31"/>
      <c r="B130" s="132"/>
      <c r="C130" s="133" t="s">
        <v>9</v>
      </c>
      <c r="D130" s="133" t="s">
        <v>113</v>
      </c>
      <c r="E130" s="134" t="s">
        <v>190</v>
      </c>
      <c r="F130" s="135" t="s">
        <v>137</v>
      </c>
      <c r="G130" s="136" t="s">
        <v>116</v>
      </c>
      <c r="H130" s="137">
        <v>1.9E-2</v>
      </c>
      <c r="I130" s="138"/>
      <c r="J130" s="139">
        <f>ROUND(I130*H130,2)</f>
        <v>0</v>
      </c>
      <c r="K130" s="135" t="s">
        <v>117</v>
      </c>
      <c r="L130" s="32"/>
      <c r="M130" s="140" t="s">
        <v>3</v>
      </c>
      <c r="N130" s="141" t="s">
        <v>42</v>
      </c>
      <c r="O130" s="52"/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44" t="s">
        <v>110</v>
      </c>
      <c r="AT130" s="144" t="s">
        <v>113</v>
      </c>
      <c r="AU130" s="144" t="s">
        <v>79</v>
      </c>
      <c r="AY130" s="16" t="s">
        <v>106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77</v>
      </c>
      <c r="BK130" s="145">
        <f>ROUND(I130*H130,2)</f>
        <v>0</v>
      </c>
      <c r="BL130" s="16" t="s">
        <v>110</v>
      </c>
      <c r="BM130" s="144" t="s">
        <v>191</v>
      </c>
    </row>
    <row r="131" spans="1:65" s="2" customFormat="1" ht="10.199999999999999">
      <c r="A131" s="31"/>
      <c r="B131" s="32"/>
      <c r="C131" s="31"/>
      <c r="D131" s="146" t="s">
        <v>119</v>
      </c>
      <c r="E131" s="31"/>
      <c r="F131" s="147" t="s">
        <v>139</v>
      </c>
      <c r="G131" s="31"/>
      <c r="H131" s="31"/>
      <c r="I131" s="148"/>
      <c r="J131" s="31"/>
      <c r="K131" s="31"/>
      <c r="L131" s="32"/>
      <c r="M131" s="149"/>
      <c r="N131" s="150"/>
      <c r="O131" s="52"/>
      <c r="P131" s="52"/>
      <c r="Q131" s="52"/>
      <c r="R131" s="52"/>
      <c r="S131" s="52"/>
      <c r="T131" s="53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119</v>
      </c>
      <c r="AU131" s="16" t="s">
        <v>79</v>
      </c>
    </row>
    <row r="132" spans="1:65" s="2" customFormat="1" ht="10.199999999999999">
      <c r="A132" s="31"/>
      <c r="B132" s="32"/>
      <c r="C132" s="31"/>
      <c r="D132" s="151" t="s">
        <v>121</v>
      </c>
      <c r="E132" s="31"/>
      <c r="F132" s="152" t="s">
        <v>192</v>
      </c>
      <c r="G132" s="31"/>
      <c r="H132" s="31"/>
      <c r="I132" s="148"/>
      <c r="J132" s="31"/>
      <c r="K132" s="31"/>
      <c r="L132" s="32"/>
      <c r="M132" s="149"/>
      <c r="N132" s="150"/>
      <c r="O132" s="52"/>
      <c r="P132" s="52"/>
      <c r="Q132" s="52"/>
      <c r="R132" s="52"/>
      <c r="S132" s="52"/>
      <c r="T132" s="53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121</v>
      </c>
      <c r="AU132" s="16" t="s">
        <v>79</v>
      </c>
    </row>
    <row r="133" spans="1:65" s="2" customFormat="1" ht="24.15" customHeight="1">
      <c r="A133" s="31"/>
      <c r="B133" s="132"/>
      <c r="C133" s="133" t="s">
        <v>193</v>
      </c>
      <c r="D133" s="133" t="s">
        <v>113</v>
      </c>
      <c r="E133" s="134" t="s">
        <v>194</v>
      </c>
      <c r="F133" s="135" t="s">
        <v>195</v>
      </c>
      <c r="G133" s="136" t="s">
        <v>116</v>
      </c>
      <c r="H133" s="137">
        <v>2.9000000000000001E-2</v>
      </c>
      <c r="I133" s="138"/>
      <c r="J133" s="139">
        <f>ROUND(I133*H133,2)</f>
        <v>0</v>
      </c>
      <c r="K133" s="135" t="s">
        <v>3</v>
      </c>
      <c r="L133" s="32"/>
      <c r="M133" s="140" t="s">
        <v>3</v>
      </c>
      <c r="N133" s="141" t="s">
        <v>42</v>
      </c>
      <c r="O133" s="52"/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44" t="s">
        <v>144</v>
      </c>
      <c r="AT133" s="144" t="s">
        <v>113</v>
      </c>
      <c r="AU133" s="144" t="s">
        <v>79</v>
      </c>
      <c r="AY133" s="16" t="s">
        <v>106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77</v>
      </c>
      <c r="BK133" s="145">
        <f>ROUND(I133*H133,2)</f>
        <v>0</v>
      </c>
      <c r="BL133" s="16" t="s">
        <v>144</v>
      </c>
      <c r="BM133" s="144" t="s">
        <v>196</v>
      </c>
    </row>
    <row r="134" spans="1:65" s="2" customFormat="1" ht="10.199999999999999">
      <c r="A134" s="31"/>
      <c r="B134" s="32"/>
      <c r="C134" s="31"/>
      <c r="D134" s="146" t="s">
        <v>119</v>
      </c>
      <c r="E134" s="31"/>
      <c r="F134" s="147" t="s">
        <v>146</v>
      </c>
      <c r="G134" s="31"/>
      <c r="H134" s="31"/>
      <c r="I134" s="148"/>
      <c r="J134" s="31"/>
      <c r="K134" s="31"/>
      <c r="L134" s="32"/>
      <c r="M134" s="149"/>
      <c r="N134" s="150"/>
      <c r="O134" s="52"/>
      <c r="P134" s="52"/>
      <c r="Q134" s="52"/>
      <c r="R134" s="52"/>
      <c r="S134" s="52"/>
      <c r="T134" s="53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119</v>
      </c>
      <c r="AU134" s="16" t="s">
        <v>79</v>
      </c>
    </row>
    <row r="135" spans="1:65" s="2" customFormat="1" ht="24.15" customHeight="1">
      <c r="A135" s="31"/>
      <c r="B135" s="132"/>
      <c r="C135" s="133" t="s">
        <v>197</v>
      </c>
      <c r="D135" s="133" t="s">
        <v>113</v>
      </c>
      <c r="E135" s="134" t="s">
        <v>198</v>
      </c>
      <c r="F135" s="135" t="s">
        <v>199</v>
      </c>
      <c r="G135" s="136" t="s">
        <v>116</v>
      </c>
      <c r="H135" s="137">
        <v>1.9E-2</v>
      </c>
      <c r="I135" s="138"/>
      <c r="J135" s="139">
        <f>ROUND(I135*H135,2)</f>
        <v>0</v>
      </c>
      <c r="K135" s="135" t="s">
        <v>3</v>
      </c>
      <c r="L135" s="32"/>
      <c r="M135" s="140" t="s">
        <v>3</v>
      </c>
      <c r="N135" s="141" t="s">
        <v>42</v>
      </c>
      <c r="O135" s="52"/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4" t="s">
        <v>144</v>
      </c>
      <c r="AT135" s="144" t="s">
        <v>113</v>
      </c>
      <c r="AU135" s="144" t="s">
        <v>79</v>
      </c>
      <c r="AY135" s="16" t="s">
        <v>106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77</v>
      </c>
      <c r="BK135" s="145">
        <f>ROUND(I135*H135,2)</f>
        <v>0</v>
      </c>
      <c r="BL135" s="16" t="s">
        <v>144</v>
      </c>
      <c r="BM135" s="144" t="s">
        <v>200</v>
      </c>
    </row>
    <row r="136" spans="1:65" s="2" customFormat="1" ht="10.199999999999999">
      <c r="A136" s="31"/>
      <c r="B136" s="32"/>
      <c r="C136" s="31"/>
      <c r="D136" s="146" t="s">
        <v>119</v>
      </c>
      <c r="E136" s="31"/>
      <c r="F136" s="147" t="s">
        <v>151</v>
      </c>
      <c r="G136" s="31"/>
      <c r="H136" s="31"/>
      <c r="I136" s="148"/>
      <c r="J136" s="31"/>
      <c r="K136" s="31"/>
      <c r="L136" s="32"/>
      <c r="M136" s="149"/>
      <c r="N136" s="150"/>
      <c r="O136" s="52"/>
      <c r="P136" s="52"/>
      <c r="Q136" s="52"/>
      <c r="R136" s="52"/>
      <c r="S136" s="52"/>
      <c r="T136" s="53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119</v>
      </c>
      <c r="AU136" s="16" t="s">
        <v>79</v>
      </c>
    </row>
    <row r="137" spans="1:65" s="2" customFormat="1" ht="16.5" customHeight="1">
      <c r="A137" s="31"/>
      <c r="B137" s="132"/>
      <c r="C137" s="133" t="s">
        <v>201</v>
      </c>
      <c r="D137" s="133" t="s">
        <v>113</v>
      </c>
      <c r="E137" s="134" t="s">
        <v>202</v>
      </c>
      <c r="F137" s="135" t="s">
        <v>115</v>
      </c>
      <c r="G137" s="136" t="s">
        <v>116</v>
      </c>
      <c r="H137" s="137">
        <v>0.16800000000000001</v>
      </c>
      <c r="I137" s="138"/>
      <c r="J137" s="139">
        <f>ROUND(I137*H137,2)</f>
        <v>0</v>
      </c>
      <c r="K137" s="135" t="s">
        <v>117</v>
      </c>
      <c r="L137" s="32"/>
      <c r="M137" s="140" t="s">
        <v>3</v>
      </c>
      <c r="N137" s="141" t="s">
        <v>42</v>
      </c>
      <c r="O137" s="52"/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4" t="s">
        <v>110</v>
      </c>
      <c r="AT137" s="144" t="s">
        <v>113</v>
      </c>
      <c r="AU137" s="144" t="s">
        <v>79</v>
      </c>
      <c r="AY137" s="16" t="s">
        <v>106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77</v>
      </c>
      <c r="BK137" s="145">
        <f>ROUND(I137*H137,2)</f>
        <v>0</v>
      </c>
      <c r="BL137" s="16" t="s">
        <v>110</v>
      </c>
      <c r="BM137" s="144" t="s">
        <v>203</v>
      </c>
    </row>
    <row r="138" spans="1:65" s="2" customFormat="1" ht="10.199999999999999">
      <c r="A138" s="31"/>
      <c r="B138" s="32"/>
      <c r="C138" s="31"/>
      <c r="D138" s="146" t="s">
        <v>119</v>
      </c>
      <c r="E138" s="31"/>
      <c r="F138" s="147" t="s">
        <v>120</v>
      </c>
      <c r="G138" s="31"/>
      <c r="H138" s="31"/>
      <c r="I138" s="148"/>
      <c r="J138" s="31"/>
      <c r="K138" s="31"/>
      <c r="L138" s="32"/>
      <c r="M138" s="149"/>
      <c r="N138" s="150"/>
      <c r="O138" s="52"/>
      <c r="P138" s="52"/>
      <c r="Q138" s="52"/>
      <c r="R138" s="52"/>
      <c r="S138" s="52"/>
      <c r="T138" s="53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119</v>
      </c>
      <c r="AU138" s="16" t="s">
        <v>79</v>
      </c>
    </row>
    <row r="139" spans="1:65" s="2" customFormat="1" ht="10.199999999999999">
      <c r="A139" s="31"/>
      <c r="B139" s="32"/>
      <c r="C139" s="31"/>
      <c r="D139" s="151" t="s">
        <v>121</v>
      </c>
      <c r="E139" s="31"/>
      <c r="F139" s="152" t="s">
        <v>204</v>
      </c>
      <c r="G139" s="31"/>
      <c r="H139" s="31"/>
      <c r="I139" s="148"/>
      <c r="J139" s="31"/>
      <c r="K139" s="31"/>
      <c r="L139" s="32"/>
      <c r="M139" s="149"/>
      <c r="N139" s="150"/>
      <c r="O139" s="52"/>
      <c r="P139" s="52"/>
      <c r="Q139" s="52"/>
      <c r="R139" s="52"/>
      <c r="S139" s="52"/>
      <c r="T139" s="53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121</v>
      </c>
      <c r="AU139" s="16" t="s">
        <v>79</v>
      </c>
    </row>
    <row r="140" spans="1:65" s="13" customFormat="1" ht="10.199999999999999">
      <c r="B140" s="153"/>
      <c r="D140" s="146" t="s">
        <v>123</v>
      </c>
      <c r="E140" s="154" t="s">
        <v>3</v>
      </c>
      <c r="F140" s="155" t="s">
        <v>205</v>
      </c>
      <c r="H140" s="156">
        <v>0.16800000000000001</v>
      </c>
      <c r="I140" s="157"/>
      <c r="L140" s="153"/>
      <c r="M140" s="158"/>
      <c r="N140" s="159"/>
      <c r="O140" s="159"/>
      <c r="P140" s="159"/>
      <c r="Q140" s="159"/>
      <c r="R140" s="159"/>
      <c r="S140" s="159"/>
      <c r="T140" s="160"/>
      <c r="AT140" s="154" t="s">
        <v>123</v>
      </c>
      <c r="AU140" s="154" t="s">
        <v>79</v>
      </c>
      <c r="AV140" s="13" t="s">
        <v>79</v>
      </c>
      <c r="AW140" s="13" t="s">
        <v>33</v>
      </c>
      <c r="AX140" s="13" t="s">
        <v>77</v>
      </c>
      <c r="AY140" s="154" t="s">
        <v>106</v>
      </c>
    </row>
    <row r="141" spans="1:65" s="2" customFormat="1" ht="16.5" customHeight="1">
      <c r="A141" s="31"/>
      <c r="B141" s="132"/>
      <c r="C141" s="133" t="s">
        <v>206</v>
      </c>
      <c r="D141" s="133" t="s">
        <v>113</v>
      </c>
      <c r="E141" s="134" t="s">
        <v>207</v>
      </c>
      <c r="F141" s="135" t="s">
        <v>132</v>
      </c>
      <c r="G141" s="136" t="s">
        <v>116</v>
      </c>
      <c r="H141" s="137">
        <v>0.16800000000000001</v>
      </c>
      <c r="I141" s="138"/>
      <c r="J141" s="139">
        <f>ROUND(I141*H141,2)</f>
        <v>0</v>
      </c>
      <c r="K141" s="135" t="s">
        <v>117</v>
      </c>
      <c r="L141" s="32"/>
      <c r="M141" s="140" t="s">
        <v>3</v>
      </c>
      <c r="N141" s="141" t="s">
        <v>42</v>
      </c>
      <c r="O141" s="52"/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4" t="s">
        <v>110</v>
      </c>
      <c r="AT141" s="144" t="s">
        <v>113</v>
      </c>
      <c r="AU141" s="144" t="s">
        <v>79</v>
      </c>
      <c r="AY141" s="16" t="s">
        <v>106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77</v>
      </c>
      <c r="BK141" s="145">
        <f>ROUND(I141*H141,2)</f>
        <v>0</v>
      </c>
      <c r="BL141" s="16" t="s">
        <v>110</v>
      </c>
      <c r="BM141" s="144" t="s">
        <v>208</v>
      </c>
    </row>
    <row r="142" spans="1:65" s="2" customFormat="1" ht="10.199999999999999">
      <c r="A142" s="31"/>
      <c r="B142" s="32"/>
      <c r="C142" s="31"/>
      <c r="D142" s="146" t="s">
        <v>119</v>
      </c>
      <c r="E142" s="31"/>
      <c r="F142" s="147" t="s">
        <v>134</v>
      </c>
      <c r="G142" s="31"/>
      <c r="H142" s="31"/>
      <c r="I142" s="148"/>
      <c r="J142" s="31"/>
      <c r="K142" s="31"/>
      <c r="L142" s="32"/>
      <c r="M142" s="149"/>
      <c r="N142" s="150"/>
      <c r="O142" s="52"/>
      <c r="P142" s="52"/>
      <c r="Q142" s="52"/>
      <c r="R142" s="52"/>
      <c r="S142" s="52"/>
      <c r="T142" s="53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119</v>
      </c>
      <c r="AU142" s="16" t="s">
        <v>79</v>
      </c>
    </row>
    <row r="143" spans="1:65" s="2" customFormat="1" ht="10.199999999999999">
      <c r="A143" s="31"/>
      <c r="B143" s="32"/>
      <c r="C143" s="31"/>
      <c r="D143" s="151" t="s">
        <v>121</v>
      </c>
      <c r="E143" s="31"/>
      <c r="F143" s="152" t="s">
        <v>209</v>
      </c>
      <c r="G143" s="31"/>
      <c r="H143" s="31"/>
      <c r="I143" s="148"/>
      <c r="J143" s="31"/>
      <c r="K143" s="31"/>
      <c r="L143" s="32"/>
      <c r="M143" s="149"/>
      <c r="N143" s="150"/>
      <c r="O143" s="52"/>
      <c r="P143" s="52"/>
      <c r="Q143" s="52"/>
      <c r="R143" s="52"/>
      <c r="S143" s="52"/>
      <c r="T143" s="5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121</v>
      </c>
      <c r="AU143" s="16" t="s">
        <v>79</v>
      </c>
    </row>
    <row r="144" spans="1:65" s="2" customFormat="1" ht="24.15" customHeight="1">
      <c r="A144" s="31"/>
      <c r="B144" s="132"/>
      <c r="C144" s="133" t="s">
        <v>210</v>
      </c>
      <c r="D144" s="133" t="s">
        <v>113</v>
      </c>
      <c r="E144" s="134" t="s">
        <v>211</v>
      </c>
      <c r="F144" s="135" t="s">
        <v>212</v>
      </c>
      <c r="G144" s="136" t="s">
        <v>116</v>
      </c>
      <c r="H144" s="137">
        <v>0.16800000000000001</v>
      </c>
      <c r="I144" s="138"/>
      <c r="J144" s="139">
        <f>ROUND(I144*H144,2)</f>
        <v>0</v>
      </c>
      <c r="K144" s="135" t="s">
        <v>3</v>
      </c>
      <c r="L144" s="32"/>
      <c r="M144" s="140" t="s">
        <v>3</v>
      </c>
      <c r="N144" s="141" t="s">
        <v>42</v>
      </c>
      <c r="O144" s="52"/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4" t="s">
        <v>144</v>
      </c>
      <c r="AT144" s="144" t="s">
        <v>113</v>
      </c>
      <c r="AU144" s="144" t="s">
        <v>79</v>
      </c>
      <c r="AY144" s="16" t="s">
        <v>106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77</v>
      </c>
      <c r="BK144" s="145">
        <f>ROUND(I144*H144,2)</f>
        <v>0</v>
      </c>
      <c r="BL144" s="16" t="s">
        <v>144</v>
      </c>
      <c r="BM144" s="144" t="s">
        <v>213</v>
      </c>
    </row>
    <row r="145" spans="1:65" s="2" customFormat="1" ht="10.199999999999999">
      <c r="A145" s="31"/>
      <c r="B145" s="32"/>
      <c r="C145" s="31"/>
      <c r="D145" s="146" t="s">
        <v>119</v>
      </c>
      <c r="E145" s="31"/>
      <c r="F145" s="147" t="s">
        <v>146</v>
      </c>
      <c r="G145" s="31"/>
      <c r="H145" s="31"/>
      <c r="I145" s="148"/>
      <c r="J145" s="31"/>
      <c r="K145" s="31"/>
      <c r="L145" s="32"/>
      <c r="M145" s="149"/>
      <c r="N145" s="150"/>
      <c r="O145" s="52"/>
      <c r="P145" s="52"/>
      <c r="Q145" s="52"/>
      <c r="R145" s="52"/>
      <c r="S145" s="52"/>
      <c r="T145" s="5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119</v>
      </c>
      <c r="AU145" s="16" t="s">
        <v>79</v>
      </c>
    </row>
    <row r="146" spans="1:65" s="2" customFormat="1" ht="16.5" customHeight="1">
      <c r="A146" s="31"/>
      <c r="B146" s="132"/>
      <c r="C146" s="133" t="s">
        <v>8</v>
      </c>
      <c r="D146" s="133" t="s">
        <v>113</v>
      </c>
      <c r="E146" s="134" t="s">
        <v>214</v>
      </c>
      <c r="F146" s="135" t="s">
        <v>115</v>
      </c>
      <c r="G146" s="136" t="s">
        <v>116</v>
      </c>
      <c r="H146" s="137">
        <v>0.23599999999999999</v>
      </c>
      <c r="I146" s="138"/>
      <c r="J146" s="139">
        <f>ROUND(I146*H146,2)</f>
        <v>0</v>
      </c>
      <c r="K146" s="135" t="s">
        <v>117</v>
      </c>
      <c r="L146" s="32"/>
      <c r="M146" s="140" t="s">
        <v>3</v>
      </c>
      <c r="N146" s="141" t="s">
        <v>42</v>
      </c>
      <c r="O146" s="52"/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4" t="s">
        <v>110</v>
      </c>
      <c r="AT146" s="144" t="s">
        <v>113</v>
      </c>
      <c r="AU146" s="144" t="s">
        <v>79</v>
      </c>
      <c r="AY146" s="16" t="s">
        <v>106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77</v>
      </c>
      <c r="BK146" s="145">
        <f>ROUND(I146*H146,2)</f>
        <v>0</v>
      </c>
      <c r="BL146" s="16" t="s">
        <v>110</v>
      </c>
      <c r="BM146" s="144" t="s">
        <v>215</v>
      </c>
    </row>
    <row r="147" spans="1:65" s="2" customFormat="1" ht="10.199999999999999">
      <c r="A147" s="31"/>
      <c r="B147" s="32"/>
      <c r="C147" s="31"/>
      <c r="D147" s="146" t="s">
        <v>119</v>
      </c>
      <c r="E147" s="31"/>
      <c r="F147" s="147" t="s">
        <v>120</v>
      </c>
      <c r="G147" s="31"/>
      <c r="H147" s="31"/>
      <c r="I147" s="148"/>
      <c r="J147" s="31"/>
      <c r="K147" s="31"/>
      <c r="L147" s="32"/>
      <c r="M147" s="149"/>
      <c r="N147" s="150"/>
      <c r="O147" s="52"/>
      <c r="P147" s="52"/>
      <c r="Q147" s="52"/>
      <c r="R147" s="52"/>
      <c r="S147" s="52"/>
      <c r="T147" s="53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119</v>
      </c>
      <c r="AU147" s="16" t="s">
        <v>79</v>
      </c>
    </row>
    <row r="148" spans="1:65" s="2" customFormat="1" ht="10.199999999999999">
      <c r="A148" s="31"/>
      <c r="B148" s="32"/>
      <c r="C148" s="31"/>
      <c r="D148" s="151" t="s">
        <v>121</v>
      </c>
      <c r="E148" s="31"/>
      <c r="F148" s="152" t="s">
        <v>216</v>
      </c>
      <c r="G148" s="31"/>
      <c r="H148" s="31"/>
      <c r="I148" s="148"/>
      <c r="J148" s="31"/>
      <c r="K148" s="31"/>
      <c r="L148" s="32"/>
      <c r="M148" s="149"/>
      <c r="N148" s="150"/>
      <c r="O148" s="52"/>
      <c r="P148" s="52"/>
      <c r="Q148" s="52"/>
      <c r="R148" s="52"/>
      <c r="S148" s="52"/>
      <c r="T148" s="53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121</v>
      </c>
      <c r="AU148" s="16" t="s">
        <v>79</v>
      </c>
    </row>
    <row r="149" spans="1:65" s="13" customFormat="1" ht="10.199999999999999">
      <c r="B149" s="153"/>
      <c r="D149" s="146" t="s">
        <v>123</v>
      </c>
      <c r="E149" s="154" t="s">
        <v>3</v>
      </c>
      <c r="F149" s="155" t="s">
        <v>217</v>
      </c>
      <c r="H149" s="156">
        <v>0.23599999999999999</v>
      </c>
      <c r="I149" s="157"/>
      <c r="L149" s="153"/>
      <c r="M149" s="158"/>
      <c r="N149" s="159"/>
      <c r="O149" s="159"/>
      <c r="P149" s="159"/>
      <c r="Q149" s="159"/>
      <c r="R149" s="159"/>
      <c r="S149" s="159"/>
      <c r="T149" s="160"/>
      <c r="AT149" s="154" t="s">
        <v>123</v>
      </c>
      <c r="AU149" s="154" t="s">
        <v>79</v>
      </c>
      <c r="AV149" s="13" t="s">
        <v>79</v>
      </c>
      <c r="AW149" s="13" t="s">
        <v>33</v>
      </c>
      <c r="AX149" s="13" t="s">
        <v>77</v>
      </c>
      <c r="AY149" s="154" t="s">
        <v>106</v>
      </c>
    </row>
    <row r="150" spans="1:65" s="2" customFormat="1" ht="16.5" customHeight="1">
      <c r="A150" s="31"/>
      <c r="B150" s="132"/>
      <c r="C150" s="133" t="s">
        <v>218</v>
      </c>
      <c r="D150" s="133" t="s">
        <v>113</v>
      </c>
      <c r="E150" s="134" t="s">
        <v>219</v>
      </c>
      <c r="F150" s="135" t="s">
        <v>132</v>
      </c>
      <c r="G150" s="136" t="s">
        <v>116</v>
      </c>
      <c r="H150" s="137">
        <v>0.23599999999999999</v>
      </c>
      <c r="I150" s="138"/>
      <c r="J150" s="139">
        <f>ROUND(I150*H150,2)</f>
        <v>0</v>
      </c>
      <c r="K150" s="135" t="s">
        <v>117</v>
      </c>
      <c r="L150" s="32"/>
      <c r="M150" s="140" t="s">
        <v>3</v>
      </c>
      <c r="N150" s="141" t="s">
        <v>42</v>
      </c>
      <c r="O150" s="52"/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4" t="s">
        <v>110</v>
      </c>
      <c r="AT150" s="144" t="s">
        <v>113</v>
      </c>
      <c r="AU150" s="144" t="s">
        <v>79</v>
      </c>
      <c r="AY150" s="16" t="s">
        <v>106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77</v>
      </c>
      <c r="BK150" s="145">
        <f>ROUND(I150*H150,2)</f>
        <v>0</v>
      </c>
      <c r="BL150" s="16" t="s">
        <v>110</v>
      </c>
      <c r="BM150" s="144" t="s">
        <v>220</v>
      </c>
    </row>
    <row r="151" spans="1:65" s="2" customFormat="1" ht="10.199999999999999">
      <c r="A151" s="31"/>
      <c r="B151" s="32"/>
      <c r="C151" s="31"/>
      <c r="D151" s="146" t="s">
        <v>119</v>
      </c>
      <c r="E151" s="31"/>
      <c r="F151" s="147" t="s">
        <v>134</v>
      </c>
      <c r="G151" s="31"/>
      <c r="H151" s="31"/>
      <c r="I151" s="148"/>
      <c r="J151" s="31"/>
      <c r="K151" s="31"/>
      <c r="L151" s="32"/>
      <c r="M151" s="149"/>
      <c r="N151" s="150"/>
      <c r="O151" s="52"/>
      <c r="P151" s="52"/>
      <c r="Q151" s="52"/>
      <c r="R151" s="52"/>
      <c r="S151" s="52"/>
      <c r="T151" s="53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119</v>
      </c>
      <c r="AU151" s="16" t="s">
        <v>79</v>
      </c>
    </row>
    <row r="152" spans="1:65" s="2" customFormat="1" ht="10.199999999999999">
      <c r="A152" s="31"/>
      <c r="B152" s="32"/>
      <c r="C152" s="31"/>
      <c r="D152" s="151" t="s">
        <v>121</v>
      </c>
      <c r="E152" s="31"/>
      <c r="F152" s="152" t="s">
        <v>221</v>
      </c>
      <c r="G152" s="31"/>
      <c r="H152" s="31"/>
      <c r="I152" s="148"/>
      <c r="J152" s="31"/>
      <c r="K152" s="31"/>
      <c r="L152" s="32"/>
      <c r="M152" s="149"/>
      <c r="N152" s="150"/>
      <c r="O152" s="52"/>
      <c r="P152" s="52"/>
      <c r="Q152" s="52"/>
      <c r="R152" s="52"/>
      <c r="S152" s="52"/>
      <c r="T152" s="53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121</v>
      </c>
      <c r="AU152" s="16" t="s">
        <v>79</v>
      </c>
    </row>
    <row r="153" spans="1:65" s="2" customFormat="1" ht="24.15" customHeight="1">
      <c r="A153" s="31"/>
      <c r="B153" s="132"/>
      <c r="C153" s="133" t="s">
        <v>222</v>
      </c>
      <c r="D153" s="133" t="s">
        <v>113</v>
      </c>
      <c r="E153" s="134" t="s">
        <v>223</v>
      </c>
      <c r="F153" s="135" t="s">
        <v>224</v>
      </c>
      <c r="G153" s="136" t="s">
        <v>116</v>
      </c>
      <c r="H153" s="137">
        <v>0.23599999999999999</v>
      </c>
      <c r="I153" s="138"/>
      <c r="J153" s="139">
        <f>ROUND(I153*H153,2)</f>
        <v>0</v>
      </c>
      <c r="K153" s="135" t="s">
        <v>3</v>
      </c>
      <c r="L153" s="32"/>
      <c r="M153" s="140" t="s">
        <v>3</v>
      </c>
      <c r="N153" s="141" t="s">
        <v>42</v>
      </c>
      <c r="O153" s="52"/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4" t="s">
        <v>144</v>
      </c>
      <c r="AT153" s="144" t="s">
        <v>113</v>
      </c>
      <c r="AU153" s="144" t="s">
        <v>79</v>
      </c>
      <c r="AY153" s="16" t="s">
        <v>106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77</v>
      </c>
      <c r="BK153" s="145">
        <f>ROUND(I153*H153,2)</f>
        <v>0</v>
      </c>
      <c r="BL153" s="16" t="s">
        <v>144</v>
      </c>
      <c r="BM153" s="144" t="s">
        <v>225</v>
      </c>
    </row>
    <row r="154" spans="1:65" s="2" customFormat="1" ht="10.199999999999999">
      <c r="A154" s="31"/>
      <c r="B154" s="32"/>
      <c r="C154" s="31"/>
      <c r="D154" s="146" t="s">
        <v>119</v>
      </c>
      <c r="E154" s="31"/>
      <c r="F154" s="147" t="s">
        <v>146</v>
      </c>
      <c r="G154" s="31"/>
      <c r="H154" s="31"/>
      <c r="I154" s="148"/>
      <c r="J154" s="31"/>
      <c r="K154" s="31"/>
      <c r="L154" s="32"/>
      <c r="M154" s="149"/>
      <c r="N154" s="150"/>
      <c r="O154" s="52"/>
      <c r="P154" s="52"/>
      <c r="Q154" s="52"/>
      <c r="R154" s="52"/>
      <c r="S154" s="52"/>
      <c r="T154" s="53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119</v>
      </c>
      <c r="AU154" s="16" t="s">
        <v>79</v>
      </c>
    </row>
    <row r="155" spans="1:65" s="2" customFormat="1" ht="16.5" customHeight="1">
      <c r="A155" s="31"/>
      <c r="B155" s="132"/>
      <c r="C155" s="133" t="s">
        <v>226</v>
      </c>
      <c r="D155" s="133" t="s">
        <v>113</v>
      </c>
      <c r="E155" s="134" t="s">
        <v>227</v>
      </c>
      <c r="F155" s="135" t="s">
        <v>115</v>
      </c>
      <c r="G155" s="136" t="s">
        <v>116</v>
      </c>
      <c r="H155" s="137">
        <v>0.27800000000000002</v>
      </c>
      <c r="I155" s="138"/>
      <c r="J155" s="139">
        <f>ROUND(I155*H155,2)</f>
        <v>0</v>
      </c>
      <c r="K155" s="135" t="s">
        <v>117</v>
      </c>
      <c r="L155" s="32"/>
      <c r="M155" s="140" t="s">
        <v>3</v>
      </c>
      <c r="N155" s="141" t="s">
        <v>42</v>
      </c>
      <c r="O155" s="52"/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4" t="s">
        <v>110</v>
      </c>
      <c r="AT155" s="144" t="s">
        <v>113</v>
      </c>
      <c r="AU155" s="144" t="s">
        <v>79</v>
      </c>
      <c r="AY155" s="16" t="s">
        <v>106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77</v>
      </c>
      <c r="BK155" s="145">
        <f>ROUND(I155*H155,2)</f>
        <v>0</v>
      </c>
      <c r="BL155" s="16" t="s">
        <v>110</v>
      </c>
      <c r="BM155" s="144" t="s">
        <v>228</v>
      </c>
    </row>
    <row r="156" spans="1:65" s="2" customFormat="1" ht="10.199999999999999">
      <c r="A156" s="31"/>
      <c r="B156" s="32"/>
      <c r="C156" s="31"/>
      <c r="D156" s="146" t="s">
        <v>119</v>
      </c>
      <c r="E156" s="31"/>
      <c r="F156" s="147" t="s">
        <v>120</v>
      </c>
      <c r="G156" s="31"/>
      <c r="H156" s="31"/>
      <c r="I156" s="148"/>
      <c r="J156" s="31"/>
      <c r="K156" s="31"/>
      <c r="L156" s="32"/>
      <c r="M156" s="149"/>
      <c r="N156" s="150"/>
      <c r="O156" s="52"/>
      <c r="P156" s="52"/>
      <c r="Q156" s="52"/>
      <c r="R156" s="52"/>
      <c r="S156" s="52"/>
      <c r="T156" s="53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119</v>
      </c>
      <c r="AU156" s="16" t="s">
        <v>79</v>
      </c>
    </row>
    <row r="157" spans="1:65" s="2" customFormat="1" ht="10.199999999999999">
      <c r="A157" s="31"/>
      <c r="B157" s="32"/>
      <c r="C157" s="31"/>
      <c r="D157" s="151" t="s">
        <v>121</v>
      </c>
      <c r="E157" s="31"/>
      <c r="F157" s="152" t="s">
        <v>229</v>
      </c>
      <c r="G157" s="31"/>
      <c r="H157" s="31"/>
      <c r="I157" s="148"/>
      <c r="J157" s="31"/>
      <c r="K157" s="31"/>
      <c r="L157" s="32"/>
      <c r="M157" s="149"/>
      <c r="N157" s="150"/>
      <c r="O157" s="52"/>
      <c r="P157" s="52"/>
      <c r="Q157" s="52"/>
      <c r="R157" s="52"/>
      <c r="S157" s="52"/>
      <c r="T157" s="53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121</v>
      </c>
      <c r="AU157" s="16" t="s">
        <v>79</v>
      </c>
    </row>
    <row r="158" spans="1:65" s="13" customFormat="1" ht="10.199999999999999">
      <c r="B158" s="153"/>
      <c r="D158" s="146" t="s">
        <v>123</v>
      </c>
      <c r="E158" s="154" t="s">
        <v>3</v>
      </c>
      <c r="F158" s="155" t="s">
        <v>230</v>
      </c>
      <c r="H158" s="156">
        <v>0.27800000000000002</v>
      </c>
      <c r="I158" s="157"/>
      <c r="L158" s="153"/>
      <c r="M158" s="158"/>
      <c r="N158" s="159"/>
      <c r="O158" s="159"/>
      <c r="P158" s="159"/>
      <c r="Q158" s="159"/>
      <c r="R158" s="159"/>
      <c r="S158" s="159"/>
      <c r="T158" s="160"/>
      <c r="AT158" s="154" t="s">
        <v>123</v>
      </c>
      <c r="AU158" s="154" t="s">
        <v>79</v>
      </c>
      <c r="AV158" s="13" t="s">
        <v>79</v>
      </c>
      <c r="AW158" s="13" t="s">
        <v>33</v>
      </c>
      <c r="AX158" s="13" t="s">
        <v>77</v>
      </c>
      <c r="AY158" s="154" t="s">
        <v>106</v>
      </c>
    </row>
    <row r="159" spans="1:65" s="2" customFormat="1" ht="16.5" customHeight="1">
      <c r="A159" s="31"/>
      <c r="B159" s="132"/>
      <c r="C159" s="133" t="s">
        <v>231</v>
      </c>
      <c r="D159" s="133" t="s">
        <v>113</v>
      </c>
      <c r="E159" s="134" t="s">
        <v>232</v>
      </c>
      <c r="F159" s="135" t="s">
        <v>132</v>
      </c>
      <c r="G159" s="136" t="s">
        <v>116</v>
      </c>
      <c r="H159" s="137">
        <v>0.27800000000000002</v>
      </c>
      <c r="I159" s="138"/>
      <c r="J159" s="139">
        <f>ROUND(I159*H159,2)</f>
        <v>0</v>
      </c>
      <c r="K159" s="135" t="s">
        <v>117</v>
      </c>
      <c r="L159" s="32"/>
      <c r="M159" s="140" t="s">
        <v>3</v>
      </c>
      <c r="N159" s="141" t="s">
        <v>42</v>
      </c>
      <c r="O159" s="52"/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4" t="s">
        <v>110</v>
      </c>
      <c r="AT159" s="144" t="s">
        <v>113</v>
      </c>
      <c r="AU159" s="144" t="s">
        <v>79</v>
      </c>
      <c r="AY159" s="16" t="s">
        <v>106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77</v>
      </c>
      <c r="BK159" s="145">
        <f>ROUND(I159*H159,2)</f>
        <v>0</v>
      </c>
      <c r="BL159" s="16" t="s">
        <v>110</v>
      </c>
      <c r="BM159" s="144" t="s">
        <v>233</v>
      </c>
    </row>
    <row r="160" spans="1:65" s="2" customFormat="1" ht="10.199999999999999">
      <c r="A160" s="31"/>
      <c r="B160" s="32"/>
      <c r="C160" s="31"/>
      <c r="D160" s="146" t="s">
        <v>119</v>
      </c>
      <c r="E160" s="31"/>
      <c r="F160" s="147" t="s">
        <v>134</v>
      </c>
      <c r="G160" s="31"/>
      <c r="H160" s="31"/>
      <c r="I160" s="148"/>
      <c r="J160" s="31"/>
      <c r="K160" s="31"/>
      <c r="L160" s="32"/>
      <c r="M160" s="149"/>
      <c r="N160" s="150"/>
      <c r="O160" s="52"/>
      <c r="P160" s="52"/>
      <c r="Q160" s="52"/>
      <c r="R160" s="52"/>
      <c r="S160" s="52"/>
      <c r="T160" s="53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119</v>
      </c>
      <c r="AU160" s="16" t="s">
        <v>79</v>
      </c>
    </row>
    <row r="161" spans="1:65" s="2" customFormat="1" ht="10.199999999999999">
      <c r="A161" s="31"/>
      <c r="B161" s="32"/>
      <c r="C161" s="31"/>
      <c r="D161" s="151" t="s">
        <v>121</v>
      </c>
      <c r="E161" s="31"/>
      <c r="F161" s="152" t="s">
        <v>234</v>
      </c>
      <c r="G161" s="31"/>
      <c r="H161" s="31"/>
      <c r="I161" s="148"/>
      <c r="J161" s="31"/>
      <c r="K161" s="31"/>
      <c r="L161" s="32"/>
      <c r="M161" s="149"/>
      <c r="N161" s="150"/>
      <c r="O161" s="52"/>
      <c r="P161" s="52"/>
      <c r="Q161" s="52"/>
      <c r="R161" s="52"/>
      <c r="S161" s="52"/>
      <c r="T161" s="5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121</v>
      </c>
      <c r="AU161" s="16" t="s">
        <v>79</v>
      </c>
    </row>
    <row r="162" spans="1:65" s="2" customFormat="1" ht="24.15" customHeight="1">
      <c r="A162" s="31"/>
      <c r="B162" s="132"/>
      <c r="C162" s="133" t="s">
        <v>235</v>
      </c>
      <c r="D162" s="133" t="s">
        <v>113</v>
      </c>
      <c r="E162" s="134" t="s">
        <v>236</v>
      </c>
      <c r="F162" s="135" t="s">
        <v>237</v>
      </c>
      <c r="G162" s="136" t="s">
        <v>116</v>
      </c>
      <c r="H162" s="137">
        <v>0.27800000000000002</v>
      </c>
      <c r="I162" s="138"/>
      <c r="J162" s="139">
        <f>ROUND(I162*H162,2)</f>
        <v>0</v>
      </c>
      <c r="K162" s="135" t="s">
        <v>3</v>
      </c>
      <c r="L162" s="32"/>
      <c r="M162" s="140" t="s">
        <v>3</v>
      </c>
      <c r="N162" s="141" t="s">
        <v>42</v>
      </c>
      <c r="O162" s="52"/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4" t="s">
        <v>144</v>
      </c>
      <c r="AT162" s="144" t="s">
        <v>113</v>
      </c>
      <c r="AU162" s="144" t="s">
        <v>79</v>
      </c>
      <c r="AY162" s="16" t="s">
        <v>106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77</v>
      </c>
      <c r="BK162" s="145">
        <f>ROUND(I162*H162,2)</f>
        <v>0</v>
      </c>
      <c r="BL162" s="16" t="s">
        <v>144</v>
      </c>
      <c r="BM162" s="144" t="s">
        <v>238</v>
      </c>
    </row>
    <row r="163" spans="1:65" s="2" customFormat="1" ht="10.199999999999999">
      <c r="A163" s="31"/>
      <c r="B163" s="32"/>
      <c r="C163" s="31"/>
      <c r="D163" s="146" t="s">
        <v>119</v>
      </c>
      <c r="E163" s="31"/>
      <c r="F163" s="147" t="s">
        <v>146</v>
      </c>
      <c r="G163" s="31"/>
      <c r="H163" s="31"/>
      <c r="I163" s="148"/>
      <c r="J163" s="31"/>
      <c r="K163" s="31"/>
      <c r="L163" s="32"/>
      <c r="M163" s="149"/>
      <c r="N163" s="150"/>
      <c r="O163" s="52"/>
      <c r="P163" s="52"/>
      <c r="Q163" s="52"/>
      <c r="R163" s="52"/>
      <c r="S163" s="52"/>
      <c r="T163" s="53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119</v>
      </c>
      <c r="AU163" s="16" t="s">
        <v>79</v>
      </c>
    </row>
    <row r="164" spans="1:65" s="2" customFormat="1" ht="16.5" customHeight="1">
      <c r="A164" s="31"/>
      <c r="B164" s="132"/>
      <c r="C164" s="133" t="s">
        <v>239</v>
      </c>
      <c r="D164" s="133" t="s">
        <v>113</v>
      </c>
      <c r="E164" s="134" t="s">
        <v>240</v>
      </c>
      <c r="F164" s="135" t="s">
        <v>115</v>
      </c>
      <c r="G164" s="136" t="s">
        <v>116</v>
      </c>
      <c r="H164" s="137">
        <v>1.2E-2</v>
      </c>
      <c r="I164" s="138"/>
      <c r="J164" s="139">
        <f>ROUND(I164*H164,2)</f>
        <v>0</v>
      </c>
      <c r="K164" s="135" t="s">
        <v>117</v>
      </c>
      <c r="L164" s="32"/>
      <c r="M164" s="140" t="s">
        <v>3</v>
      </c>
      <c r="N164" s="141" t="s">
        <v>42</v>
      </c>
      <c r="O164" s="52"/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4" t="s">
        <v>110</v>
      </c>
      <c r="AT164" s="144" t="s">
        <v>113</v>
      </c>
      <c r="AU164" s="144" t="s">
        <v>79</v>
      </c>
      <c r="AY164" s="16" t="s">
        <v>106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77</v>
      </c>
      <c r="BK164" s="145">
        <f>ROUND(I164*H164,2)</f>
        <v>0</v>
      </c>
      <c r="BL164" s="16" t="s">
        <v>110</v>
      </c>
      <c r="BM164" s="144" t="s">
        <v>241</v>
      </c>
    </row>
    <row r="165" spans="1:65" s="2" customFormat="1" ht="10.199999999999999">
      <c r="A165" s="31"/>
      <c r="B165" s="32"/>
      <c r="C165" s="31"/>
      <c r="D165" s="146" t="s">
        <v>119</v>
      </c>
      <c r="E165" s="31"/>
      <c r="F165" s="147" t="s">
        <v>120</v>
      </c>
      <c r="G165" s="31"/>
      <c r="H165" s="31"/>
      <c r="I165" s="148"/>
      <c r="J165" s="31"/>
      <c r="K165" s="31"/>
      <c r="L165" s="32"/>
      <c r="M165" s="149"/>
      <c r="N165" s="150"/>
      <c r="O165" s="52"/>
      <c r="P165" s="52"/>
      <c r="Q165" s="52"/>
      <c r="R165" s="52"/>
      <c r="S165" s="52"/>
      <c r="T165" s="53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119</v>
      </c>
      <c r="AU165" s="16" t="s">
        <v>79</v>
      </c>
    </row>
    <row r="166" spans="1:65" s="2" customFormat="1" ht="10.199999999999999">
      <c r="A166" s="31"/>
      <c r="B166" s="32"/>
      <c r="C166" s="31"/>
      <c r="D166" s="151" t="s">
        <v>121</v>
      </c>
      <c r="E166" s="31"/>
      <c r="F166" s="152" t="s">
        <v>242</v>
      </c>
      <c r="G166" s="31"/>
      <c r="H166" s="31"/>
      <c r="I166" s="148"/>
      <c r="J166" s="31"/>
      <c r="K166" s="31"/>
      <c r="L166" s="32"/>
      <c r="M166" s="149"/>
      <c r="N166" s="150"/>
      <c r="O166" s="52"/>
      <c r="P166" s="52"/>
      <c r="Q166" s="52"/>
      <c r="R166" s="52"/>
      <c r="S166" s="52"/>
      <c r="T166" s="53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121</v>
      </c>
      <c r="AU166" s="16" t="s">
        <v>79</v>
      </c>
    </row>
    <row r="167" spans="1:65" s="13" customFormat="1" ht="10.199999999999999">
      <c r="B167" s="153"/>
      <c r="D167" s="146" t="s">
        <v>123</v>
      </c>
      <c r="E167" s="154" t="s">
        <v>3</v>
      </c>
      <c r="F167" s="155" t="s">
        <v>243</v>
      </c>
      <c r="H167" s="156">
        <v>1.2E-2</v>
      </c>
      <c r="I167" s="157"/>
      <c r="L167" s="153"/>
      <c r="M167" s="158"/>
      <c r="N167" s="159"/>
      <c r="O167" s="159"/>
      <c r="P167" s="159"/>
      <c r="Q167" s="159"/>
      <c r="R167" s="159"/>
      <c r="S167" s="159"/>
      <c r="T167" s="160"/>
      <c r="AT167" s="154" t="s">
        <v>123</v>
      </c>
      <c r="AU167" s="154" t="s">
        <v>79</v>
      </c>
      <c r="AV167" s="13" t="s">
        <v>79</v>
      </c>
      <c r="AW167" s="13" t="s">
        <v>33</v>
      </c>
      <c r="AX167" s="13" t="s">
        <v>77</v>
      </c>
      <c r="AY167" s="154" t="s">
        <v>106</v>
      </c>
    </row>
    <row r="168" spans="1:65" s="2" customFormat="1" ht="16.5" customHeight="1">
      <c r="A168" s="31"/>
      <c r="B168" s="132"/>
      <c r="C168" s="133" t="s">
        <v>244</v>
      </c>
      <c r="D168" s="133" t="s">
        <v>113</v>
      </c>
      <c r="E168" s="134" t="s">
        <v>245</v>
      </c>
      <c r="F168" s="135" t="s">
        <v>132</v>
      </c>
      <c r="G168" s="136" t="s">
        <v>116</v>
      </c>
      <c r="H168" s="137">
        <v>1.2E-2</v>
      </c>
      <c r="I168" s="138"/>
      <c r="J168" s="139">
        <f>ROUND(I168*H168,2)</f>
        <v>0</v>
      </c>
      <c r="K168" s="135" t="s">
        <v>117</v>
      </c>
      <c r="L168" s="32"/>
      <c r="M168" s="140" t="s">
        <v>3</v>
      </c>
      <c r="N168" s="141" t="s">
        <v>42</v>
      </c>
      <c r="O168" s="52"/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4" t="s">
        <v>110</v>
      </c>
      <c r="AT168" s="144" t="s">
        <v>113</v>
      </c>
      <c r="AU168" s="144" t="s">
        <v>79</v>
      </c>
      <c r="AY168" s="16" t="s">
        <v>106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77</v>
      </c>
      <c r="BK168" s="145">
        <f>ROUND(I168*H168,2)</f>
        <v>0</v>
      </c>
      <c r="BL168" s="16" t="s">
        <v>110</v>
      </c>
      <c r="BM168" s="144" t="s">
        <v>246</v>
      </c>
    </row>
    <row r="169" spans="1:65" s="2" customFormat="1" ht="10.199999999999999">
      <c r="A169" s="31"/>
      <c r="B169" s="32"/>
      <c r="C169" s="31"/>
      <c r="D169" s="146" t="s">
        <v>119</v>
      </c>
      <c r="E169" s="31"/>
      <c r="F169" s="147" t="s">
        <v>134</v>
      </c>
      <c r="G169" s="31"/>
      <c r="H169" s="31"/>
      <c r="I169" s="148"/>
      <c r="J169" s="31"/>
      <c r="K169" s="31"/>
      <c r="L169" s="32"/>
      <c r="M169" s="149"/>
      <c r="N169" s="150"/>
      <c r="O169" s="52"/>
      <c r="P169" s="52"/>
      <c r="Q169" s="52"/>
      <c r="R169" s="52"/>
      <c r="S169" s="52"/>
      <c r="T169" s="5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119</v>
      </c>
      <c r="AU169" s="16" t="s">
        <v>79</v>
      </c>
    </row>
    <row r="170" spans="1:65" s="2" customFormat="1" ht="10.199999999999999">
      <c r="A170" s="31"/>
      <c r="B170" s="32"/>
      <c r="C170" s="31"/>
      <c r="D170" s="151" t="s">
        <v>121</v>
      </c>
      <c r="E170" s="31"/>
      <c r="F170" s="152" t="s">
        <v>247</v>
      </c>
      <c r="G170" s="31"/>
      <c r="H170" s="31"/>
      <c r="I170" s="148"/>
      <c r="J170" s="31"/>
      <c r="K170" s="31"/>
      <c r="L170" s="32"/>
      <c r="M170" s="149"/>
      <c r="N170" s="150"/>
      <c r="O170" s="52"/>
      <c r="P170" s="52"/>
      <c r="Q170" s="52"/>
      <c r="R170" s="52"/>
      <c r="S170" s="52"/>
      <c r="T170" s="5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121</v>
      </c>
      <c r="AU170" s="16" t="s">
        <v>79</v>
      </c>
    </row>
    <row r="171" spans="1:65" s="2" customFormat="1" ht="24.15" customHeight="1">
      <c r="A171" s="31"/>
      <c r="B171" s="132"/>
      <c r="C171" s="133" t="s">
        <v>248</v>
      </c>
      <c r="D171" s="133" t="s">
        <v>113</v>
      </c>
      <c r="E171" s="134" t="s">
        <v>249</v>
      </c>
      <c r="F171" s="135" t="s">
        <v>250</v>
      </c>
      <c r="G171" s="136" t="s">
        <v>116</v>
      </c>
      <c r="H171" s="137">
        <v>1.2E-2</v>
      </c>
      <c r="I171" s="138"/>
      <c r="J171" s="139">
        <f>ROUND(I171*H171,2)</f>
        <v>0</v>
      </c>
      <c r="K171" s="135" t="s">
        <v>3</v>
      </c>
      <c r="L171" s="32"/>
      <c r="M171" s="140" t="s">
        <v>3</v>
      </c>
      <c r="N171" s="141" t="s">
        <v>42</v>
      </c>
      <c r="O171" s="52"/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4" t="s">
        <v>144</v>
      </c>
      <c r="AT171" s="144" t="s">
        <v>113</v>
      </c>
      <c r="AU171" s="144" t="s">
        <v>79</v>
      </c>
      <c r="AY171" s="16" t="s">
        <v>106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77</v>
      </c>
      <c r="BK171" s="145">
        <f>ROUND(I171*H171,2)</f>
        <v>0</v>
      </c>
      <c r="BL171" s="16" t="s">
        <v>144</v>
      </c>
      <c r="BM171" s="144" t="s">
        <v>251</v>
      </c>
    </row>
    <row r="172" spans="1:65" s="2" customFormat="1" ht="10.199999999999999">
      <c r="A172" s="31"/>
      <c r="B172" s="32"/>
      <c r="C172" s="31"/>
      <c r="D172" s="146" t="s">
        <v>119</v>
      </c>
      <c r="E172" s="31"/>
      <c r="F172" s="147" t="s">
        <v>146</v>
      </c>
      <c r="G172" s="31"/>
      <c r="H172" s="31"/>
      <c r="I172" s="148"/>
      <c r="J172" s="31"/>
      <c r="K172" s="31"/>
      <c r="L172" s="32"/>
      <c r="M172" s="149"/>
      <c r="N172" s="150"/>
      <c r="O172" s="52"/>
      <c r="P172" s="52"/>
      <c r="Q172" s="52"/>
      <c r="R172" s="52"/>
      <c r="S172" s="52"/>
      <c r="T172" s="5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119</v>
      </c>
      <c r="AU172" s="16" t="s">
        <v>79</v>
      </c>
    </row>
    <row r="173" spans="1:65" s="2" customFormat="1" ht="16.5" customHeight="1">
      <c r="A173" s="31"/>
      <c r="B173" s="132"/>
      <c r="C173" s="133" t="s">
        <v>252</v>
      </c>
      <c r="D173" s="133" t="s">
        <v>113</v>
      </c>
      <c r="E173" s="134" t="s">
        <v>253</v>
      </c>
      <c r="F173" s="135" t="s">
        <v>115</v>
      </c>
      <c r="G173" s="136" t="s">
        <v>116</v>
      </c>
      <c r="H173" s="137">
        <v>2.1000000000000001E-2</v>
      </c>
      <c r="I173" s="138"/>
      <c r="J173" s="139">
        <f>ROUND(I173*H173,2)</f>
        <v>0</v>
      </c>
      <c r="K173" s="135" t="s">
        <v>117</v>
      </c>
      <c r="L173" s="32"/>
      <c r="M173" s="140" t="s">
        <v>3</v>
      </c>
      <c r="N173" s="141" t="s">
        <v>42</v>
      </c>
      <c r="O173" s="52"/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4" t="s">
        <v>110</v>
      </c>
      <c r="AT173" s="144" t="s">
        <v>113</v>
      </c>
      <c r="AU173" s="144" t="s">
        <v>79</v>
      </c>
      <c r="AY173" s="16" t="s">
        <v>106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77</v>
      </c>
      <c r="BK173" s="145">
        <f>ROUND(I173*H173,2)</f>
        <v>0</v>
      </c>
      <c r="BL173" s="16" t="s">
        <v>110</v>
      </c>
      <c r="BM173" s="144" t="s">
        <v>254</v>
      </c>
    </row>
    <row r="174" spans="1:65" s="2" customFormat="1" ht="10.199999999999999">
      <c r="A174" s="31"/>
      <c r="B174" s="32"/>
      <c r="C174" s="31"/>
      <c r="D174" s="146" t="s">
        <v>119</v>
      </c>
      <c r="E174" s="31"/>
      <c r="F174" s="147" t="s">
        <v>120</v>
      </c>
      <c r="G174" s="31"/>
      <c r="H174" s="31"/>
      <c r="I174" s="148"/>
      <c r="J174" s="31"/>
      <c r="K174" s="31"/>
      <c r="L174" s="32"/>
      <c r="M174" s="149"/>
      <c r="N174" s="150"/>
      <c r="O174" s="52"/>
      <c r="P174" s="52"/>
      <c r="Q174" s="52"/>
      <c r="R174" s="52"/>
      <c r="S174" s="52"/>
      <c r="T174" s="53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119</v>
      </c>
      <c r="AU174" s="16" t="s">
        <v>79</v>
      </c>
    </row>
    <row r="175" spans="1:65" s="2" customFormat="1" ht="10.199999999999999">
      <c r="A175" s="31"/>
      <c r="B175" s="32"/>
      <c r="C175" s="31"/>
      <c r="D175" s="151" t="s">
        <v>121</v>
      </c>
      <c r="E175" s="31"/>
      <c r="F175" s="152" t="s">
        <v>255</v>
      </c>
      <c r="G175" s="31"/>
      <c r="H175" s="31"/>
      <c r="I175" s="148"/>
      <c r="J175" s="31"/>
      <c r="K175" s="31"/>
      <c r="L175" s="32"/>
      <c r="M175" s="149"/>
      <c r="N175" s="150"/>
      <c r="O175" s="52"/>
      <c r="P175" s="52"/>
      <c r="Q175" s="52"/>
      <c r="R175" s="52"/>
      <c r="S175" s="52"/>
      <c r="T175" s="53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121</v>
      </c>
      <c r="AU175" s="16" t="s">
        <v>79</v>
      </c>
    </row>
    <row r="176" spans="1:65" s="13" customFormat="1" ht="10.199999999999999">
      <c r="B176" s="153"/>
      <c r="D176" s="146" t="s">
        <v>123</v>
      </c>
      <c r="E176" s="154" t="s">
        <v>3</v>
      </c>
      <c r="F176" s="155" t="s">
        <v>256</v>
      </c>
      <c r="H176" s="156">
        <v>2.1000000000000001E-2</v>
      </c>
      <c r="I176" s="157"/>
      <c r="L176" s="153"/>
      <c r="M176" s="158"/>
      <c r="N176" s="159"/>
      <c r="O176" s="159"/>
      <c r="P176" s="159"/>
      <c r="Q176" s="159"/>
      <c r="R176" s="159"/>
      <c r="S176" s="159"/>
      <c r="T176" s="160"/>
      <c r="AT176" s="154" t="s">
        <v>123</v>
      </c>
      <c r="AU176" s="154" t="s">
        <v>79</v>
      </c>
      <c r="AV176" s="13" t="s">
        <v>79</v>
      </c>
      <c r="AW176" s="13" t="s">
        <v>33</v>
      </c>
      <c r="AX176" s="13" t="s">
        <v>77</v>
      </c>
      <c r="AY176" s="154" t="s">
        <v>106</v>
      </c>
    </row>
    <row r="177" spans="1:65" s="2" customFormat="1" ht="16.5" customHeight="1">
      <c r="A177" s="31"/>
      <c r="B177" s="132"/>
      <c r="C177" s="133" t="s">
        <v>257</v>
      </c>
      <c r="D177" s="133" t="s">
        <v>113</v>
      </c>
      <c r="E177" s="134" t="s">
        <v>258</v>
      </c>
      <c r="F177" s="135" t="s">
        <v>132</v>
      </c>
      <c r="G177" s="136" t="s">
        <v>116</v>
      </c>
      <c r="H177" s="137">
        <v>2.1000000000000001E-2</v>
      </c>
      <c r="I177" s="138"/>
      <c r="J177" s="139">
        <f>ROUND(I177*H177,2)</f>
        <v>0</v>
      </c>
      <c r="K177" s="135" t="s">
        <v>117</v>
      </c>
      <c r="L177" s="32"/>
      <c r="M177" s="140" t="s">
        <v>3</v>
      </c>
      <c r="N177" s="141" t="s">
        <v>42</v>
      </c>
      <c r="O177" s="52"/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4" t="s">
        <v>110</v>
      </c>
      <c r="AT177" s="144" t="s">
        <v>113</v>
      </c>
      <c r="AU177" s="144" t="s">
        <v>79</v>
      </c>
      <c r="AY177" s="16" t="s">
        <v>106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77</v>
      </c>
      <c r="BK177" s="145">
        <f>ROUND(I177*H177,2)</f>
        <v>0</v>
      </c>
      <c r="BL177" s="16" t="s">
        <v>110</v>
      </c>
      <c r="BM177" s="144" t="s">
        <v>259</v>
      </c>
    </row>
    <row r="178" spans="1:65" s="2" customFormat="1" ht="10.199999999999999">
      <c r="A178" s="31"/>
      <c r="B178" s="32"/>
      <c r="C178" s="31"/>
      <c r="D178" s="146" t="s">
        <v>119</v>
      </c>
      <c r="E178" s="31"/>
      <c r="F178" s="147" t="s">
        <v>134</v>
      </c>
      <c r="G178" s="31"/>
      <c r="H178" s="31"/>
      <c r="I178" s="148"/>
      <c r="J178" s="31"/>
      <c r="K178" s="31"/>
      <c r="L178" s="32"/>
      <c r="M178" s="149"/>
      <c r="N178" s="150"/>
      <c r="O178" s="52"/>
      <c r="P178" s="52"/>
      <c r="Q178" s="52"/>
      <c r="R178" s="52"/>
      <c r="S178" s="52"/>
      <c r="T178" s="53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119</v>
      </c>
      <c r="AU178" s="16" t="s">
        <v>79</v>
      </c>
    </row>
    <row r="179" spans="1:65" s="2" customFormat="1" ht="10.199999999999999">
      <c r="A179" s="31"/>
      <c r="B179" s="32"/>
      <c r="C179" s="31"/>
      <c r="D179" s="151" t="s">
        <v>121</v>
      </c>
      <c r="E179" s="31"/>
      <c r="F179" s="152" t="s">
        <v>260</v>
      </c>
      <c r="G179" s="31"/>
      <c r="H179" s="31"/>
      <c r="I179" s="148"/>
      <c r="J179" s="31"/>
      <c r="K179" s="31"/>
      <c r="L179" s="32"/>
      <c r="M179" s="149"/>
      <c r="N179" s="150"/>
      <c r="O179" s="52"/>
      <c r="P179" s="52"/>
      <c r="Q179" s="52"/>
      <c r="R179" s="52"/>
      <c r="S179" s="52"/>
      <c r="T179" s="53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6" t="s">
        <v>121</v>
      </c>
      <c r="AU179" s="16" t="s">
        <v>79</v>
      </c>
    </row>
    <row r="180" spans="1:65" s="2" customFormat="1" ht="24.15" customHeight="1">
      <c r="A180" s="31"/>
      <c r="B180" s="132"/>
      <c r="C180" s="133" t="s">
        <v>261</v>
      </c>
      <c r="D180" s="133" t="s">
        <v>113</v>
      </c>
      <c r="E180" s="134" t="s">
        <v>262</v>
      </c>
      <c r="F180" s="135" t="s">
        <v>263</v>
      </c>
      <c r="G180" s="136" t="s">
        <v>116</v>
      </c>
      <c r="H180" s="137">
        <v>2.1000000000000001E-2</v>
      </c>
      <c r="I180" s="138"/>
      <c r="J180" s="139">
        <f>ROUND(I180*H180,2)</f>
        <v>0</v>
      </c>
      <c r="K180" s="135" t="s">
        <v>3</v>
      </c>
      <c r="L180" s="32"/>
      <c r="M180" s="140" t="s">
        <v>3</v>
      </c>
      <c r="N180" s="141" t="s">
        <v>42</v>
      </c>
      <c r="O180" s="52"/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4" t="s">
        <v>144</v>
      </c>
      <c r="AT180" s="144" t="s">
        <v>113</v>
      </c>
      <c r="AU180" s="144" t="s">
        <v>79</v>
      </c>
      <c r="AY180" s="16" t="s">
        <v>106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77</v>
      </c>
      <c r="BK180" s="145">
        <f>ROUND(I180*H180,2)</f>
        <v>0</v>
      </c>
      <c r="BL180" s="16" t="s">
        <v>144</v>
      </c>
      <c r="BM180" s="144" t="s">
        <v>264</v>
      </c>
    </row>
    <row r="181" spans="1:65" s="2" customFormat="1" ht="10.199999999999999">
      <c r="A181" s="31"/>
      <c r="B181" s="32"/>
      <c r="C181" s="31"/>
      <c r="D181" s="146" t="s">
        <v>119</v>
      </c>
      <c r="E181" s="31"/>
      <c r="F181" s="147" t="s">
        <v>146</v>
      </c>
      <c r="G181" s="31"/>
      <c r="H181" s="31"/>
      <c r="I181" s="148"/>
      <c r="J181" s="31"/>
      <c r="K181" s="31"/>
      <c r="L181" s="32"/>
      <c r="M181" s="149"/>
      <c r="N181" s="150"/>
      <c r="O181" s="52"/>
      <c r="P181" s="52"/>
      <c r="Q181" s="52"/>
      <c r="R181" s="52"/>
      <c r="S181" s="52"/>
      <c r="T181" s="53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119</v>
      </c>
      <c r="AU181" s="16" t="s">
        <v>79</v>
      </c>
    </row>
    <row r="182" spans="1:65" s="2" customFormat="1" ht="16.5" customHeight="1">
      <c r="A182" s="31"/>
      <c r="B182" s="132"/>
      <c r="C182" s="133" t="s">
        <v>265</v>
      </c>
      <c r="D182" s="133" t="s">
        <v>113</v>
      </c>
      <c r="E182" s="134" t="s">
        <v>266</v>
      </c>
      <c r="F182" s="135" t="s">
        <v>115</v>
      </c>
      <c r="G182" s="136" t="s">
        <v>116</v>
      </c>
      <c r="H182" s="137">
        <v>6.4000000000000001E-2</v>
      </c>
      <c r="I182" s="138"/>
      <c r="J182" s="139">
        <f>ROUND(I182*H182,2)</f>
        <v>0</v>
      </c>
      <c r="K182" s="135" t="s">
        <v>117</v>
      </c>
      <c r="L182" s="32"/>
      <c r="M182" s="140" t="s">
        <v>3</v>
      </c>
      <c r="N182" s="141" t="s">
        <v>42</v>
      </c>
      <c r="O182" s="52"/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4" t="s">
        <v>110</v>
      </c>
      <c r="AT182" s="144" t="s">
        <v>113</v>
      </c>
      <c r="AU182" s="144" t="s">
        <v>79</v>
      </c>
      <c r="AY182" s="16" t="s">
        <v>106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77</v>
      </c>
      <c r="BK182" s="145">
        <f>ROUND(I182*H182,2)</f>
        <v>0</v>
      </c>
      <c r="BL182" s="16" t="s">
        <v>110</v>
      </c>
      <c r="BM182" s="144" t="s">
        <v>267</v>
      </c>
    </row>
    <row r="183" spans="1:65" s="2" customFormat="1" ht="10.199999999999999">
      <c r="A183" s="31"/>
      <c r="B183" s="32"/>
      <c r="C183" s="31"/>
      <c r="D183" s="146" t="s">
        <v>119</v>
      </c>
      <c r="E183" s="31"/>
      <c r="F183" s="147" t="s">
        <v>120</v>
      </c>
      <c r="G183" s="31"/>
      <c r="H183" s="31"/>
      <c r="I183" s="148"/>
      <c r="J183" s="31"/>
      <c r="K183" s="31"/>
      <c r="L183" s="32"/>
      <c r="M183" s="149"/>
      <c r="N183" s="150"/>
      <c r="O183" s="52"/>
      <c r="P183" s="52"/>
      <c r="Q183" s="52"/>
      <c r="R183" s="52"/>
      <c r="S183" s="52"/>
      <c r="T183" s="53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119</v>
      </c>
      <c r="AU183" s="16" t="s">
        <v>79</v>
      </c>
    </row>
    <row r="184" spans="1:65" s="2" customFormat="1" ht="10.199999999999999">
      <c r="A184" s="31"/>
      <c r="B184" s="32"/>
      <c r="C184" s="31"/>
      <c r="D184" s="151" t="s">
        <v>121</v>
      </c>
      <c r="E184" s="31"/>
      <c r="F184" s="152" t="s">
        <v>268</v>
      </c>
      <c r="G184" s="31"/>
      <c r="H184" s="31"/>
      <c r="I184" s="148"/>
      <c r="J184" s="31"/>
      <c r="K184" s="31"/>
      <c r="L184" s="32"/>
      <c r="M184" s="149"/>
      <c r="N184" s="150"/>
      <c r="O184" s="52"/>
      <c r="P184" s="52"/>
      <c r="Q184" s="52"/>
      <c r="R184" s="52"/>
      <c r="S184" s="52"/>
      <c r="T184" s="53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121</v>
      </c>
      <c r="AU184" s="16" t="s">
        <v>79</v>
      </c>
    </row>
    <row r="185" spans="1:65" s="13" customFormat="1" ht="10.199999999999999">
      <c r="B185" s="153"/>
      <c r="D185" s="146" t="s">
        <v>123</v>
      </c>
      <c r="E185" s="154" t="s">
        <v>3</v>
      </c>
      <c r="F185" s="155" t="s">
        <v>269</v>
      </c>
      <c r="H185" s="156">
        <v>6.4000000000000001E-2</v>
      </c>
      <c r="I185" s="157"/>
      <c r="L185" s="153"/>
      <c r="M185" s="158"/>
      <c r="N185" s="159"/>
      <c r="O185" s="159"/>
      <c r="P185" s="159"/>
      <c r="Q185" s="159"/>
      <c r="R185" s="159"/>
      <c r="S185" s="159"/>
      <c r="T185" s="160"/>
      <c r="AT185" s="154" t="s">
        <v>123</v>
      </c>
      <c r="AU185" s="154" t="s">
        <v>79</v>
      </c>
      <c r="AV185" s="13" t="s">
        <v>79</v>
      </c>
      <c r="AW185" s="13" t="s">
        <v>33</v>
      </c>
      <c r="AX185" s="13" t="s">
        <v>77</v>
      </c>
      <c r="AY185" s="154" t="s">
        <v>106</v>
      </c>
    </row>
    <row r="186" spans="1:65" s="2" customFormat="1" ht="16.5" customHeight="1">
      <c r="A186" s="31"/>
      <c r="B186" s="132"/>
      <c r="C186" s="133" t="s">
        <v>270</v>
      </c>
      <c r="D186" s="133" t="s">
        <v>113</v>
      </c>
      <c r="E186" s="134" t="s">
        <v>271</v>
      </c>
      <c r="F186" s="135" t="s">
        <v>132</v>
      </c>
      <c r="G186" s="136" t="s">
        <v>116</v>
      </c>
      <c r="H186" s="137">
        <v>6.4000000000000001E-2</v>
      </c>
      <c r="I186" s="138"/>
      <c r="J186" s="139">
        <f>ROUND(I186*H186,2)</f>
        <v>0</v>
      </c>
      <c r="K186" s="135" t="s">
        <v>117</v>
      </c>
      <c r="L186" s="32"/>
      <c r="M186" s="140" t="s">
        <v>3</v>
      </c>
      <c r="N186" s="141" t="s">
        <v>42</v>
      </c>
      <c r="O186" s="52"/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4" t="s">
        <v>110</v>
      </c>
      <c r="AT186" s="144" t="s">
        <v>113</v>
      </c>
      <c r="AU186" s="144" t="s">
        <v>79</v>
      </c>
      <c r="AY186" s="16" t="s">
        <v>106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77</v>
      </c>
      <c r="BK186" s="145">
        <f>ROUND(I186*H186,2)</f>
        <v>0</v>
      </c>
      <c r="BL186" s="16" t="s">
        <v>110</v>
      </c>
      <c r="BM186" s="144" t="s">
        <v>272</v>
      </c>
    </row>
    <row r="187" spans="1:65" s="2" customFormat="1" ht="10.199999999999999">
      <c r="A187" s="31"/>
      <c r="B187" s="32"/>
      <c r="C187" s="31"/>
      <c r="D187" s="146" t="s">
        <v>119</v>
      </c>
      <c r="E187" s="31"/>
      <c r="F187" s="147" t="s">
        <v>134</v>
      </c>
      <c r="G187" s="31"/>
      <c r="H187" s="31"/>
      <c r="I187" s="148"/>
      <c r="J187" s="31"/>
      <c r="K187" s="31"/>
      <c r="L187" s="32"/>
      <c r="M187" s="149"/>
      <c r="N187" s="150"/>
      <c r="O187" s="52"/>
      <c r="P187" s="52"/>
      <c r="Q187" s="52"/>
      <c r="R187" s="52"/>
      <c r="S187" s="52"/>
      <c r="T187" s="53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119</v>
      </c>
      <c r="AU187" s="16" t="s">
        <v>79</v>
      </c>
    </row>
    <row r="188" spans="1:65" s="2" customFormat="1" ht="10.199999999999999">
      <c r="A188" s="31"/>
      <c r="B188" s="32"/>
      <c r="C188" s="31"/>
      <c r="D188" s="151" t="s">
        <v>121</v>
      </c>
      <c r="E188" s="31"/>
      <c r="F188" s="152" t="s">
        <v>273</v>
      </c>
      <c r="G188" s="31"/>
      <c r="H188" s="31"/>
      <c r="I188" s="148"/>
      <c r="J188" s="31"/>
      <c r="K188" s="31"/>
      <c r="L188" s="32"/>
      <c r="M188" s="149"/>
      <c r="N188" s="150"/>
      <c r="O188" s="52"/>
      <c r="P188" s="52"/>
      <c r="Q188" s="52"/>
      <c r="R188" s="52"/>
      <c r="S188" s="52"/>
      <c r="T188" s="53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121</v>
      </c>
      <c r="AU188" s="16" t="s">
        <v>79</v>
      </c>
    </row>
    <row r="189" spans="1:65" s="2" customFormat="1" ht="24.15" customHeight="1">
      <c r="A189" s="31"/>
      <c r="B189" s="132"/>
      <c r="C189" s="133" t="s">
        <v>274</v>
      </c>
      <c r="D189" s="133" t="s">
        <v>113</v>
      </c>
      <c r="E189" s="134" t="s">
        <v>275</v>
      </c>
      <c r="F189" s="135" t="s">
        <v>276</v>
      </c>
      <c r="G189" s="136" t="s">
        <v>116</v>
      </c>
      <c r="H189" s="137">
        <v>6.4000000000000001E-2</v>
      </c>
      <c r="I189" s="138"/>
      <c r="J189" s="139">
        <f>ROUND(I189*H189,2)</f>
        <v>0</v>
      </c>
      <c r="K189" s="135" t="s">
        <v>3</v>
      </c>
      <c r="L189" s="32"/>
      <c r="M189" s="140" t="s">
        <v>3</v>
      </c>
      <c r="N189" s="141" t="s">
        <v>42</v>
      </c>
      <c r="O189" s="52"/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4" t="s">
        <v>144</v>
      </c>
      <c r="AT189" s="144" t="s">
        <v>113</v>
      </c>
      <c r="AU189" s="144" t="s">
        <v>79</v>
      </c>
      <c r="AY189" s="16" t="s">
        <v>106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77</v>
      </c>
      <c r="BK189" s="145">
        <f>ROUND(I189*H189,2)</f>
        <v>0</v>
      </c>
      <c r="BL189" s="16" t="s">
        <v>144</v>
      </c>
      <c r="BM189" s="144" t="s">
        <v>277</v>
      </c>
    </row>
    <row r="190" spans="1:65" s="2" customFormat="1" ht="10.199999999999999">
      <c r="A190" s="31"/>
      <c r="B190" s="32"/>
      <c r="C190" s="31"/>
      <c r="D190" s="146" t="s">
        <v>119</v>
      </c>
      <c r="E190" s="31"/>
      <c r="F190" s="147" t="s">
        <v>146</v>
      </c>
      <c r="G190" s="31"/>
      <c r="H190" s="31"/>
      <c r="I190" s="148"/>
      <c r="J190" s="31"/>
      <c r="K190" s="31"/>
      <c r="L190" s="32"/>
      <c r="M190" s="149"/>
      <c r="N190" s="150"/>
      <c r="O190" s="52"/>
      <c r="P190" s="52"/>
      <c r="Q190" s="52"/>
      <c r="R190" s="52"/>
      <c r="S190" s="52"/>
      <c r="T190" s="53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119</v>
      </c>
      <c r="AU190" s="16" t="s">
        <v>79</v>
      </c>
    </row>
    <row r="191" spans="1:65" s="2" customFormat="1" ht="16.5" customHeight="1">
      <c r="A191" s="31"/>
      <c r="B191" s="132"/>
      <c r="C191" s="133" t="s">
        <v>278</v>
      </c>
      <c r="D191" s="133" t="s">
        <v>113</v>
      </c>
      <c r="E191" s="134" t="s">
        <v>279</v>
      </c>
      <c r="F191" s="135" t="s">
        <v>115</v>
      </c>
      <c r="G191" s="136" t="s">
        <v>116</v>
      </c>
      <c r="H191" s="137">
        <v>8.6999999999999994E-2</v>
      </c>
      <c r="I191" s="138"/>
      <c r="J191" s="139">
        <f>ROUND(I191*H191,2)</f>
        <v>0</v>
      </c>
      <c r="K191" s="135" t="s">
        <v>117</v>
      </c>
      <c r="L191" s="32"/>
      <c r="M191" s="140" t="s">
        <v>3</v>
      </c>
      <c r="N191" s="141" t="s">
        <v>42</v>
      </c>
      <c r="O191" s="52"/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4" t="s">
        <v>110</v>
      </c>
      <c r="AT191" s="144" t="s">
        <v>113</v>
      </c>
      <c r="AU191" s="144" t="s">
        <v>79</v>
      </c>
      <c r="AY191" s="16" t="s">
        <v>106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77</v>
      </c>
      <c r="BK191" s="145">
        <f>ROUND(I191*H191,2)</f>
        <v>0</v>
      </c>
      <c r="BL191" s="16" t="s">
        <v>110</v>
      </c>
      <c r="BM191" s="144" t="s">
        <v>280</v>
      </c>
    </row>
    <row r="192" spans="1:65" s="2" customFormat="1" ht="10.199999999999999">
      <c r="A192" s="31"/>
      <c r="B192" s="32"/>
      <c r="C192" s="31"/>
      <c r="D192" s="146" t="s">
        <v>119</v>
      </c>
      <c r="E192" s="31"/>
      <c r="F192" s="147" t="s">
        <v>120</v>
      </c>
      <c r="G192" s="31"/>
      <c r="H192" s="31"/>
      <c r="I192" s="148"/>
      <c r="J192" s="31"/>
      <c r="K192" s="31"/>
      <c r="L192" s="32"/>
      <c r="M192" s="149"/>
      <c r="N192" s="150"/>
      <c r="O192" s="52"/>
      <c r="P192" s="52"/>
      <c r="Q192" s="52"/>
      <c r="R192" s="52"/>
      <c r="S192" s="52"/>
      <c r="T192" s="53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119</v>
      </c>
      <c r="AU192" s="16" t="s">
        <v>79</v>
      </c>
    </row>
    <row r="193" spans="1:65" s="2" customFormat="1" ht="10.199999999999999">
      <c r="A193" s="31"/>
      <c r="B193" s="32"/>
      <c r="C193" s="31"/>
      <c r="D193" s="151" t="s">
        <v>121</v>
      </c>
      <c r="E193" s="31"/>
      <c r="F193" s="152" t="s">
        <v>281</v>
      </c>
      <c r="G193" s="31"/>
      <c r="H193" s="31"/>
      <c r="I193" s="148"/>
      <c r="J193" s="31"/>
      <c r="K193" s="31"/>
      <c r="L193" s="32"/>
      <c r="M193" s="149"/>
      <c r="N193" s="150"/>
      <c r="O193" s="52"/>
      <c r="P193" s="52"/>
      <c r="Q193" s="52"/>
      <c r="R193" s="52"/>
      <c r="S193" s="52"/>
      <c r="T193" s="53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121</v>
      </c>
      <c r="AU193" s="16" t="s">
        <v>79</v>
      </c>
    </row>
    <row r="194" spans="1:65" s="13" customFormat="1" ht="10.199999999999999">
      <c r="B194" s="153"/>
      <c r="D194" s="146" t="s">
        <v>123</v>
      </c>
      <c r="E194" s="154" t="s">
        <v>3</v>
      </c>
      <c r="F194" s="155" t="s">
        <v>282</v>
      </c>
      <c r="H194" s="156">
        <v>8.6999999999999994E-2</v>
      </c>
      <c r="I194" s="157"/>
      <c r="L194" s="153"/>
      <c r="M194" s="158"/>
      <c r="N194" s="159"/>
      <c r="O194" s="159"/>
      <c r="P194" s="159"/>
      <c r="Q194" s="159"/>
      <c r="R194" s="159"/>
      <c r="S194" s="159"/>
      <c r="T194" s="160"/>
      <c r="AT194" s="154" t="s">
        <v>123</v>
      </c>
      <c r="AU194" s="154" t="s">
        <v>79</v>
      </c>
      <c r="AV194" s="13" t="s">
        <v>79</v>
      </c>
      <c r="AW194" s="13" t="s">
        <v>33</v>
      </c>
      <c r="AX194" s="13" t="s">
        <v>77</v>
      </c>
      <c r="AY194" s="154" t="s">
        <v>106</v>
      </c>
    </row>
    <row r="195" spans="1:65" s="2" customFormat="1" ht="16.5" customHeight="1">
      <c r="A195" s="31"/>
      <c r="B195" s="132"/>
      <c r="C195" s="133" t="s">
        <v>283</v>
      </c>
      <c r="D195" s="133" t="s">
        <v>113</v>
      </c>
      <c r="E195" s="134" t="s">
        <v>284</v>
      </c>
      <c r="F195" s="135" t="s">
        <v>132</v>
      </c>
      <c r="G195" s="136" t="s">
        <v>116</v>
      </c>
      <c r="H195" s="137">
        <v>8.6999999999999994E-2</v>
      </c>
      <c r="I195" s="138"/>
      <c r="J195" s="139">
        <f>ROUND(I195*H195,2)</f>
        <v>0</v>
      </c>
      <c r="K195" s="135" t="s">
        <v>117</v>
      </c>
      <c r="L195" s="32"/>
      <c r="M195" s="140" t="s">
        <v>3</v>
      </c>
      <c r="N195" s="141" t="s">
        <v>42</v>
      </c>
      <c r="O195" s="52"/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4" t="s">
        <v>110</v>
      </c>
      <c r="AT195" s="144" t="s">
        <v>113</v>
      </c>
      <c r="AU195" s="144" t="s">
        <v>79</v>
      </c>
      <c r="AY195" s="16" t="s">
        <v>106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77</v>
      </c>
      <c r="BK195" s="145">
        <f>ROUND(I195*H195,2)</f>
        <v>0</v>
      </c>
      <c r="BL195" s="16" t="s">
        <v>110</v>
      </c>
      <c r="BM195" s="144" t="s">
        <v>285</v>
      </c>
    </row>
    <row r="196" spans="1:65" s="2" customFormat="1" ht="10.199999999999999">
      <c r="A196" s="31"/>
      <c r="B196" s="32"/>
      <c r="C196" s="31"/>
      <c r="D196" s="146" t="s">
        <v>119</v>
      </c>
      <c r="E196" s="31"/>
      <c r="F196" s="147" t="s">
        <v>134</v>
      </c>
      <c r="G196" s="31"/>
      <c r="H196" s="31"/>
      <c r="I196" s="148"/>
      <c r="J196" s="31"/>
      <c r="K196" s="31"/>
      <c r="L196" s="32"/>
      <c r="M196" s="149"/>
      <c r="N196" s="150"/>
      <c r="O196" s="52"/>
      <c r="P196" s="52"/>
      <c r="Q196" s="52"/>
      <c r="R196" s="52"/>
      <c r="S196" s="52"/>
      <c r="T196" s="53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119</v>
      </c>
      <c r="AU196" s="16" t="s">
        <v>79</v>
      </c>
    </row>
    <row r="197" spans="1:65" s="2" customFormat="1" ht="10.199999999999999">
      <c r="A197" s="31"/>
      <c r="B197" s="32"/>
      <c r="C197" s="31"/>
      <c r="D197" s="151" t="s">
        <v>121</v>
      </c>
      <c r="E197" s="31"/>
      <c r="F197" s="152" t="s">
        <v>286</v>
      </c>
      <c r="G197" s="31"/>
      <c r="H197" s="31"/>
      <c r="I197" s="148"/>
      <c r="J197" s="31"/>
      <c r="K197" s="31"/>
      <c r="L197" s="32"/>
      <c r="M197" s="149"/>
      <c r="N197" s="150"/>
      <c r="O197" s="52"/>
      <c r="P197" s="52"/>
      <c r="Q197" s="52"/>
      <c r="R197" s="52"/>
      <c r="S197" s="52"/>
      <c r="T197" s="53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121</v>
      </c>
      <c r="AU197" s="16" t="s">
        <v>79</v>
      </c>
    </row>
    <row r="198" spans="1:65" s="2" customFormat="1" ht="24.15" customHeight="1">
      <c r="A198" s="31"/>
      <c r="B198" s="132"/>
      <c r="C198" s="133" t="s">
        <v>287</v>
      </c>
      <c r="D198" s="133" t="s">
        <v>113</v>
      </c>
      <c r="E198" s="134" t="s">
        <v>288</v>
      </c>
      <c r="F198" s="135" t="s">
        <v>289</v>
      </c>
      <c r="G198" s="136" t="s">
        <v>116</v>
      </c>
      <c r="H198" s="137">
        <v>8.6999999999999994E-2</v>
      </c>
      <c r="I198" s="138"/>
      <c r="J198" s="139">
        <f>ROUND(I198*H198,2)</f>
        <v>0</v>
      </c>
      <c r="K198" s="135" t="s">
        <v>3</v>
      </c>
      <c r="L198" s="32"/>
      <c r="M198" s="140" t="s">
        <v>3</v>
      </c>
      <c r="N198" s="141" t="s">
        <v>42</v>
      </c>
      <c r="O198" s="52"/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4" t="s">
        <v>144</v>
      </c>
      <c r="AT198" s="144" t="s">
        <v>113</v>
      </c>
      <c r="AU198" s="144" t="s">
        <v>79</v>
      </c>
      <c r="AY198" s="16" t="s">
        <v>106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77</v>
      </c>
      <c r="BK198" s="145">
        <f>ROUND(I198*H198,2)</f>
        <v>0</v>
      </c>
      <c r="BL198" s="16" t="s">
        <v>144</v>
      </c>
      <c r="BM198" s="144" t="s">
        <v>290</v>
      </c>
    </row>
    <row r="199" spans="1:65" s="2" customFormat="1" ht="10.199999999999999">
      <c r="A199" s="31"/>
      <c r="B199" s="32"/>
      <c r="C199" s="31"/>
      <c r="D199" s="146" t="s">
        <v>119</v>
      </c>
      <c r="E199" s="31"/>
      <c r="F199" s="147" t="s">
        <v>146</v>
      </c>
      <c r="G199" s="31"/>
      <c r="H199" s="31"/>
      <c r="I199" s="148"/>
      <c r="J199" s="31"/>
      <c r="K199" s="31"/>
      <c r="L199" s="32"/>
      <c r="M199" s="149"/>
      <c r="N199" s="150"/>
      <c r="O199" s="52"/>
      <c r="P199" s="52"/>
      <c r="Q199" s="52"/>
      <c r="R199" s="52"/>
      <c r="S199" s="52"/>
      <c r="T199" s="53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6" t="s">
        <v>119</v>
      </c>
      <c r="AU199" s="16" t="s">
        <v>79</v>
      </c>
    </row>
    <row r="200" spans="1:65" s="2" customFormat="1" ht="16.5" customHeight="1">
      <c r="A200" s="31"/>
      <c r="B200" s="132"/>
      <c r="C200" s="133" t="s">
        <v>291</v>
      </c>
      <c r="D200" s="133" t="s">
        <v>113</v>
      </c>
      <c r="E200" s="134" t="s">
        <v>292</v>
      </c>
      <c r="F200" s="135" t="s">
        <v>115</v>
      </c>
      <c r="G200" s="136" t="s">
        <v>116</v>
      </c>
      <c r="H200" s="137">
        <v>1.0009999999999999</v>
      </c>
      <c r="I200" s="138"/>
      <c r="J200" s="139">
        <f>ROUND(I200*H200,2)</f>
        <v>0</v>
      </c>
      <c r="K200" s="135" t="s">
        <v>117</v>
      </c>
      <c r="L200" s="32"/>
      <c r="M200" s="140" t="s">
        <v>3</v>
      </c>
      <c r="N200" s="141" t="s">
        <v>42</v>
      </c>
      <c r="O200" s="52"/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44" t="s">
        <v>110</v>
      </c>
      <c r="AT200" s="144" t="s">
        <v>113</v>
      </c>
      <c r="AU200" s="144" t="s">
        <v>79</v>
      </c>
      <c r="AY200" s="16" t="s">
        <v>106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77</v>
      </c>
      <c r="BK200" s="145">
        <f>ROUND(I200*H200,2)</f>
        <v>0</v>
      </c>
      <c r="BL200" s="16" t="s">
        <v>110</v>
      </c>
      <c r="BM200" s="144" t="s">
        <v>293</v>
      </c>
    </row>
    <row r="201" spans="1:65" s="2" customFormat="1" ht="10.199999999999999">
      <c r="A201" s="31"/>
      <c r="B201" s="32"/>
      <c r="C201" s="31"/>
      <c r="D201" s="146" t="s">
        <v>119</v>
      </c>
      <c r="E201" s="31"/>
      <c r="F201" s="147" t="s">
        <v>120</v>
      </c>
      <c r="G201" s="31"/>
      <c r="H201" s="31"/>
      <c r="I201" s="148"/>
      <c r="J201" s="31"/>
      <c r="K201" s="31"/>
      <c r="L201" s="32"/>
      <c r="M201" s="149"/>
      <c r="N201" s="150"/>
      <c r="O201" s="52"/>
      <c r="P201" s="52"/>
      <c r="Q201" s="52"/>
      <c r="R201" s="52"/>
      <c r="S201" s="52"/>
      <c r="T201" s="53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119</v>
      </c>
      <c r="AU201" s="16" t="s">
        <v>79</v>
      </c>
    </row>
    <row r="202" spans="1:65" s="2" customFormat="1" ht="10.199999999999999">
      <c r="A202" s="31"/>
      <c r="B202" s="32"/>
      <c r="C202" s="31"/>
      <c r="D202" s="151" t="s">
        <v>121</v>
      </c>
      <c r="E202" s="31"/>
      <c r="F202" s="152" t="s">
        <v>294</v>
      </c>
      <c r="G202" s="31"/>
      <c r="H202" s="31"/>
      <c r="I202" s="148"/>
      <c r="J202" s="31"/>
      <c r="K202" s="31"/>
      <c r="L202" s="32"/>
      <c r="M202" s="149"/>
      <c r="N202" s="150"/>
      <c r="O202" s="52"/>
      <c r="P202" s="52"/>
      <c r="Q202" s="52"/>
      <c r="R202" s="52"/>
      <c r="S202" s="52"/>
      <c r="T202" s="53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6" t="s">
        <v>121</v>
      </c>
      <c r="AU202" s="16" t="s">
        <v>79</v>
      </c>
    </row>
    <row r="203" spans="1:65" s="13" customFormat="1" ht="10.199999999999999">
      <c r="B203" s="153"/>
      <c r="D203" s="146" t="s">
        <v>123</v>
      </c>
      <c r="E203" s="154" t="s">
        <v>3</v>
      </c>
      <c r="F203" s="155" t="s">
        <v>295</v>
      </c>
      <c r="H203" s="156">
        <v>1.0009999999999999</v>
      </c>
      <c r="I203" s="157"/>
      <c r="L203" s="153"/>
      <c r="M203" s="158"/>
      <c r="N203" s="159"/>
      <c r="O203" s="159"/>
      <c r="P203" s="159"/>
      <c r="Q203" s="159"/>
      <c r="R203" s="159"/>
      <c r="S203" s="159"/>
      <c r="T203" s="160"/>
      <c r="AT203" s="154" t="s">
        <v>123</v>
      </c>
      <c r="AU203" s="154" t="s">
        <v>79</v>
      </c>
      <c r="AV203" s="13" t="s">
        <v>79</v>
      </c>
      <c r="AW203" s="13" t="s">
        <v>33</v>
      </c>
      <c r="AX203" s="13" t="s">
        <v>77</v>
      </c>
      <c r="AY203" s="154" t="s">
        <v>106</v>
      </c>
    </row>
    <row r="204" spans="1:65" s="2" customFormat="1" ht="16.5" customHeight="1">
      <c r="A204" s="31"/>
      <c r="B204" s="132"/>
      <c r="C204" s="133" t="s">
        <v>296</v>
      </c>
      <c r="D204" s="133" t="s">
        <v>113</v>
      </c>
      <c r="E204" s="134" t="s">
        <v>297</v>
      </c>
      <c r="F204" s="135" t="s">
        <v>132</v>
      </c>
      <c r="G204" s="136" t="s">
        <v>116</v>
      </c>
      <c r="H204" s="137">
        <v>1.0009999999999999</v>
      </c>
      <c r="I204" s="138"/>
      <c r="J204" s="139">
        <f>ROUND(I204*H204,2)</f>
        <v>0</v>
      </c>
      <c r="K204" s="135" t="s">
        <v>117</v>
      </c>
      <c r="L204" s="32"/>
      <c r="M204" s="140" t="s">
        <v>3</v>
      </c>
      <c r="N204" s="141" t="s">
        <v>42</v>
      </c>
      <c r="O204" s="52"/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4" t="s">
        <v>110</v>
      </c>
      <c r="AT204" s="144" t="s">
        <v>113</v>
      </c>
      <c r="AU204" s="144" t="s">
        <v>79</v>
      </c>
      <c r="AY204" s="16" t="s">
        <v>106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77</v>
      </c>
      <c r="BK204" s="145">
        <f>ROUND(I204*H204,2)</f>
        <v>0</v>
      </c>
      <c r="BL204" s="16" t="s">
        <v>110</v>
      </c>
      <c r="BM204" s="144" t="s">
        <v>298</v>
      </c>
    </row>
    <row r="205" spans="1:65" s="2" customFormat="1" ht="10.199999999999999">
      <c r="A205" s="31"/>
      <c r="B205" s="32"/>
      <c r="C205" s="31"/>
      <c r="D205" s="146" t="s">
        <v>119</v>
      </c>
      <c r="E205" s="31"/>
      <c r="F205" s="147" t="s">
        <v>134</v>
      </c>
      <c r="G205" s="31"/>
      <c r="H205" s="31"/>
      <c r="I205" s="148"/>
      <c r="J205" s="31"/>
      <c r="K205" s="31"/>
      <c r="L205" s="32"/>
      <c r="M205" s="149"/>
      <c r="N205" s="150"/>
      <c r="O205" s="52"/>
      <c r="P205" s="52"/>
      <c r="Q205" s="52"/>
      <c r="R205" s="52"/>
      <c r="S205" s="52"/>
      <c r="T205" s="53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6" t="s">
        <v>119</v>
      </c>
      <c r="AU205" s="16" t="s">
        <v>79</v>
      </c>
    </row>
    <row r="206" spans="1:65" s="2" customFormat="1" ht="10.199999999999999">
      <c r="A206" s="31"/>
      <c r="B206" s="32"/>
      <c r="C206" s="31"/>
      <c r="D206" s="151" t="s">
        <v>121</v>
      </c>
      <c r="E206" s="31"/>
      <c r="F206" s="152" t="s">
        <v>299</v>
      </c>
      <c r="G206" s="31"/>
      <c r="H206" s="31"/>
      <c r="I206" s="148"/>
      <c r="J206" s="31"/>
      <c r="K206" s="31"/>
      <c r="L206" s="32"/>
      <c r="M206" s="149"/>
      <c r="N206" s="150"/>
      <c r="O206" s="52"/>
      <c r="P206" s="52"/>
      <c r="Q206" s="52"/>
      <c r="R206" s="52"/>
      <c r="S206" s="52"/>
      <c r="T206" s="53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121</v>
      </c>
      <c r="AU206" s="16" t="s">
        <v>79</v>
      </c>
    </row>
    <row r="207" spans="1:65" s="2" customFormat="1" ht="16.5" customHeight="1">
      <c r="A207" s="31"/>
      <c r="B207" s="132"/>
      <c r="C207" s="133" t="s">
        <v>300</v>
      </c>
      <c r="D207" s="133" t="s">
        <v>113</v>
      </c>
      <c r="E207" s="134" t="s">
        <v>301</v>
      </c>
      <c r="F207" s="135" t="s">
        <v>163</v>
      </c>
      <c r="G207" s="136" t="s">
        <v>164</v>
      </c>
      <c r="H207" s="137">
        <v>39</v>
      </c>
      <c r="I207" s="138"/>
      <c r="J207" s="139">
        <f>ROUND(I207*H207,2)</f>
        <v>0</v>
      </c>
      <c r="K207" s="135" t="s">
        <v>117</v>
      </c>
      <c r="L207" s="32"/>
      <c r="M207" s="140" t="s">
        <v>3</v>
      </c>
      <c r="N207" s="141" t="s">
        <v>42</v>
      </c>
      <c r="O207" s="52"/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4" t="s">
        <v>110</v>
      </c>
      <c r="AT207" s="144" t="s">
        <v>113</v>
      </c>
      <c r="AU207" s="144" t="s">
        <v>79</v>
      </c>
      <c r="AY207" s="16" t="s">
        <v>106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77</v>
      </c>
      <c r="BK207" s="145">
        <f>ROUND(I207*H207,2)</f>
        <v>0</v>
      </c>
      <c r="BL207" s="16" t="s">
        <v>110</v>
      </c>
      <c r="BM207" s="144" t="s">
        <v>302</v>
      </c>
    </row>
    <row r="208" spans="1:65" s="2" customFormat="1" ht="19.2">
      <c r="A208" s="31"/>
      <c r="B208" s="32"/>
      <c r="C208" s="31"/>
      <c r="D208" s="146" t="s">
        <v>119</v>
      </c>
      <c r="E208" s="31"/>
      <c r="F208" s="147" t="s">
        <v>166</v>
      </c>
      <c r="G208" s="31"/>
      <c r="H208" s="31"/>
      <c r="I208" s="148"/>
      <c r="J208" s="31"/>
      <c r="K208" s="31"/>
      <c r="L208" s="32"/>
      <c r="M208" s="149"/>
      <c r="N208" s="150"/>
      <c r="O208" s="52"/>
      <c r="P208" s="52"/>
      <c r="Q208" s="52"/>
      <c r="R208" s="52"/>
      <c r="S208" s="52"/>
      <c r="T208" s="53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119</v>
      </c>
      <c r="AU208" s="16" t="s">
        <v>79</v>
      </c>
    </row>
    <row r="209" spans="1:65" s="2" customFormat="1" ht="10.199999999999999">
      <c r="A209" s="31"/>
      <c r="B209" s="32"/>
      <c r="C209" s="31"/>
      <c r="D209" s="151" t="s">
        <v>121</v>
      </c>
      <c r="E209" s="31"/>
      <c r="F209" s="152" t="s">
        <v>303</v>
      </c>
      <c r="G209" s="31"/>
      <c r="H209" s="31"/>
      <c r="I209" s="148"/>
      <c r="J209" s="31"/>
      <c r="K209" s="31"/>
      <c r="L209" s="32"/>
      <c r="M209" s="149"/>
      <c r="N209" s="150"/>
      <c r="O209" s="52"/>
      <c r="P209" s="52"/>
      <c r="Q209" s="52"/>
      <c r="R209" s="52"/>
      <c r="S209" s="52"/>
      <c r="T209" s="53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121</v>
      </c>
      <c r="AU209" s="16" t="s">
        <v>79</v>
      </c>
    </row>
    <row r="210" spans="1:65" s="13" customFormat="1" ht="10.199999999999999">
      <c r="B210" s="153"/>
      <c r="D210" s="146" t="s">
        <v>123</v>
      </c>
      <c r="E210" s="154" t="s">
        <v>3</v>
      </c>
      <c r="F210" s="155" t="s">
        <v>304</v>
      </c>
      <c r="H210" s="156">
        <v>39</v>
      </c>
      <c r="I210" s="157"/>
      <c r="L210" s="153"/>
      <c r="M210" s="158"/>
      <c r="N210" s="159"/>
      <c r="O210" s="159"/>
      <c r="P210" s="159"/>
      <c r="Q210" s="159"/>
      <c r="R210" s="159"/>
      <c r="S210" s="159"/>
      <c r="T210" s="160"/>
      <c r="AT210" s="154" t="s">
        <v>123</v>
      </c>
      <c r="AU210" s="154" t="s">
        <v>79</v>
      </c>
      <c r="AV210" s="13" t="s">
        <v>79</v>
      </c>
      <c r="AW210" s="13" t="s">
        <v>33</v>
      </c>
      <c r="AX210" s="13" t="s">
        <v>77</v>
      </c>
      <c r="AY210" s="154" t="s">
        <v>106</v>
      </c>
    </row>
    <row r="211" spans="1:65" s="2" customFormat="1" ht="24.15" customHeight="1">
      <c r="A211" s="31"/>
      <c r="B211" s="132"/>
      <c r="C211" s="133" t="s">
        <v>305</v>
      </c>
      <c r="D211" s="133" t="s">
        <v>113</v>
      </c>
      <c r="E211" s="134" t="s">
        <v>306</v>
      </c>
      <c r="F211" s="135" t="s">
        <v>307</v>
      </c>
      <c r="G211" s="136" t="s">
        <v>116</v>
      </c>
      <c r="H211" s="137">
        <v>1.0009999999999999</v>
      </c>
      <c r="I211" s="138"/>
      <c r="J211" s="139">
        <f>ROUND(I211*H211,2)</f>
        <v>0</v>
      </c>
      <c r="K211" s="135" t="s">
        <v>3</v>
      </c>
      <c r="L211" s="32"/>
      <c r="M211" s="140" t="s">
        <v>3</v>
      </c>
      <c r="N211" s="141" t="s">
        <v>42</v>
      </c>
      <c r="O211" s="52"/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4" t="s">
        <v>144</v>
      </c>
      <c r="AT211" s="144" t="s">
        <v>113</v>
      </c>
      <c r="AU211" s="144" t="s">
        <v>79</v>
      </c>
      <c r="AY211" s="16" t="s">
        <v>106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77</v>
      </c>
      <c r="BK211" s="145">
        <f>ROUND(I211*H211,2)</f>
        <v>0</v>
      </c>
      <c r="BL211" s="16" t="s">
        <v>144</v>
      </c>
      <c r="BM211" s="144" t="s">
        <v>308</v>
      </c>
    </row>
    <row r="212" spans="1:65" s="2" customFormat="1" ht="10.199999999999999">
      <c r="A212" s="31"/>
      <c r="B212" s="32"/>
      <c r="C212" s="31"/>
      <c r="D212" s="146" t="s">
        <v>119</v>
      </c>
      <c r="E212" s="31"/>
      <c r="F212" s="147" t="s">
        <v>146</v>
      </c>
      <c r="G212" s="31"/>
      <c r="H212" s="31"/>
      <c r="I212" s="148"/>
      <c r="J212" s="31"/>
      <c r="K212" s="31"/>
      <c r="L212" s="32"/>
      <c r="M212" s="149"/>
      <c r="N212" s="150"/>
      <c r="O212" s="52"/>
      <c r="P212" s="52"/>
      <c r="Q212" s="52"/>
      <c r="R212" s="52"/>
      <c r="S212" s="52"/>
      <c r="T212" s="53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119</v>
      </c>
      <c r="AU212" s="16" t="s">
        <v>79</v>
      </c>
    </row>
    <row r="213" spans="1:65" s="2" customFormat="1" ht="24.15" customHeight="1">
      <c r="A213" s="31"/>
      <c r="B213" s="132"/>
      <c r="C213" s="133" t="s">
        <v>309</v>
      </c>
      <c r="D213" s="133" t="s">
        <v>113</v>
      </c>
      <c r="E213" s="134" t="s">
        <v>310</v>
      </c>
      <c r="F213" s="135" t="s">
        <v>311</v>
      </c>
      <c r="G213" s="136" t="s">
        <v>164</v>
      </c>
      <c r="H213" s="137">
        <v>39</v>
      </c>
      <c r="I213" s="138"/>
      <c r="J213" s="139">
        <f>ROUND(I213*H213,2)</f>
        <v>0</v>
      </c>
      <c r="K213" s="135" t="s">
        <v>3</v>
      </c>
      <c r="L213" s="32"/>
      <c r="M213" s="140" t="s">
        <v>3</v>
      </c>
      <c r="N213" s="141" t="s">
        <v>42</v>
      </c>
      <c r="O213" s="52"/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4" t="s">
        <v>144</v>
      </c>
      <c r="AT213" s="144" t="s">
        <v>113</v>
      </c>
      <c r="AU213" s="144" t="s">
        <v>79</v>
      </c>
      <c r="AY213" s="16" t="s">
        <v>106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77</v>
      </c>
      <c r="BK213" s="145">
        <f>ROUND(I213*H213,2)</f>
        <v>0</v>
      </c>
      <c r="BL213" s="16" t="s">
        <v>144</v>
      </c>
      <c r="BM213" s="144" t="s">
        <v>312</v>
      </c>
    </row>
    <row r="214" spans="1:65" s="2" customFormat="1" ht="19.2">
      <c r="A214" s="31"/>
      <c r="B214" s="32"/>
      <c r="C214" s="31"/>
      <c r="D214" s="146" t="s">
        <v>119</v>
      </c>
      <c r="E214" s="31"/>
      <c r="F214" s="147" t="s">
        <v>176</v>
      </c>
      <c r="G214" s="31"/>
      <c r="H214" s="31"/>
      <c r="I214" s="148"/>
      <c r="J214" s="31"/>
      <c r="K214" s="31"/>
      <c r="L214" s="32"/>
      <c r="M214" s="149"/>
      <c r="N214" s="150"/>
      <c r="O214" s="52"/>
      <c r="P214" s="52"/>
      <c r="Q214" s="52"/>
      <c r="R214" s="52"/>
      <c r="S214" s="52"/>
      <c r="T214" s="53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119</v>
      </c>
      <c r="AU214" s="16" t="s">
        <v>79</v>
      </c>
    </row>
    <row r="215" spans="1:65" s="2" customFormat="1" ht="16.5" customHeight="1">
      <c r="A215" s="31"/>
      <c r="B215" s="132"/>
      <c r="C215" s="133" t="s">
        <v>313</v>
      </c>
      <c r="D215" s="133" t="s">
        <v>113</v>
      </c>
      <c r="E215" s="134" t="s">
        <v>314</v>
      </c>
      <c r="F215" s="135" t="s">
        <v>115</v>
      </c>
      <c r="G215" s="136" t="s">
        <v>116</v>
      </c>
      <c r="H215" s="137">
        <v>4.3999999999999997E-2</v>
      </c>
      <c r="I215" s="138"/>
      <c r="J215" s="139">
        <f>ROUND(I215*H215,2)</f>
        <v>0</v>
      </c>
      <c r="K215" s="135" t="s">
        <v>117</v>
      </c>
      <c r="L215" s="32"/>
      <c r="M215" s="140" t="s">
        <v>3</v>
      </c>
      <c r="N215" s="141" t="s">
        <v>42</v>
      </c>
      <c r="O215" s="52"/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4" t="s">
        <v>110</v>
      </c>
      <c r="AT215" s="144" t="s">
        <v>113</v>
      </c>
      <c r="AU215" s="144" t="s">
        <v>79</v>
      </c>
      <c r="AY215" s="16" t="s">
        <v>106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77</v>
      </c>
      <c r="BK215" s="145">
        <f>ROUND(I215*H215,2)</f>
        <v>0</v>
      </c>
      <c r="BL215" s="16" t="s">
        <v>110</v>
      </c>
      <c r="BM215" s="144" t="s">
        <v>315</v>
      </c>
    </row>
    <row r="216" spans="1:65" s="2" customFormat="1" ht="10.199999999999999">
      <c r="A216" s="31"/>
      <c r="B216" s="32"/>
      <c r="C216" s="31"/>
      <c r="D216" s="146" t="s">
        <v>119</v>
      </c>
      <c r="E216" s="31"/>
      <c r="F216" s="147" t="s">
        <v>120</v>
      </c>
      <c r="G216" s="31"/>
      <c r="H216" s="31"/>
      <c r="I216" s="148"/>
      <c r="J216" s="31"/>
      <c r="K216" s="31"/>
      <c r="L216" s="32"/>
      <c r="M216" s="149"/>
      <c r="N216" s="150"/>
      <c r="O216" s="52"/>
      <c r="P216" s="52"/>
      <c r="Q216" s="52"/>
      <c r="R216" s="52"/>
      <c r="S216" s="52"/>
      <c r="T216" s="53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119</v>
      </c>
      <c r="AU216" s="16" t="s">
        <v>79</v>
      </c>
    </row>
    <row r="217" spans="1:65" s="2" customFormat="1" ht="10.199999999999999">
      <c r="A217" s="31"/>
      <c r="B217" s="32"/>
      <c r="C217" s="31"/>
      <c r="D217" s="151" t="s">
        <v>121</v>
      </c>
      <c r="E217" s="31"/>
      <c r="F217" s="152" t="s">
        <v>316</v>
      </c>
      <c r="G217" s="31"/>
      <c r="H217" s="31"/>
      <c r="I217" s="148"/>
      <c r="J217" s="31"/>
      <c r="K217" s="31"/>
      <c r="L217" s="32"/>
      <c r="M217" s="149"/>
      <c r="N217" s="150"/>
      <c r="O217" s="52"/>
      <c r="P217" s="52"/>
      <c r="Q217" s="52"/>
      <c r="R217" s="52"/>
      <c r="S217" s="52"/>
      <c r="T217" s="53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121</v>
      </c>
      <c r="AU217" s="16" t="s">
        <v>79</v>
      </c>
    </row>
    <row r="218" spans="1:65" s="13" customFormat="1" ht="10.199999999999999">
      <c r="B218" s="153"/>
      <c r="D218" s="146" t="s">
        <v>123</v>
      </c>
      <c r="E218" s="154" t="s">
        <v>3</v>
      </c>
      <c r="F218" s="155" t="s">
        <v>317</v>
      </c>
      <c r="H218" s="156">
        <v>4.3999999999999997E-2</v>
      </c>
      <c r="I218" s="157"/>
      <c r="L218" s="153"/>
      <c r="M218" s="158"/>
      <c r="N218" s="159"/>
      <c r="O218" s="159"/>
      <c r="P218" s="159"/>
      <c r="Q218" s="159"/>
      <c r="R218" s="159"/>
      <c r="S218" s="159"/>
      <c r="T218" s="160"/>
      <c r="AT218" s="154" t="s">
        <v>123</v>
      </c>
      <c r="AU218" s="154" t="s">
        <v>79</v>
      </c>
      <c r="AV218" s="13" t="s">
        <v>79</v>
      </c>
      <c r="AW218" s="13" t="s">
        <v>33</v>
      </c>
      <c r="AX218" s="13" t="s">
        <v>77</v>
      </c>
      <c r="AY218" s="154" t="s">
        <v>106</v>
      </c>
    </row>
    <row r="219" spans="1:65" s="2" customFormat="1" ht="16.5" customHeight="1">
      <c r="A219" s="31"/>
      <c r="B219" s="132"/>
      <c r="C219" s="133" t="s">
        <v>318</v>
      </c>
      <c r="D219" s="133" t="s">
        <v>113</v>
      </c>
      <c r="E219" s="134" t="s">
        <v>319</v>
      </c>
      <c r="F219" s="135" t="s">
        <v>126</v>
      </c>
      <c r="G219" s="136" t="s">
        <v>116</v>
      </c>
      <c r="H219" s="137">
        <v>0.13500000000000001</v>
      </c>
      <c r="I219" s="138"/>
      <c r="J219" s="139">
        <f>ROUND(I219*H219,2)</f>
        <v>0</v>
      </c>
      <c r="K219" s="135" t="s">
        <v>117</v>
      </c>
      <c r="L219" s="32"/>
      <c r="M219" s="140" t="s">
        <v>3</v>
      </c>
      <c r="N219" s="141" t="s">
        <v>42</v>
      </c>
      <c r="O219" s="52"/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4" t="s">
        <v>110</v>
      </c>
      <c r="AT219" s="144" t="s">
        <v>113</v>
      </c>
      <c r="AU219" s="144" t="s">
        <v>79</v>
      </c>
      <c r="AY219" s="16" t="s">
        <v>106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77</v>
      </c>
      <c r="BK219" s="145">
        <f>ROUND(I219*H219,2)</f>
        <v>0</v>
      </c>
      <c r="BL219" s="16" t="s">
        <v>110</v>
      </c>
      <c r="BM219" s="144" t="s">
        <v>320</v>
      </c>
    </row>
    <row r="220" spans="1:65" s="2" customFormat="1" ht="10.199999999999999">
      <c r="A220" s="31"/>
      <c r="B220" s="32"/>
      <c r="C220" s="31"/>
      <c r="D220" s="146" t="s">
        <v>119</v>
      </c>
      <c r="E220" s="31"/>
      <c r="F220" s="147" t="s">
        <v>128</v>
      </c>
      <c r="G220" s="31"/>
      <c r="H220" s="31"/>
      <c r="I220" s="148"/>
      <c r="J220" s="31"/>
      <c r="K220" s="31"/>
      <c r="L220" s="32"/>
      <c r="M220" s="149"/>
      <c r="N220" s="150"/>
      <c r="O220" s="52"/>
      <c r="P220" s="52"/>
      <c r="Q220" s="52"/>
      <c r="R220" s="52"/>
      <c r="S220" s="52"/>
      <c r="T220" s="53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119</v>
      </c>
      <c r="AU220" s="16" t="s">
        <v>79</v>
      </c>
    </row>
    <row r="221" spans="1:65" s="13" customFormat="1" ht="10.199999999999999">
      <c r="B221" s="153"/>
      <c r="D221" s="146" t="s">
        <v>123</v>
      </c>
      <c r="E221" s="154" t="s">
        <v>3</v>
      </c>
      <c r="F221" s="155" t="s">
        <v>321</v>
      </c>
      <c r="H221" s="156">
        <v>0.13500000000000001</v>
      </c>
      <c r="I221" s="157"/>
      <c r="L221" s="153"/>
      <c r="M221" s="158"/>
      <c r="N221" s="159"/>
      <c r="O221" s="159"/>
      <c r="P221" s="159"/>
      <c r="Q221" s="159"/>
      <c r="R221" s="159"/>
      <c r="S221" s="159"/>
      <c r="T221" s="160"/>
      <c r="AT221" s="154" t="s">
        <v>123</v>
      </c>
      <c r="AU221" s="154" t="s">
        <v>79</v>
      </c>
      <c r="AV221" s="13" t="s">
        <v>79</v>
      </c>
      <c r="AW221" s="13" t="s">
        <v>33</v>
      </c>
      <c r="AX221" s="13" t="s">
        <v>77</v>
      </c>
      <c r="AY221" s="154" t="s">
        <v>106</v>
      </c>
    </row>
    <row r="222" spans="1:65" s="2" customFormat="1" ht="16.5" customHeight="1">
      <c r="A222" s="31"/>
      <c r="B222" s="132"/>
      <c r="C222" s="133" t="s">
        <v>322</v>
      </c>
      <c r="D222" s="133" t="s">
        <v>113</v>
      </c>
      <c r="E222" s="134" t="s">
        <v>323</v>
      </c>
      <c r="F222" s="135" t="s">
        <v>132</v>
      </c>
      <c r="G222" s="136" t="s">
        <v>116</v>
      </c>
      <c r="H222" s="137">
        <v>4.3999999999999997E-2</v>
      </c>
      <c r="I222" s="138"/>
      <c r="J222" s="139">
        <f>ROUND(I222*H222,2)</f>
        <v>0</v>
      </c>
      <c r="K222" s="135" t="s">
        <v>117</v>
      </c>
      <c r="L222" s="32"/>
      <c r="M222" s="140" t="s">
        <v>3</v>
      </c>
      <c r="N222" s="141" t="s">
        <v>42</v>
      </c>
      <c r="O222" s="52"/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4" t="s">
        <v>110</v>
      </c>
      <c r="AT222" s="144" t="s">
        <v>113</v>
      </c>
      <c r="AU222" s="144" t="s">
        <v>79</v>
      </c>
      <c r="AY222" s="16" t="s">
        <v>106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77</v>
      </c>
      <c r="BK222" s="145">
        <f>ROUND(I222*H222,2)</f>
        <v>0</v>
      </c>
      <c r="BL222" s="16" t="s">
        <v>110</v>
      </c>
      <c r="BM222" s="144" t="s">
        <v>324</v>
      </c>
    </row>
    <row r="223" spans="1:65" s="2" customFormat="1" ht="10.199999999999999">
      <c r="A223" s="31"/>
      <c r="B223" s="32"/>
      <c r="C223" s="31"/>
      <c r="D223" s="146" t="s">
        <v>119</v>
      </c>
      <c r="E223" s="31"/>
      <c r="F223" s="147" t="s">
        <v>134</v>
      </c>
      <c r="G223" s="31"/>
      <c r="H223" s="31"/>
      <c r="I223" s="148"/>
      <c r="J223" s="31"/>
      <c r="K223" s="31"/>
      <c r="L223" s="32"/>
      <c r="M223" s="149"/>
      <c r="N223" s="150"/>
      <c r="O223" s="52"/>
      <c r="P223" s="52"/>
      <c r="Q223" s="52"/>
      <c r="R223" s="52"/>
      <c r="S223" s="52"/>
      <c r="T223" s="53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119</v>
      </c>
      <c r="AU223" s="16" t="s">
        <v>79</v>
      </c>
    </row>
    <row r="224" spans="1:65" s="2" customFormat="1" ht="10.199999999999999">
      <c r="A224" s="31"/>
      <c r="B224" s="32"/>
      <c r="C224" s="31"/>
      <c r="D224" s="151" t="s">
        <v>121</v>
      </c>
      <c r="E224" s="31"/>
      <c r="F224" s="152" t="s">
        <v>325</v>
      </c>
      <c r="G224" s="31"/>
      <c r="H224" s="31"/>
      <c r="I224" s="148"/>
      <c r="J224" s="31"/>
      <c r="K224" s="31"/>
      <c r="L224" s="32"/>
      <c r="M224" s="149"/>
      <c r="N224" s="150"/>
      <c r="O224" s="52"/>
      <c r="P224" s="52"/>
      <c r="Q224" s="52"/>
      <c r="R224" s="52"/>
      <c r="S224" s="52"/>
      <c r="T224" s="53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121</v>
      </c>
      <c r="AU224" s="16" t="s">
        <v>79</v>
      </c>
    </row>
    <row r="225" spans="1:65" s="2" customFormat="1" ht="16.5" customHeight="1">
      <c r="A225" s="31"/>
      <c r="B225" s="132"/>
      <c r="C225" s="133" t="s">
        <v>326</v>
      </c>
      <c r="D225" s="133" t="s">
        <v>113</v>
      </c>
      <c r="E225" s="134" t="s">
        <v>327</v>
      </c>
      <c r="F225" s="135" t="s">
        <v>137</v>
      </c>
      <c r="G225" s="136" t="s">
        <v>116</v>
      </c>
      <c r="H225" s="137">
        <v>0.13500000000000001</v>
      </c>
      <c r="I225" s="138"/>
      <c r="J225" s="139">
        <f>ROUND(I225*H225,2)</f>
        <v>0</v>
      </c>
      <c r="K225" s="135" t="s">
        <v>117</v>
      </c>
      <c r="L225" s="32"/>
      <c r="M225" s="140" t="s">
        <v>3</v>
      </c>
      <c r="N225" s="141" t="s">
        <v>42</v>
      </c>
      <c r="O225" s="52"/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4" t="s">
        <v>110</v>
      </c>
      <c r="AT225" s="144" t="s">
        <v>113</v>
      </c>
      <c r="AU225" s="144" t="s">
        <v>79</v>
      </c>
      <c r="AY225" s="16" t="s">
        <v>106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77</v>
      </c>
      <c r="BK225" s="145">
        <f>ROUND(I225*H225,2)</f>
        <v>0</v>
      </c>
      <c r="BL225" s="16" t="s">
        <v>110</v>
      </c>
      <c r="BM225" s="144" t="s">
        <v>328</v>
      </c>
    </row>
    <row r="226" spans="1:65" s="2" customFormat="1" ht="10.199999999999999">
      <c r="A226" s="31"/>
      <c r="B226" s="32"/>
      <c r="C226" s="31"/>
      <c r="D226" s="146" t="s">
        <v>119</v>
      </c>
      <c r="E226" s="31"/>
      <c r="F226" s="147" t="s">
        <v>139</v>
      </c>
      <c r="G226" s="31"/>
      <c r="H226" s="31"/>
      <c r="I226" s="148"/>
      <c r="J226" s="31"/>
      <c r="K226" s="31"/>
      <c r="L226" s="32"/>
      <c r="M226" s="149"/>
      <c r="N226" s="150"/>
      <c r="O226" s="52"/>
      <c r="P226" s="52"/>
      <c r="Q226" s="52"/>
      <c r="R226" s="52"/>
      <c r="S226" s="52"/>
      <c r="T226" s="53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119</v>
      </c>
      <c r="AU226" s="16" t="s">
        <v>79</v>
      </c>
    </row>
    <row r="227" spans="1:65" s="2" customFormat="1" ht="10.199999999999999">
      <c r="A227" s="31"/>
      <c r="B227" s="32"/>
      <c r="C227" s="31"/>
      <c r="D227" s="151" t="s">
        <v>121</v>
      </c>
      <c r="E227" s="31"/>
      <c r="F227" s="152" t="s">
        <v>329</v>
      </c>
      <c r="G227" s="31"/>
      <c r="H227" s="31"/>
      <c r="I227" s="148"/>
      <c r="J227" s="31"/>
      <c r="K227" s="31"/>
      <c r="L227" s="32"/>
      <c r="M227" s="149"/>
      <c r="N227" s="150"/>
      <c r="O227" s="52"/>
      <c r="P227" s="52"/>
      <c r="Q227" s="52"/>
      <c r="R227" s="52"/>
      <c r="S227" s="52"/>
      <c r="T227" s="53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6" t="s">
        <v>121</v>
      </c>
      <c r="AU227" s="16" t="s">
        <v>79</v>
      </c>
    </row>
    <row r="228" spans="1:65" s="2" customFormat="1" ht="24.15" customHeight="1">
      <c r="A228" s="31"/>
      <c r="B228" s="132"/>
      <c r="C228" s="133" t="s">
        <v>330</v>
      </c>
      <c r="D228" s="133" t="s">
        <v>113</v>
      </c>
      <c r="E228" s="134" t="s">
        <v>331</v>
      </c>
      <c r="F228" s="135" t="s">
        <v>332</v>
      </c>
      <c r="G228" s="136" t="s">
        <v>116</v>
      </c>
      <c r="H228" s="137">
        <v>4.3999999999999997E-2</v>
      </c>
      <c r="I228" s="138"/>
      <c r="J228" s="139">
        <f>ROUND(I228*H228,2)</f>
        <v>0</v>
      </c>
      <c r="K228" s="135" t="s">
        <v>3</v>
      </c>
      <c r="L228" s="32"/>
      <c r="M228" s="140" t="s">
        <v>3</v>
      </c>
      <c r="N228" s="141" t="s">
        <v>42</v>
      </c>
      <c r="O228" s="52"/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4" t="s">
        <v>144</v>
      </c>
      <c r="AT228" s="144" t="s">
        <v>113</v>
      </c>
      <c r="AU228" s="144" t="s">
        <v>79</v>
      </c>
      <c r="AY228" s="16" t="s">
        <v>106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77</v>
      </c>
      <c r="BK228" s="145">
        <f>ROUND(I228*H228,2)</f>
        <v>0</v>
      </c>
      <c r="BL228" s="16" t="s">
        <v>144</v>
      </c>
      <c r="BM228" s="144" t="s">
        <v>333</v>
      </c>
    </row>
    <row r="229" spans="1:65" s="2" customFormat="1" ht="10.199999999999999">
      <c r="A229" s="31"/>
      <c r="B229" s="32"/>
      <c r="C229" s="31"/>
      <c r="D229" s="146" t="s">
        <v>119</v>
      </c>
      <c r="E229" s="31"/>
      <c r="F229" s="147" t="s">
        <v>146</v>
      </c>
      <c r="G229" s="31"/>
      <c r="H229" s="31"/>
      <c r="I229" s="148"/>
      <c r="J229" s="31"/>
      <c r="K229" s="31"/>
      <c r="L229" s="32"/>
      <c r="M229" s="149"/>
      <c r="N229" s="150"/>
      <c r="O229" s="52"/>
      <c r="P229" s="52"/>
      <c r="Q229" s="52"/>
      <c r="R229" s="52"/>
      <c r="S229" s="52"/>
      <c r="T229" s="53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119</v>
      </c>
      <c r="AU229" s="16" t="s">
        <v>79</v>
      </c>
    </row>
    <row r="230" spans="1:65" s="2" customFormat="1" ht="28.8">
      <c r="A230" s="31"/>
      <c r="B230" s="32"/>
      <c r="C230" s="31"/>
      <c r="D230" s="146" t="s">
        <v>334</v>
      </c>
      <c r="E230" s="31"/>
      <c r="F230" s="161" t="s">
        <v>335</v>
      </c>
      <c r="G230" s="31"/>
      <c r="H230" s="31"/>
      <c r="I230" s="148"/>
      <c r="J230" s="31"/>
      <c r="K230" s="31"/>
      <c r="L230" s="32"/>
      <c r="M230" s="149"/>
      <c r="N230" s="150"/>
      <c r="O230" s="52"/>
      <c r="P230" s="52"/>
      <c r="Q230" s="52"/>
      <c r="R230" s="52"/>
      <c r="S230" s="52"/>
      <c r="T230" s="53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334</v>
      </c>
      <c r="AU230" s="16" t="s">
        <v>79</v>
      </c>
    </row>
    <row r="231" spans="1:65" s="2" customFormat="1" ht="24.15" customHeight="1">
      <c r="A231" s="31"/>
      <c r="B231" s="132"/>
      <c r="C231" s="133" t="s">
        <v>336</v>
      </c>
      <c r="D231" s="133" t="s">
        <v>113</v>
      </c>
      <c r="E231" s="134" t="s">
        <v>337</v>
      </c>
      <c r="F231" s="135" t="s">
        <v>338</v>
      </c>
      <c r="G231" s="136" t="s">
        <v>116</v>
      </c>
      <c r="H231" s="137">
        <v>0.13500000000000001</v>
      </c>
      <c r="I231" s="138"/>
      <c r="J231" s="139">
        <f>ROUND(I231*H231,2)</f>
        <v>0</v>
      </c>
      <c r="K231" s="135" t="s">
        <v>3</v>
      </c>
      <c r="L231" s="32"/>
      <c r="M231" s="140" t="s">
        <v>3</v>
      </c>
      <c r="N231" s="141" t="s">
        <v>42</v>
      </c>
      <c r="O231" s="52"/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44" t="s">
        <v>144</v>
      </c>
      <c r="AT231" s="144" t="s">
        <v>113</v>
      </c>
      <c r="AU231" s="144" t="s">
        <v>79</v>
      </c>
      <c r="AY231" s="16" t="s">
        <v>106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77</v>
      </c>
      <c r="BK231" s="145">
        <f>ROUND(I231*H231,2)</f>
        <v>0</v>
      </c>
      <c r="BL231" s="16" t="s">
        <v>144</v>
      </c>
      <c r="BM231" s="144" t="s">
        <v>339</v>
      </c>
    </row>
    <row r="232" spans="1:65" s="2" customFormat="1" ht="10.199999999999999">
      <c r="A232" s="31"/>
      <c r="B232" s="32"/>
      <c r="C232" s="31"/>
      <c r="D232" s="146" t="s">
        <v>119</v>
      </c>
      <c r="E232" s="31"/>
      <c r="F232" s="147" t="s">
        <v>151</v>
      </c>
      <c r="G232" s="31"/>
      <c r="H232" s="31"/>
      <c r="I232" s="148"/>
      <c r="J232" s="31"/>
      <c r="K232" s="31"/>
      <c r="L232" s="32"/>
      <c r="M232" s="149"/>
      <c r="N232" s="150"/>
      <c r="O232" s="52"/>
      <c r="P232" s="52"/>
      <c r="Q232" s="52"/>
      <c r="R232" s="52"/>
      <c r="S232" s="52"/>
      <c r="T232" s="53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6" t="s">
        <v>119</v>
      </c>
      <c r="AU232" s="16" t="s">
        <v>79</v>
      </c>
    </row>
    <row r="233" spans="1:65" s="2" customFormat="1" ht="28.8">
      <c r="A233" s="31"/>
      <c r="B233" s="32"/>
      <c r="C233" s="31"/>
      <c r="D233" s="146" t="s">
        <v>334</v>
      </c>
      <c r="E233" s="31"/>
      <c r="F233" s="161" t="s">
        <v>335</v>
      </c>
      <c r="G233" s="31"/>
      <c r="H233" s="31"/>
      <c r="I233" s="148"/>
      <c r="J233" s="31"/>
      <c r="K233" s="31"/>
      <c r="L233" s="32"/>
      <c r="M233" s="149"/>
      <c r="N233" s="150"/>
      <c r="O233" s="52"/>
      <c r="P233" s="52"/>
      <c r="Q233" s="52"/>
      <c r="R233" s="52"/>
      <c r="S233" s="52"/>
      <c r="T233" s="53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334</v>
      </c>
      <c r="AU233" s="16" t="s">
        <v>79</v>
      </c>
    </row>
    <row r="234" spans="1:65" s="2" customFormat="1" ht="16.5" customHeight="1">
      <c r="A234" s="31"/>
      <c r="B234" s="132"/>
      <c r="C234" s="133" t="s">
        <v>340</v>
      </c>
      <c r="D234" s="133" t="s">
        <v>113</v>
      </c>
      <c r="E234" s="134" t="s">
        <v>341</v>
      </c>
      <c r="F234" s="135" t="s">
        <v>115</v>
      </c>
      <c r="G234" s="136" t="s">
        <v>116</v>
      </c>
      <c r="H234" s="137">
        <v>0.24</v>
      </c>
      <c r="I234" s="138"/>
      <c r="J234" s="139">
        <f>ROUND(I234*H234,2)</f>
        <v>0</v>
      </c>
      <c r="K234" s="135" t="s">
        <v>117</v>
      </c>
      <c r="L234" s="32"/>
      <c r="M234" s="140" t="s">
        <v>3</v>
      </c>
      <c r="N234" s="141" t="s">
        <v>42</v>
      </c>
      <c r="O234" s="52"/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4" t="s">
        <v>110</v>
      </c>
      <c r="AT234" s="144" t="s">
        <v>113</v>
      </c>
      <c r="AU234" s="144" t="s">
        <v>79</v>
      </c>
      <c r="AY234" s="16" t="s">
        <v>106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77</v>
      </c>
      <c r="BK234" s="145">
        <f>ROUND(I234*H234,2)</f>
        <v>0</v>
      </c>
      <c r="BL234" s="16" t="s">
        <v>110</v>
      </c>
      <c r="BM234" s="144" t="s">
        <v>342</v>
      </c>
    </row>
    <row r="235" spans="1:65" s="2" customFormat="1" ht="10.199999999999999">
      <c r="A235" s="31"/>
      <c r="B235" s="32"/>
      <c r="C235" s="31"/>
      <c r="D235" s="146" t="s">
        <v>119</v>
      </c>
      <c r="E235" s="31"/>
      <c r="F235" s="147" t="s">
        <v>120</v>
      </c>
      <c r="G235" s="31"/>
      <c r="H235" s="31"/>
      <c r="I235" s="148"/>
      <c r="J235" s="31"/>
      <c r="K235" s="31"/>
      <c r="L235" s="32"/>
      <c r="M235" s="149"/>
      <c r="N235" s="150"/>
      <c r="O235" s="52"/>
      <c r="P235" s="52"/>
      <c r="Q235" s="52"/>
      <c r="R235" s="52"/>
      <c r="S235" s="52"/>
      <c r="T235" s="53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119</v>
      </c>
      <c r="AU235" s="16" t="s">
        <v>79</v>
      </c>
    </row>
    <row r="236" spans="1:65" s="2" customFormat="1" ht="10.199999999999999">
      <c r="A236" s="31"/>
      <c r="B236" s="32"/>
      <c r="C236" s="31"/>
      <c r="D236" s="151" t="s">
        <v>121</v>
      </c>
      <c r="E236" s="31"/>
      <c r="F236" s="152" t="s">
        <v>343</v>
      </c>
      <c r="G236" s="31"/>
      <c r="H236" s="31"/>
      <c r="I236" s="148"/>
      <c r="J236" s="31"/>
      <c r="K236" s="31"/>
      <c r="L236" s="32"/>
      <c r="M236" s="149"/>
      <c r="N236" s="150"/>
      <c r="O236" s="52"/>
      <c r="P236" s="52"/>
      <c r="Q236" s="52"/>
      <c r="R236" s="52"/>
      <c r="S236" s="52"/>
      <c r="T236" s="53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121</v>
      </c>
      <c r="AU236" s="16" t="s">
        <v>79</v>
      </c>
    </row>
    <row r="237" spans="1:65" s="13" customFormat="1" ht="10.199999999999999">
      <c r="B237" s="153"/>
      <c r="D237" s="146" t="s">
        <v>123</v>
      </c>
      <c r="E237" s="154" t="s">
        <v>3</v>
      </c>
      <c r="F237" s="155" t="s">
        <v>344</v>
      </c>
      <c r="H237" s="156">
        <v>0.24</v>
      </c>
      <c r="I237" s="157"/>
      <c r="L237" s="153"/>
      <c r="M237" s="158"/>
      <c r="N237" s="159"/>
      <c r="O237" s="159"/>
      <c r="P237" s="159"/>
      <c r="Q237" s="159"/>
      <c r="R237" s="159"/>
      <c r="S237" s="159"/>
      <c r="T237" s="160"/>
      <c r="AT237" s="154" t="s">
        <v>123</v>
      </c>
      <c r="AU237" s="154" t="s">
        <v>79</v>
      </c>
      <c r="AV237" s="13" t="s">
        <v>79</v>
      </c>
      <c r="AW237" s="13" t="s">
        <v>33</v>
      </c>
      <c r="AX237" s="13" t="s">
        <v>77</v>
      </c>
      <c r="AY237" s="154" t="s">
        <v>106</v>
      </c>
    </row>
    <row r="238" spans="1:65" s="2" customFormat="1" ht="16.5" customHeight="1">
      <c r="A238" s="31"/>
      <c r="B238" s="132"/>
      <c r="C238" s="133" t="s">
        <v>345</v>
      </c>
      <c r="D238" s="133" t="s">
        <v>113</v>
      </c>
      <c r="E238" s="134" t="s">
        <v>346</v>
      </c>
      <c r="F238" s="135" t="s">
        <v>132</v>
      </c>
      <c r="G238" s="136" t="s">
        <v>116</v>
      </c>
      <c r="H238" s="137">
        <v>0.24</v>
      </c>
      <c r="I238" s="138"/>
      <c r="J238" s="139">
        <f>ROUND(I238*H238,2)</f>
        <v>0</v>
      </c>
      <c r="K238" s="135" t="s">
        <v>117</v>
      </c>
      <c r="L238" s="32"/>
      <c r="M238" s="140" t="s">
        <v>3</v>
      </c>
      <c r="N238" s="141" t="s">
        <v>42</v>
      </c>
      <c r="O238" s="52"/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4" t="s">
        <v>110</v>
      </c>
      <c r="AT238" s="144" t="s">
        <v>113</v>
      </c>
      <c r="AU238" s="144" t="s">
        <v>79</v>
      </c>
      <c r="AY238" s="16" t="s">
        <v>106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77</v>
      </c>
      <c r="BK238" s="145">
        <f>ROUND(I238*H238,2)</f>
        <v>0</v>
      </c>
      <c r="BL238" s="16" t="s">
        <v>110</v>
      </c>
      <c r="BM238" s="144" t="s">
        <v>347</v>
      </c>
    </row>
    <row r="239" spans="1:65" s="2" customFormat="1" ht="10.199999999999999">
      <c r="A239" s="31"/>
      <c r="B239" s="32"/>
      <c r="C239" s="31"/>
      <c r="D239" s="146" t="s">
        <v>119</v>
      </c>
      <c r="E239" s="31"/>
      <c r="F239" s="147" t="s">
        <v>134</v>
      </c>
      <c r="G239" s="31"/>
      <c r="H239" s="31"/>
      <c r="I239" s="148"/>
      <c r="J239" s="31"/>
      <c r="K239" s="31"/>
      <c r="L239" s="32"/>
      <c r="M239" s="149"/>
      <c r="N239" s="150"/>
      <c r="O239" s="52"/>
      <c r="P239" s="52"/>
      <c r="Q239" s="52"/>
      <c r="R239" s="52"/>
      <c r="S239" s="52"/>
      <c r="T239" s="53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6" t="s">
        <v>119</v>
      </c>
      <c r="AU239" s="16" t="s">
        <v>79</v>
      </c>
    </row>
    <row r="240" spans="1:65" s="2" customFormat="1" ht="10.199999999999999">
      <c r="A240" s="31"/>
      <c r="B240" s="32"/>
      <c r="C240" s="31"/>
      <c r="D240" s="151" t="s">
        <v>121</v>
      </c>
      <c r="E240" s="31"/>
      <c r="F240" s="152" t="s">
        <v>348</v>
      </c>
      <c r="G240" s="31"/>
      <c r="H240" s="31"/>
      <c r="I240" s="148"/>
      <c r="J240" s="31"/>
      <c r="K240" s="31"/>
      <c r="L240" s="32"/>
      <c r="M240" s="149"/>
      <c r="N240" s="150"/>
      <c r="O240" s="52"/>
      <c r="P240" s="52"/>
      <c r="Q240" s="52"/>
      <c r="R240" s="52"/>
      <c r="S240" s="52"/>
      <c r="T240" s="53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121</v>
      </c>
      <c r="AU240" s="16" t="s">
        <v>79</v>
      </c>
    </row>
    <row r="241" spans="1:65" s="2" customFormat="1" ht="24.15" customHeight="1">
      <c r="A241" s="31"/>
      <c r="B241" s="132"/>
      <c r="C241" s="133" t="s">
        <v>349</v>
      </c>
      <c r="D241" s="133" t="s">
        <v>113</v>
      </c>
      <c r="E241" s="134" t="s">
        <v>350</v>
      </c>
      <c r="F241" s="135" t="s">
        <v>351</v>
      </c>
      <c r="G241" s="136" t="s">
        <v>116</v>
      </c>
      <c r="H241" s="137">
        <v>0.24</v>
      </c>
      <c r="I241" s="138"/>
      <c r="J241" s="139">
        <f>ROUND(I241*H241,2)</f>
        <v>0</v>
      </c>
      <c r="K241" s="135" t="s">
        <v>3</v>
      </c>
      <c r="L241" s="32"/>
      <c r="M241" s="140" t="s">
        <v>3</v>
      </c>
      <c r="N241" s="141" t="s">
        <v>42</v>
      </c>
      <c r="O241" s="52"/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4" t="s">
        <v>144</v>
      </c>
      <c r="AT241" s="144" t="s">
        <v>113</v>
      </c>
      <c r="AU241" s="144" t="s">
        <v>79</v>
      </c>
      <c r="AY241" s="16" t="s">
        <v>106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77</v>
      </c>
      <c r="BK241" s="145">
        <f>ROUND(I241*H241,2)</f>
        <v>0</v>
      </c>
      <c r="BL241" s="16" t="s">
        <v>144</v>
      </c>
      <c r="BM241" s="144" t="s">
        <v>352</v>
      </c>
    </row>
    <row r="242" spans="1:65" s="2" customFormat="1" ht="10.199999999999999">
      <c r="A242" s="31"/>
      <c r="B242" s="32"/>
      <c r="C242" s="31"/>
      <c r="D242" s="146" t="s">
        <v>119</v>
      </c>
      <c r="E242" s="31"/>
      <c r="F242" s="147" t="s">
        <v>146</v>
      </c>
      <c r="G242" s="31"/>
      <c r="H242" s="31"/>
      <c r="I242" s="148"/>
      <c r="J242" s="31"/>
      <c r="K242" s="31"/>
      <c r="L242" s="32"/>
      <c r="M242" s="162"/>
      <c r="N242" s="163"/>
      <c r="O242" s="164"/>
      <c r="P242" s="164"/>
      <c r="Q242" s="164"/>
      <c r="R242" s="164"/>
      <c r="S242" s="164"/>
      <c r="T242" s="165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6" t="s">
        <v>119</v>
      </c>
      <c r="AU242" s="16" t="s">
        <v>79</v>
      </c>
    </row>
    <row r="243" spans="1:65" s="2" customFormat="1" ht="6.9" customHeight="1">
      <c r="A243" s="31"/>
      <c r="B243" s="41"/>
      <c r="C243" s="42"/>
      <c r="D243" s="42"/>
      <c r="E243" s="42"/>
      <c r="F243" s="42"/>
      <c r="G243" s="42"/>
      <c r="H243" s="42"/>
      <c r="I243" s="42"/>
      <c r="J243" s="42"/>
      <c r="K243" s="42"/>
      <c r="L243" s="32"/>
      <c r="M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</row>
  </sheetData>
  <autoFilter ref="C82:K242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7" r:id="rId2" xr:uid="{00000000-0004-0000-0100-000001000000}"/>
    <hyperlink ref="F100" r:id="rId3" xr:uid="{00000000-0004-0000-0100-000002000000}"/>
    <hyperlink ref="F107" r:id="rId4" xr:uid="{00000000-0004-0000-0100-000003000000}"/>
    <hyperlink ref="F111" r:id="rId5" xr:uid="{00000000-0004-0000-0100-000004000000}"/>
    <hyperlink ref="F114" r:id="rId6" xr:uid="{00000000-0004-0000-0100-000005000000}"/>
    <hyperlink ref="F122" r:id="rId7" xr:uid="{00000000-0004-0000-0100-000006000000}"/>
    <hyperlink ref="F129" r:id="rId8" xr:uid="{00000000-0004-0000-0100-000007000000}"/>
    <hyperlink ref="F132" r:id="rId9" xr:uid="{00000000-0004-0000-0100-000008000000}"/>
    <hyperlink ref="F139" r:id="rId10" xr:uid="{00000000-0004-0000-0100-000009000000}"/>
    <hyperlink ref="F143" r:id="rId11" xr:uid="{00000000-0004-0000-0100-00000A000000}"/>
    <hyperlink ref="F148" r:id="rId12" xr:uid="{00000000-0004-0000-0100-00000B000000}"/>
    <hyperlink ref="F152" r:id="rId13" xr:uid="{00000000-0004-0000-0100-00000C000000}"/>
    <hyperlink ref="F157" r:id="rId14" xr:uid="{00000000-0004-0000-0100-00000D000000}"/>
    <hyperlink ref="F161" r:id="rId15" xr:uid="{00000000-0004-0000-0100-00000E000000}"/>
    <hyperlink ref="F166" r:id="rId16" xr:uid="{00000000-0004-0000-0100-00000F000000}"/>
    <hyperlink ref="F170" r:id="rId17" xr:uid="{00000000-0004-0000-0100-000010000000}"/>
    <hyperlink ref="F175" r:id="rId18" xr:uid="{00000000-0004-0000-0100-000011000000}"/>
    <hyperlink ref="F179" r:id="rId19" xr:uid="{00000000-0004-0000-0100-000012000000}"/>
    <hyperlink ref="F184" r:id="rId20" xr:uid="{00000000-0004-0000-0100-000013000000}"/>
    <hyperlink ref="F188" r:id="rId21" xr:uid="{00000000-0004-0000-0100-000014000000}"/>
    <hyperlink ref="F193" r:id="rId22" xr:uid="{00000000-0004-0000-0100-000015000000}"/>
    <hyperlink ref="F197" r:id="rId23" xr:uid="{00000000-0004-0000-0100-000016000000}"/>
    <hyperlink ref="F202" r:id="rId24" xr:uid="{00000000-0004-0000-0100-000017000000}"/>
    <hyperlink ref="F206" r:id="rId25" xr:uid="{00000000-0004-0000-0100-000018000000}"/>
    <hyperlink ref="F209" r:id="rId26" xr:uid="{00000000-0004-0000-0100-000019000000}"/>
    <hyperlink ref="F217" r:id="rId27" xr:uid="{00000000-0004-0000-0100-00001A000000}"/>
    <hyperlink ref="F224" r:id="rId28" xr:uid="{00000000-0004-0000-0100-00001B000000}"/>
    <hyperlink ref="F227" r:id="rId29" xr:uid="{00000000-0004-0000-0100-00001C000000}"/>
    <hyperlink ref="F236" r:id="rId30" xr:uid="{00000000-0004-0000-0100-00001D000000}"/>
    <hyperlink ref="F240" r:id="rId31" xr:uid="{00000000-0004-0000-0100-00001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66" customWidth="1"/>
    <col min="2" max="2" width="1.7109375" style="166" customWidth="1"/>
    <col min="3" max="4" width="5" style="166" customWidth="1"/>
    <col min="5" max="5" width="11.7109375" style="166" customWidth="1"/>
    <col min="6" max="6" width="9.140625" style="166" customWidth="1"/>
    <col min="7" max="7" width="5" style="166" customWidth="1"/>
    <col min="8" max="8" width="77.85546875" style="166" customWidth="1"/>
    <col min="9" max="10" width="20" style="166" customWidth="1"/>
    <col min="11" max="11" width="1.7109375" style="166" customWidth="1"/>
  </cols>
  <sheetData>
    <row r="1" spans="2:11" s="1" customFormat="1" ht="37.5" customHeight="1"/>
    <row r="2" spans="2:11" s="1" customFormat="1" ht="7.5" customHeight="1">
      <c r="B2" s="167"/>
      <c r="C2" s="168"/>
      <c r="D2" s="168"/>
      <c r="E2" s="168"/>
      <c r="F2" s="168"/>
      <c r="G2" s="168"/>
      <c r="H2" s="168"/>
      <c r="I2" s="168"/>
      <c r="J2" s="168"/>
      <c r="K2" s="169"/>
    </row>
    <row r="3" spans="2:11" s="14" customFormat="1" ht="45" customHeight="1">
      <c r="B3" s="170"/>
      <c r="C3" s="290" t="s">
        <v>353</v>
      </c>
      <c r="D3" s="290"/>
      <c r="E3" s="290"/>
      <c r="F3" s="290"/>
      <c r="G3" s="290"/>
      <c r="H3" s="290"/>
      <c r="I3" s="290"/>
      <c r="J3" s="290"/>
      <c r="K3" s="171"/>
    </row>
    <row r="4" spans="2:11" s="1" customFormat="1" ht="25.5" customHeight="1">
      <c r="B4" s="172"/>
      <c r="C4" s="295" t="s">
        <v>354</v>
      </c>
      <c r="D4" s="295"/>
      <c r="E4" s="295"/>
      <c r="F4" s="295"/>
      <c r="G4" s="295"/>
      <c r="H4" s="295"/>
      <c r="I4" s="295"/>
      <c r="J4" s="295"/>
      <c r="K4" s="173"/>
    </row>
    <row r="5" spans="2:11" s="1" customFormat="1" ht="5.25" customHeight="1">
      <c r="B5" s="172"/>
      <c r="C5" s="174"/>
      <c r="D5" s="174"/>
      <c r="E5" s="174"/>
      <c r="F5" s="174"/>
      <c r="G5" s="174"/>
      <c r="H5" s="174"/>
      <c r="I5" s="174"/>
      <c r="J5" s="174"/>
      <c r="K5" s="173"/>
    </row>
    <row r="6" spans="2:11" s="1" customFormat="1" ht="15" customHeight="1">
      <c r="B6" s="172"/>
      <c r="C6" s="294" t="s">
        <v>355</v>
      </c>
      <c r="D6" s="294"/>
      <c r="E6" s="294"/>
      <c r="F6" s="294"/>
      <c r="G6" s="294"/>
      <c r="H6" s="294"/>
      <c r="I6" s="294"/>
      <c r="J6" s="294"/>
      <c r="K6" s="173"/>
    </row>
    <row r="7" spans="2:11" s="1" customFormat="1" ht="15" customHeight="1">
      <c r="B7" s="176"/>
      <c r="C7" s="294" t="s">
        <v>356</v>
      </c>
      <c r="D7" s="294"/>
      <c r="E7" s="294"/>
      <c r="F7" s="294"/>
      <c r="G7" s="294"/>
      <c r="H7" s="294"/>
      <c r="I7" s="294"/>
      <c r="J7" s="294"/>
      <c r="K7" s="173"/>
    </row>
    <row r="8" spans="2:11" s="1" customFormat="1" ht="12.75" customHeight="1">
      <c r="B8" s="176"/>
      <c r="C8" s="175"/>
      <c r="D8" s="175"/>
      <c r="E8" s="175"/>
      <c r="F8" s="175"/>
      <c r="G8" s="175"/>
      <c r="H8" s="175"/>
      <c r="I8" s="175"/>
      <c r="J8" s="175"/>
      <c r="K8" s="173"/>
    </row>
    <row r="9" spans="2:11" s="1" customFormat="1" ht="15" customHeight="1">
      <c r="B9" s="176"/>
      <c r="C9" s="294" t="s">
        <v>357</v>
      </c>
      <c r="D9" s="294"/>
      <c r="E9" s="294"/>
      <c r="F9" s="294"/>
      <c r="G9" s="294"/>
      <c r="H9" s="294"/>
      <c r="I9" s="294"/>
      <c r="J9" s="294"/>
      <c r="K9" s="173"/>
    </row>
    <row r="10" spans="2:11" s="1" customFormat="1" ht="15" customHeight="1">
      <c r="B10" s="176"/>
      <c r="C10" s="175"/>
      <c r="D10" s="294" t="s">
        <v>358</v>
      </c>
      <c r="E10" s="294"/>
      <c r="F10" s="294"/>
      <c r="G10" s="294"/>
      <c r="H10" s="294"/>
      <c r="I10" s="294"/>
      <c r="J10" s="294"/>
      <c r="K10" s="173"/>
    </row>
    <row r="11" spans="2:11" s="1" customFormat="1" ht="15" customHeight="1">
      <c r="B11" s="176"/>
      <c r="C11" s="177"/>
      <c r="D11" s="294" t="s">
        <v>359</v>
      </c>
      <c r="E11" s="294"/>
      <c r="F11" s="294"/>
      <c r="G11" s="294"/>
      <c r="H11" s="294"/>
      <c r="I11" s="294"/>
      <c r="J11" s="294"/>
      <c r="K11" s="173"/>
    </row>
    <row r="12" spans="2:11" s="1" customFormat="1" ht="15" customHeight="1">
      <c r="B12" s="176"/>
      <c r="C12" s="177"/>
      <c r="D12" s="175"/>
      <c r="E12" s="175"/>
      <c r="F12" s="175"/>
      <c r="G12" s="175"/>
      <c r="H12" s="175"/>
      <c r="I12" s="175"/>
      <c r="J12" s="175"/>
      <c r="K12" s="173"/>
    </row>
    <row r="13" spans="2:11" s="1" customFormat="1" ht="15" customHeight="1">
      <c r="B13" s="176"/>
      <c r="C13" s="177"/>
      <c r="D13" s="178" t="s">
        <v>360</v>
      </c>
      <c r="E13" s="175"/>
      <c r="F13" s="175"/>
      <c r="G13" s="175"/>
      <c r="H13" s="175"/>
      <c r="I13" s="175"/>
      <c r="J13" s="175"/>
      <c r="K13" s="173"/>
    </row>
    <row r="14" spans="2:11" s="1" customFormat="1" ht="12.75" customHeight="1">
      <c r="B14" s="176"/>
      <c r="C14" s="177"/>
      <c r="D14" s="177"/>
      <c r="E14" s="177"/>
      <c r="F14" s="177"/>
      <c r="G14" s="177"/>
      <c r="H14" s="177"/>
      <c r="I14" s="177"/>
      <c r="J14" s="177"/>
      <c r="K14" s="173"/>
    </row>
    <row r="15" spans="2:11" s="1" customFormat="1" ht="15" customHeight="1">
      <c r="B15" s="176"/>
      <c r="C15" s="177"/>
      <c r="D15" s="294" t="s">
        <v>361</v>
      </c>
      <c r="E15" s="294"/>
      <c r="F15" s="294"/>
      <c r="G15" s="294"/>
      <c r="H15" s="294"/>
      <c r="I15" s="294"/>
      <c r="J15" s="294"/>
      <c r="K15" s="173"/>
    </row>
    <row r="16" spans="2:11" s="1" customFormat="1" ht="15" customHeight="1">
      <c r="B16" s="176"/>
      <c r="C16" s="177"/>
      <c r="D16" s="294" t="s">
        <v>362</v>
      </c>
      <c r="E16" s="294"/>
      <c r="F16" s="294"/>
      <c r="G16" s="294"/>
      <c r="H16" s="294"/>
      <c r="I16" s="294"/>
      <c r="J16" s="294"/>
      <c r="K16" s="173"/>
    </row>
    <row r="17" spans="2:11" s="1" customFormat="1" ht="15" customHeight="1">
      <c r="B17" s="176"/>
      <c r="C17" s="177"/>
      <c r="D17" s="294" t="s">
        <v>363</v>
      </c>
      <c r="E17" s="294"/>
      <c r="F17" s="294"/>
      <c r="G17" s="294"/>
      <c r="H17" s="294"/>
      <c r="I17" s="294"/>
      <c r="J17" s="294"/>
      <c r="K17" s="173"/>
    </row>
    <row r="18" spans="2:11" s="1" customFormat="1" ht="15" customHeight="1">
      <c r="B18" s="176"/>
      <c r="C18" s="177"/>
      <c r="D18" s="177"/>
      <c r="E18" s="179" t="s">
        <v>76</v>
      </c>
      <c r="F18" s="294" t="s">
        <v>364</v>
      </c>
      <c r="G18" s="294"/>
      <c r="H18" s="294"/>
      <c r="I18" s="294"/>
      <c r="J18" s="294"/>
      <c r="K18" s="173"/>
    </row>
    <row r="19" spans="2:11" s="1" customFormat="1" ht="15" customHeight="1">
      <c r="B19" s="176"/>
      <c r="C19" s="177"/>
      <c r="D19" s="177"/>
      <c r="E19" s="179" t="s">
        <v>365</v>
      </c>
      <c r="F19" s="294" t="s">
        <v>366</v>
      </c>
      <c r="G19" s="294"/>
      <c r="H19" s="294"/>
      <c r="I19" s="294"/>
      <c r="J19" s="294"/>
      <c r="K19" s="173"/>
    </row>
    <row r="20" spans="2:11" s="1" customFormat="1" ht="15" customHeight="1">
      <c r="B20" s="176"/>
      <c r="C20" s="177"/>
      <c r="D20" s="177"/>
      <c r="E20" s="179" t="s">
        <v>367</v>
      </c>
      <c r="F20" s="294" t="s">
        <v>368</v>
      </c>
      <c r="G20" s="294"/>
      <c r="H20" s="294"/>
      <c r="I20" s="294"/>
      <c r="J20" s="294"/>
      <c r="K20" s="173"/>
    </row>
    <row r="21" spans="2:11" s="1" customFormat="1" ht="15" customHeight="1">
      <c r="B21" s="176"/>
      <c r="C21" s="177"/>
      <c r="D21" s="177"/>
      <c r="E21" s="179" t="s">
        <v>369</v>
      </c>
      <c r="F21" s="294" t="s">
        <v>370</v>
      </c>
      <c r="G21" s="294"/>
      <c r="H21" s="294"/>
      <c r="I21" s="294"/>
      <c r="J21" s="294"/>
      <c r="K21" s="173"/>
    </row>
    <row r="22" spans="2:11" s="1" customFormat="1" ht="15" customHeight="1">
      <c r="B22" s="176"/>
      <c r="C22" s="177"/>
      <c r="D22" s="177"/>
      <c r="E22" s="179" t="s">
        <v>371</v>
      </c>
      <c r="F22" s="294" t="s">
        <v>372</v>
      </c>
      <c r="G22" s="294"/>
      <c r="H22" s="294"/>
      <c r="I22" s="294"/>
      <c r="J22" s="294"/>
      <c r="K22" s="173"/>
    </row>
    <row r="23" spans="2:11" s="1" customFormat="1" ht="15" customHeight="1">
      <c r="B23" s="176"/>
      <c r="C23" s="177"/>
      <c r="D23" s="177"/>
      <c r="E23" s="179" t="s">
        <v>373</v>
      </c>
      <c r="F23" s="294" t="s">
        <v>374</v>
      </c>
      <c r="G23" s="294"/>
      <c r="H23" s="294"/>
      <c r="I23" s="294"/>
      <c r="J23" s="294"/>
      <c r="K23" s="173"/>
    </row>
    <row r="24" spans="2:11" s="1" customFormat="1" ht="12.75" customHeight="1">
      <c r="B24" s="176"/>
      <c r="C24" s="177"/>
      <c r="D24" s="177"/>
      <c r="E24" s="177"/>
      <c r="F24" s="177"/>
      <c r="G24" s="177"/>
      <c r="H24" s="177"/>
      <c r="I24" s="177"/>
      <c r="J24" s="177"/>
      <c r="K24" s="173"/>
    </row>
    <row r="25" spans="2:11" s="1" customFormat="1" ht="15" customHeight="1">
      <c r="B25" s="176"/>
      <c r="C25" s="294" t="s">
        <v>375</v>
      </c>
      <c r="D25" s="294"/>
      <c r="E25" s="294"/>
      <c r="F25" s="294"/>
      <c r="G25" s="294"/>
      <c r="H25" s="294"/>
      <c r="I25" s="294"/>
      <c r="J25" s="294"/>
      <c r="K25" s="173"/>
    </row>
    <row r="26" spans="2:11" s="1" customFormat="1" ht="15" customHeight="1">
      <c r="B26" s="176"/>
      <c r="C26" s="294" t="s">
        <v>376</v>
      </c>
      <c r="D26" s="294"/>
      <c r="E26" s="294"/>
      <c r="F26" s="294"/>
      <c r="G26" s="294"/>
      <c r="H26" s="294"/>
      <c r="I26" s="294"/>
      <c r="J26" s="294"/>
      <c r="K26" s="173"/>
    </row>
    <row r="27" spans="2:11" s="1" customFormat="1" ht="15" customHeight="1">
      <c r="B27" s="176"/>
      <c r="C27" s="175"/>
      <c r="D27" s="294" t="s">
        <v>377</v>
      </c>
      <c r="E27" s="294"/>
      <c r="F27" s="294"/>
      <c r="G27" s="294"/>
      <c r="H27" s="294"/>
      <c r="I27" s="294"/>
      <c r="J27" s="294"/>
      <c r="K27" s="173"/>
    </row>
    <row r="28" spans="2:11" s="1" customFormat="1" ht="15" customHeight="1">
      <c r="B28" s="176"/>
      <c r="C28" s="177"/>
      <c r="D28" s="294" t="s">
        <v>378</v>
      </c>
      <c r="E28" s="294"/>
      <c r="F28" s="294"/>
      <c r="G28" s="294"/>
      <c r="H28" s="294"/>
      <c r="I28" s="294"/>
      <c r="J28" s="294"/>
      <c r="K28" s="173"/>
    </row>
    <row r="29" spans="2:11" s="1" customFormat="1" ht="12.75" customHeight="1">
      <c r="B29" s="176"/>
      <c r="C29" s="177"/>
      <c r="D29" s="177"/>
      <c r="E29" s="177"/>
      <c r="F29" s="177"/>
      <c r="G29" s="177"/>
      <c r="H29" s="177"/>
      <c r="I29" s="177"/>
      <c r="J29" s="177"/>
      <c r="K29" s="173"/>
    </row>
    <row r="30" spans="2:11" s="1" customFormat="1" ht="15" customHeight="1">
      <c r="B30" s="176"/>
      <c r="C30" s="177"/>
      <c r="D30" s="294" t="s">
        <v>379</v>
      </c>
      <c r="E30" s="294"/>
      <c r="F30" s="294"/>
      <c r="G30" s="294"/>
      <c r="H30" s="294"/>
      <c r="I30" s="294"/>
      <c r="J30" s="294"/>
      <c r="K30" s="173"/>
    </row>
    <row r="31" spans="2:11" s="1" customFormat="1" ht="15" customHeight="1">
      <c r="B31" s="176"/>
      <c r="C31" s="177"/>
      <c r="D31" s="294" t="s">
        <v>380</v>
      </c>
      <c r="E31" s="294"/>
      <c r="F31" s="294"/>
      <c r="G31" s="294"/>
      <c r="H31" s="294"/>
      <c r="I31" s="294"/>
      <c r="J31" s="294"/>
      <c r="K31" s="173"/>
    </row>
    <row r="32" spans="2:11" s="1" customFormat="1" ht="12.75" customHeight="1">
      <c r="B32" s="176"/>
      <c r="C32" s="177"/>
      <c r="D32" s="177"/>
      <c r="E32" s="177"/>
      <c r="F32" s="177"/>
      <c r="G32" s="177"/>
      <c r="H32" s="177"/>
      <c r="I32" s="177"/>
      <c r="J32" s="177"/>
      <c r="K32" s="173"/>
    </row>
    <row r="33" spans="2:11" s="1" customFormat="1" ht="15" customHeight="1">
      <c r="B33" s="176"/>
      <c r="C33" s="177"/>
      <c r="D33" s="294" t="s">
        <v>381</v>
      </c>
      <c r="E33" s="294"/>
      <c r="F33" s="294"/>
      <c r="G33" s="294"/>
      <c r="H33" s="294"/>
      <c r="I33" s="294"/>
      <c r="J33" s="294"/>
      <c r="K33" s="173"/>
    </row>
    <row r="34" spans="2:11" s="1" customFormat="1" ht="15" customHeight="1">
      <c r="B34" s="176"/>
      <c r="C34" s="177"/>
      <c r="D34" s="294" t="s">
        <v>382</v>
      </c>
      <c r="E34" s="294"/>
      <c r="F34" s="294"/>
      <c r="G34" s="294"/>
      <c r="H34" s="294"/>
      <c r="I34" s="294"/>
      <c r="J34" s="294"/>
      <c r="K34" s="173"/>
    </row>
    <row r="35" spans="2:11" s="1" customFormat="1" ht="15" customHeight="1">
      <c r="B35" s="176"/>
      <c r="C35" s="177"/>
      <c r="D35" s="294" t="s">
        <v>383</v>
      </c>
      <c r="E35" s="294"/>
      <c r="F35" s="294"/>
      <c r="G35" s="294"/>
      <c r="H35" s="294"/>
      <c r="I35" s="294"/>
      <c r="J35" s="294"/>
      <c r="K35" s="173"/>
    </row>
    <row r="36" spans="2:11" s="1" customFormat="1" ht="15" customHeight="1">
      <c r="B36" s="176"/>
      <c r="C36" s="177"/>
      <c r="D36" s="175"/>
      <c r="E36" s="178" t="s">
        <v>92</v>
      </c>
      <c r="F36" s="175"/>
      <c r="G36" s="294" t="s">
        <v>384</v>
      </c>
      <c r="H36" s="294"/>
      <c r="I36" s="294"/>
      <c r="J36" s="294"/>
      <c r="K36" s="173"/>
    </row>
    <row r="37" spans="2:11" s="1" customFormat="1" ht="30.75" customHeight="1">
      <c r="B37" s="176"/>
      <c r="C37" s="177"/>
      <c r="D37" s="175"/>
      <c r="E37" s="178" t="s">
        <v>385</v>
      </c>
      <c r="F37" s="175"/>
      <c r="G37" s="294" t="s">
        <v>386</v>
      </c>
      <c r="H37" s="294"/>
      <c r="I37" s="294"/>
      <c r="J37" s="294"/>
      <c r="K37" s="173"/>
    </row>
    <row r="38" spans="2:11" s="1" customFormat="1" ht="15" customHeight="1">
      <c r="B38" s="176"/>
      <c r="C38" s="177"/>
      <c r="D38" s="175"/>
      <c r="E38" s="178" t="s">
        <v>52</v>
      </c>
      <c r="F38" s="175"/>
      <c r="G38" s="294" t="s">
        <v>387</v>
      </c>
      <c r="H38" s="294"/>
      <c r="I38" s="294"/>
      <c r="J38" s="294"/>
      <c r="K38" s="173"/>
    </row>
    <row r="39" spans="2:11" s="1" customFormat="1" ht="15" customHeight="1">
      <c r="B39" s="176"/>
      <c r="C39" s="177"/>
      <c r="D39" s="175"/>
      <c r="E39" s="178" t="s">
        <v>53</v>
      </c>
      <c r="F39" s="175"/>
      <c r="G39" s="294" t="s">
        <v>388</v>
      </c>
      <c r="H39" s="294"/>
      <c r="I39" s="294"/>
      <c r="J39" s="294"/>
      <c r="K39" s="173"/>
    </row>
    <row r="40" spans="2:11" s="1" customFormat="1" ht="15" customHeight="1">
      <c r="B40" s="176"/>
      <c r="C40" s="177"/>
      <c r="D40" s="175"/>
      <c r="E40" s="178" t="s">
        <v>93</v>
      </c>
      <c r="F40" s="175"/>
      <c r="G40" s="294" t="s">
        <v>389</v>
      </c>
      <c r="H40" s="294"/>
      <c r="I40" s="294"/>
      <c r="J40" s="294"/>
      <c r="K40" s="173"/>
    </row>
    <row r="41" spans="2:11" s="1" customFormat="1" ht="15" customHeight="1">
      <c r="B41" s="176"/>
      <c r="C41" s="177"/>
      <c r="D41" s="175"/>
      <c r="E41" s="178" t="s">
        <v>94</v>
      </c>
      <c r="F41" s="175"/>
      <c r="G41" s="294" t="s">
        <v>390</v>
      </c>
      <c r="H41" s="294"/>
      <c r="I41" s="294"/>
      <c r="J41" s="294"/>
      <c r="K41" s="173"/>
    </row>
    <row r="42" spans="2:11" s="1" customFormat="1" ht="15" customHeight="1">
      <c r="B42" s="176"/>
      <c r="C42" s="177"/>
      <c r="D42" s="175"/>
      <c r="E42" s="178" t="s">
        <v>391</v>
      </c>
      <c r="F42" s="175"/>
      <c r="G42" s="294" t="s">
        <v>392</v>
      </c>
      <c r="H42" s="294"/>
      <c r="I42" s="294"/>
      <c r="J42" s="294"/>
      <c r="K42" s="173"/>
    </row>
    <row r="43" spans="2:11" s="1" customFormat="1" ht="15" customHeight="1">
      <c r="B43" s="176"/>
      <c r="C43" s="177"/>
      <c r="D43" s="175"/>
      <c r="E43" s="178"/>
      <c r="F43" s="175"/>
      <c r="G43" s="294" t="s">
        <v>393</v>
      </c>
      <c r="H43" s="294"/>
      <c r="I43" s="294"/>
      <c r="J43" s="294"/>
      <c r="K43" s="173"/>
    </row>
    <row r="44" spans="2:11" s="1" customFormat="1" ht="15" customHeight="1">
      <c r="B44" s="176"/>
      <c r="C44" s="177"/>
      <c r="D44" s="175"/>
      <c r="E44" s="178" t="s">
        <v>394</v>
      </c>
      <c r="F44" s="175"/>
      <c r="G44" s="294" t="s">
        <v>395</v>
      </c>
      <c r="H44" s="294"/>
      <c r="I44" s="294"/>
      <c r="J44" s="294"/>
      <c r="K44" s="173"/>
    </row>
    <row r="45" spans="2:11" s="1" customFormat="1" ht="15" customHeight="1">
      <c r="B45" s="176"/>
      <c r="C45" s="177"/>
      <c r="D45" s="175"/>
      <c r="E45" s="178" t="s">
        <v>96</v>
      </c>
      <c r="F45" s="175"/>
      <c r="G45" s="294" t="s">
        <v>396</v>
      </c>
      <c r="H45" s="294"/>
      <c r="I45" s="294"/>
      <c r="J45" s="294"/>
      <c r="K45" s="173"/>
    </row>
    <row r="46" spans="2:11" s="1" customFormat="1" ht="12.75" customHeight="1">
      <c r="B46" s="176"/>
      <c r="C46" s="177"/>
      <c r="D46" s="175"/>
      <c r="E46" s="175"/>
      <c r="F46" s="175"/>
      <c r="G46" s="175"/>
      <c r="H46" s="175"/>
      <c r="I46" s="175"/>
      <c r="J46" s="175"/>
      <c r="K46" s="173"/>
    </row>
    <row r="47" spans="2:11" s="1" customFormat="1" ht="15" customHeight="1">
      <c r="B47" s="176"/>
      <c r="C47" s="177"/>
      <c r="D47" s="294" t="s">
        <v>397</v>
      </c>
      <c r="E47" s="294"/>
      <c r="F47" s="294"/>
      <c r="G47" s="294"/>
      <c r="H47" s="294"/>
      <c r="I47" s="294"/>
      <c r="J47" s="294"/>
      <c r="K47" s="173"/>
    </row>
    <row r="48" spans="2:11" s="1" customFormat="1" ht="15" customHeight="1">
      <c r="B48" s="176"/>
      <c r="C48" s="177"/>
      <c r="D48" s="177"/>
      <c r="E48" s="294" t="s">
        <v>398</v>
      </c>
      <c r="F48" s="294"/>
      <c r="G48" s="294"/>
      <c r="H48" s="294"/>
      <c r="I48" s="294"/>
      <c r="J48" s="294"/>
      <c r="K48" s="173"/>
    </row>
    <row r="49" spans="2:11" s="1" customFormat="1" ht="15" customHeight="1">
      <c r="B49" s="176"/>
      <c r="C49" s="177"/>
      <c r="D49" s="177"/>
      <c r="E49" s="294" t="s">
        <v>399</v>
      </c>
      <c r="F49" s="294"/>
      <c r="G49" s="294"/>
      <c r="H49" s="294"/>
      <c r="I49" s="294"/>
      <c r="J49" s="294"/>
      <c r="K49" s="173"/>
    </row>
    <row r="50" spans="2:11" s="1" customFormat="1" ht="15" customHeight="1">
      <c r="B50" s="176"/>
      <c r="C50" s="177"/>
      <c r="D50" s="177"/>
      <c r="E50" s="294" t="s">
        <v>400</v>
      </c>
      <c r="F50" s="294"/>
      <c r="G50" s="294"/>
      <c r="H50" s="294"/>
      <c r="I50" s="294"/>
      <c r="J50" s="294"/>
      <c r="K50" s="173"/>
    </row>
    <row r="51" spans="2:11" s="1" customFormat="1" ht="15" customHeight="1">
      <c r="B51" s="176"/>
      <c r="C51" s="177"/>
      <c r="D51" s="294" t="s">
        <v>401</v>
      </c>
      <c r="E51" s="294"/>
      <c r="F51" s="294"/>
      <c r="G51" s="294"/>
      <c r="H51" s="294"/>
      <c r="I51" s="294"/>
      <c r="J51" s="294"/>
      <c r="K51" s="173"/>
    </row>
    <row r="52" spans="2:11" s="1" customFormat="1" ht="25.5" customHeight="1">
      <c r="B52" s="172"/>
      <c r="C52" s="295" t="s">
        <v>402</v>
      </c>
      <c r="D52" s="295"/>
      <c r="E52" s="295"/>
      <c r="F52" s="295"/>
      <c r="G52" s="295"/>
      <c r="H52" s="295"/>
      <c r="I52" s="295"/>
      <c r="J52" s="295"/>
      <c r="K52" s="173"/>
    </row>
    <row r="53" spans="2:11" s="1" customFormat="1" ht="5.25" customHeight="1">
      <c r="B53" s="172"/>
      <c r="C53" s="174"/>
      <c r="D53" s="174"/>
      <c r="E53" s="174"/>
      <c r="F53" s="174"/>
      <c r="G53" s="174"/>
      <c r="H53" s="174"/>
      <c r="I53" s="174"/>
      <c r="J53" s="174"/>
      <c r="K53" s="173"/>
    </row>
    <row r="54" spans="2:11" s="1" customFormat="1" ht="15" customHeight="1">
      <c r="B54" s="172"/>
      <c r="C54" s="294" t="s">
        <v>403</v>
      </c>
      <c r="D54" s="294"/>
      <c r="E54" s="294"/>
      <c r="F54" s="294"/>
      <c r="G54" s="294"/>
      <c r="H54" s="294"/>
      <c r="I54" s="294"/>
      <c r="J54" s="294"/>
      <c r="K54" s="173"/>
    </row>
    <row r="55" spans="2:11" s="1" customFormat="1" ht="15" customHeight="1">
      <c r="B55" s="172"/>
      <c r="C55" s="294" t="s">
        <v>404</v>
      </c>
      <c r="D55" s="294"/>
      <c r="E55" s="294"/>
      <c r="F55" s="294"/>
      <c r="G55" s="294"/>
      <c r="H55" s="294"/>
      <c r="I55" s="294"/>
      <c r="J55" s="294"/>
      <c r="K55" s="173"/>
    </row>
    <row r="56" spans="2:11" s="1" customFormat="1" ht="12.75" customHeight="1">
      <c r="B56" s="172"/>
      <c r="C56" s="175"/>
      <c r="D56" s="175"/>
      <c r="E56" s="175"/>
      <c r="F56" s="175"/>
      <c r="G56" s="175"/>
      <c r="H56" s="175"/>
      <c r="I56" s="175"/>
      <c r="J56" s="175"/>
      <c r="K56" s="173"/>
    </row>
    <row r="57" spans="2:11" s="1" customFormat="1" ht="15" customHeight="1">
      <c r="B57" s="172"/>
      <c r="C57" s="294" t="s">
        <v>405</v>
      </c>
      <c r="D57" s="294"/>
      <c r="E57" s="294"/>
      <c r="F57" s="294"/>
      <c r="G57" s="294"/>
      <c r="H57" s="294"/>
      <c r="I57" s="294"/>
      <c r="J57" s="294"/>
      <c r="K57" s="173"/>
    </row>
    <row r="58" spans="2:11" s="1" customFormat="1" ht="15" customHeight="1">
      <c r="B58" s="172"/>
      <c r="C58" s="177"/>
      <c r="D58" s="294" t="s">
        <v>406</v>
      </c>
      <c r="E58" s="294"/>
      <c r="F58" s="294"/>
      <c r="G58" s="294"/>
      <c r="H58" s="294"/>
      <c r="I58" s="294"/>
      <c r="J58" s="294"/>
      <c r="K58" s="173"/>
    </row>
    <row r="59" spans="2:11" s="1" customFormat="1" ht="15" customHeight="1">
      <c r="B59" s="172"/>
      <c r="C59" s="177"/>
      <c r="D59" s="294" t="s">
        <v>407</v>
      </c>
      <c r="E59" s="294"/>
      <c r="F59" s="294"/>
      <c r="G59" s="294"/>
      <c r="H59" s="294"/>
      <c r="I59" s="294"/>
      <c r="J59" s="294"/>
      <c r="K59" s="173"/>
    </row>
    <row r="60" spans="2:11" s="1" customFormat="1" ht="15" customHeight="1">
      <c r="B60" s="172"/>
      <c r="C60" s="177"/>
      <c r="D60" s="294" t="s">
        <v>408</v>
      </c>
      <c r="E60" s="294"/>
      <c r="F60" s="294"/>
      <c r="G60" s="294"/>
      <c r="H60" s="294"/>
      <c r="I60" s="294"/>
      <c r="J60" s="294"/>
      <c r="K60" s="173"/>
    </row>
    <row r="61" spans="2:11" s="1" customFormat="1" ht="15" customHeight="1">
      <c r="B61" s="172"/>
      <c r="C61" s="177"/>
      <c r="D61" s="294" t="s">
        <v>409</v>
      </c>
      <c r="E61" s="294"/>
      <c r="F61" s="294"/>
      <c r="G61" s="294"/>
      <c r="H61" s="294"/>
      <c r="I61" s="294"/>
      <c r="J61" s="294"/>
      <c r="K61" s="173"/>
    </row>
    <row r="62" spans="2:11" s="1" customFormat="1" ht="15" customHeight="1">
      <c r="B62" s="172"/>
      <c r="C62" s="177"/>
      <c r="D62" s="296" t="s">
        <v>410</v>
      </c>
      <c r="E62" s="296"/>
      <c r="F62" s="296"/>
      <c r="G62" s="296"/>
      <c r="H62" s="296"/>
      <c r="I62" s="296"/>
      <c r="J62" s="296"/>
      <c r="K62" s="173"/>
    </row>
    <row r="63" spans="2:11" s="1" customFormat="1" ht="15" customHeight="1">
      <c r="B63" s="172"/>
      <c r="C63" s="177"/>
      <c r="D63" s="294" t="s">
        <v>411</v>
      </c>
      <c r="E63" s="294"/>
      <c r="F63" s="294"/>
      <c r="G63" s="294"/>
      <c r="H63" s="294"/>
      <c r="I63" s="294"/>
      <c r="J63" s="294"/>
      <c r="K63" s="173"/>
    </row>
    <row r="64" spans="2:11" s="1" customFormat="1" ht="12.75" customHeight="1">
      <c r="B64" s="172"/>
      <c r="C64" s="177"/>
      <c r="D64" s="177"/>
      <c r="E64" s="180"/>
      <c r="F64" s="177"/>
      <c r="G64" s="177"/>
      <c r="H64" s="177"/>
      <c r="I64" s="177"/>
      <c r="J64" s="177"/>
      <c r="K64" s="173"/>
    </row>
    <row r="65" spans="2:11" s="1" customFormat="1" ht="15" customHeight="1">
      <c r="B65" s="172"/>
      <c r="C65" s="177"/>
      <c r="D65" s="294" t="s">
        <v>412</v>
      </c>
      <c r="E65" s="294"/>
      <c r="F65" s="294"/>
      <c r="G65" s="294"/>
      <c r="H65" s="294"/>
      <c r="I65" s="294"/>
      <c r="J65" s="294"/>
      <c r="K65" s="173"/>
    </row>
    <row r="66" spans="2:11" s="1" customFormat="1" ht="15" customHeight="1">
      <c r="B66" s="172"/>
      <c r="C66" s="177"/>
      <c r="D66" s="296" t="s">
        <v>413</v>
      </c>
      <c r="E66" s="296"/>
      <c r="F66" s="296"/>
      <c r="G66" s="296"/>
      <c r="H66" s="296"/>
      <c r="I66" s="296"/>
      <c r="J66" s="296"/>
      <c r="K66" s="173"/>
    </row>
    <row r="67" spans="2:11" s="1" customFormat="1" ht="15" customHeight="1">
      <c r="B67" s="172"/>
      <c r="C67" s="177"/>
      <c r="D67" s="294" t="s">
        <v>414</v>
      </c>
      <c r="E67" s="294"/>
      <c r="F67" s="294"/>
      <c r="G67" s="294"/>
      <c r="H67" s="294"/>
      <c r="I67" s="294"/>
      <c r="J67" s="294"/>
      <c r="K67" s="173"/>
    </row>
    <row r="68" spans="2:11" s="1" customFormat="1" ht="15" customHeight="1">
      <c r="B68" s="172"/>
      <c r="C68" s="177"/>
      <c r="D68" s="294" t="s">
        <v>415</v>
      </c>
      <c r="E68" s="294"/>
      <c r="F68" s="294"/>
      <c r="G68" s="294"/>
      <c r="H68" s="294"/>
      <c r="I68" s="294"/>
      <c r="J68" s="294"/>
      <c r="K68" s="173"/>
    </row>
    <row r="69" spans="2:11" s="1" customFormat="1" ht="15" customHeight="1">
      <c r="B69" s="172"/>
      <c r="C69" s="177"/>
      <c r="D69" s="294" t="s">
        <v>416</v>
      </c>
      <c r="E69" s="294"/>
      <c r="F69" s="294"/>
      <c r="G69" s="294"/>
      <c r="H69" s="294"/>
      <c r="I69" s="294"/>
      <c r="J69" s="294"/>
      <c r="K69" s="173"/>
    </row>
    <row r="70" spans="2:11" s="1" customFormat="1" ht="15" customHeight="1">
      <c r="B70" s="172"/>
      <c r="C70" s="177"/>
      <c r="D70" s="294" t="s">
        <v>417</v>
      </c>
      <c r="E70" s="294"/>
      <c r="F70" s="294"/>
      <c r="G70" s="294"/>
      <c r="H70" s="294"/>
      <c r="I70" s="294"/>
      <c r="J70" s="294"/>
      <c r="K70" s="173"/>
    </row>
    <row r="71" spans="2:11" s="1" customFormat="1" ht="12.75" customHeight="1">
      <c r="B71" s="181"/>
      <c r="C71" s="182"/>
      <c r="D71" s="182"/>
      <c r="E71" s="182"/>
      <c r="F71" s="182"/>
      <c r="G71" s="182"/>
      <c r="H71" s="182"/>
      <c r="I71" s="182"/>
      <c r="J71" s="182"/>
      <c r="K71" s="183"/>
    </row>
    <row r="72" spans="2:11" s="1" customFormat="1" ht="18.75" customHeight="1">
      <c r="B72" s="184"/>
      <c r="C72" s="184"/>
      <c r="D72" s="184"/>
      <c r="E72" s="184"/>
      <c r="F72" s="184"/>
      <c r="G72" s="184"/>
      <c r="H72" s="184"/>
      <c r="I72" s="184"/>
      <c r="J72" s="184"/>
      <c r="K72" s="185"/>
    </row>
    <row r="73" spans="2:11" s="1" customFormat="1" ht="18.75" customHeight="1">
      <c r="B73" s="185"/>
      <c r="C73" s="185"/>
      <c r="D73" s="185"/>
      <c r="E73" s="185"/>
      <c r="F73" s="185"/>
      <c r="G73" s="185"/>
      <c r="H73" s="185"/>
      <c r="I73" s="185"/>
      <c r="J73" s="185"/>
      <c r="K73" s="185"/>
    </row>
    <row r="74" spans="2:11" s="1" customFormat="1" ht="7.5" customHeight="1">
      <c r="B74" s="186"/>
      <c r="C74" s="187"/>
      <c r="D74" s="187"/>
      <c r="E74" s="187"/>
      <c r="F74" s="187"/>
      <c r="G74" s="187"/>
      <c r="H74" s="187"/>
      <c r="I74" s="187"/>
      <c r="J74" s="187"/>
      <c r="K74" s="188"/>
    </row>
    <row r="75" spans="2:11" s="1" customFormat="1" ht="45" customHeight="1">
      <c r="B75" s="189"/>
      <c r="C75" s="289" t="s">
        <v>418</v>
      </c>
      <c r="D75" s="289"/>
      <c r="E75" s="289"/>
      <c r="F75" s="289"/>
      <c r="G75" s="289"/>
      <c r="H75" s="289"/>
      <c r="I75" s="289"/>
      <c r="J75" s="289"/>
      <c r="K75" s="190"/>
    </row>
    <row r="76" spans="2:11" s="1" customFormat="1" ht="17.25" customHeight="1">
      <c r="B76" s="189"/>
      <c r="C76" s="191" t="s">
        <v>419</v>
      </c>
      <c r="D76" s="191"/>
      <c r="E76" s="191"/>
      <c r="F76" s="191" t="s">
        <v>420</v>
      </c>
      <c r="G76" s="192"/>
      <c r="H76" s="191" t="s">
        <v>53</v>
      </c>
      <c r="I76" s="191" t="s">
        <v>56</v>
      </c>
      <c r="J76" s="191" t="s">
        <v>421</v>
      </c>
      <c r="K76" s="190"/>
    </row>
    <row r="77" spans="2:11" s="1" customFormat="1" ht="17.25" customHeight="1">
      <c r="B77" s="189"/>
      <c r="C77" s="193" t="s">
        <v>422</v>
      </c>
      <c r="D77" s="193"/>
      <c r="E77" s="193"/>
      <c r="F77" s="194" t="s">
        <v>423</v>
      </c>
      <c r="G77" s="195"/>
      <c r="H77" s="193"/>
      <c r="I77" s="193"/>
      <c r="J77" s="193" t="s">
        <v>424</v>
      </c>
      <c r="K77" s="190"/>
    </row>
    <row r="78" spans="2:11" s="1" customFormat="1" ht="5.25" customHeight="1">
      <c r="B78" s="189"/>
      <c r="C78" s="196"/>
      <c r="D78" s="196"/>
      <c r="E78" s="196"/>
      <c r="F78" s="196"/>
      <c r="G78" s="197"/>
      <c r="H78" s="196"/>
      <c r="I78" s="196"/>
      <c r="J78" s="196"/>
      <c r="K78" s="190"/>
    </row>
    <row r="79" spans="2:11" s="1" customFormat="1" ht="15" customHeight="1">
      <c r="B79" s="189"/>
      <c r="C79" s="178" t="s">
        <v>52</v>
      </c>
      <c r="D79" s="198"/>
      <c r="E79" s="198"/>
      <c r="F79" s="199" t="s">
        <v>425</v>
      </c>
      <c r="G79" s="200"/>
      <c r="H79" s="178" t="s">
        <v>426</v>
      </c>
      <c r="I79" s="178" t="s">
        <v>427</v>
      </c>
      <c r="J79" s="178">
        <v>20</v>
      </c>
      <c r="K79" s="190"/>
    </row>
    <row r="80" spans="2:11" s="1" customFormat="1" ht="15" customHeight="1">
      <c r="B80" s="189"/>
      <c r="C80" s="178" t="s">
        <v>428</v>
      </c>
      <c r="D80" s="178"/>
      <c r="E80" s="178"/>
      <c r="F80" s="199" t="s">
        <v>425</v>
      </c>
      <c r="G80" s="200"/>
      <c r="H80" s="178" t="s">
        <v>429</v>
      </c>
      <c r="I80" s="178" t="s">
        <v>427</v>
      </c>
      <c r="J80" s="178">
        <v>120</v>
      </c>
      <c r="K80" s="190"/>
    </row>
    <row r="81" spans="2:11" s="1" customFormat="1" ht="15" customHeight="1">
      <c r="B81" s="201"/>
      <c r="C81" s="178" t="s">
        <v>430</v>
      </c>
      <c r="D81" s="178"/>
      <c r="E81" s="178"/>
      <c r="F81" s="199" t="s">
        <v>431</v>
      </c>
      <c r="G81" s="200"/>
      <c r="H81" s="178" t="s">
        <v>432</v>
      </c>
      <c r="I81" s="178" t="s">
        <v>427</v>
      </c>
      <c r="J81" s="178">
        <v>50</v>
      </c>
      <c r="K81" s="190"/>
    </row>
    <row r="82" spans="2:11" s="1" customFormat="1" ht="15" customHeight="1">
      <c r="B82" s="201"/>
      <c r="C82" s="178" t="s">
        <v>433</v>
      </c>
      <c r="D82" s="178"/>
      <c r="E82" s="178"/>
      <c r="F82" s="199" t="s">
        <v>425</v>
      </c>
      <c r="G82" s="200"/>
      <c r="H82" s="178" t="s">
        <v>434</v>
      </c>
      <c r="I82" s="178" t="s">
        <v>435</v>
      </c>
      <c r="J82" s="178"/>
      <c r="K82" s="190"/>
    </row>
    <row r="83" spans="2:11" s="1" customFormat="1" ht="15" customHeight="1">
      <c r="B83" s="201"/>
      <c r="C83" s="202" t="s">
        <v>436</v>
      </c>
      <c r="D83" s="202"/>
      <c r="E83" s="202"/>
      <c r="F83" s="203" t="s">
        <v>431</v>
      </c>
      <c r="G83" s="202"/>
      <c r="H83" s="202" t="s">
        <v>437</v>
      </c>
      <c r="I83" s="202" t="s">
        <v>427</v>
      </c>
      <c r="J83" s="202">
        <v>15</v>
      </c>
      <c r="K83" s="190"/>
    </row>
    <row r="84" spans="2:11" s="1" customFormat="1" ht="15" customHeight="1">
      <c r="B84" s="201"/>
      <c r="C84" s="202" t="s">
        <v>438</v>
      </c>
      <c r="D84" s="202"/>
      <c r="E84" s="202"/>
      <c r="F84" s="203" t="s">
        <v>431</v>
      </c>
      <c r="G84" s="202"/>
      <c r="H84" s="202" t="s">
        <v>439</v>
      </c>
      <c r="I84" s="202" t="s">
        <v>427</v>
      </c>
      <c r="J84" s="202">
        <v>15</v>
      </c>
      <c r="K84" s="190"/>
    </row>
    <row r="85" spans="2:11" s="1" customFormat="1" ht="15" customHeight="1">
      <c r="B85" s="201"/>
      <c r="C85" s="202" t="s">
        <v>440</v>
      </c>
      <c r="D85" s="202"/>
      <c r="E85" s="202"/>
      <c r="F85" s="203" t="s">
        <v>431</v>
      </c>
      <c r="G85" s="202"/>
      <c r="H85" s="202" t="s">
        <v>441</v>
      </c>
      <c r="I85" s="202" t="s">
        <v>427</v>
      </c>
      <c r="J85" s="202">
        <v>20</v>
      </c>
      <c r="K85" s="190"/>
    </row>
    <row r="86" spans="2:11" s="1" customFormat="1" ht="15" customHeight="1">
      <c r="B86" s="201"/>
      <c r="C86" s="202" t="s">
        <v>442</v>
      </c>
      <c r="D86" s="202"/>
      <c r="E86" s="202"/>
      <c r="F86" s="203" t="s">
        <v>431</v>
      </c>
      <c r="G86" s="202"/>
      <c r="H86" s="202" t="s">
        <v>443</v>
      </c>
      <c r="I86" s="202" t="s">
        <v>427</v>
      </c>
      <c r="J86" s="202">
        <v>20</v>
      </c>
      <c r="K86" s="190"/>
    </row>
    <row r="87" spans="2:11" s="1" customFormat="1" ht="15" customHeight="1">
      <c r="B87" s="201"/>
      <c r="C87" s="178" t="s">
        <v>444</v>
      </c>
      <c r="D87" s="178"/>
      <c r="E87" s="178"/>
      <c r="F87" s="199" t="s">
        <v>431</v>
      </c>
      <c r="G87" s="200"/>
      <c r="H87" s="178" t="s">
        <v>445</v>
      </c>
      <c r="I87" s="178" t="s">
        <v>427</v>
      </c>
      <c r="J87" s="178">
        <v>50</v>
      </c>
      <c r="K87" s="190"/>
    </row>
    <row r="88" spans="2:11" s="1" customFormat="1" ht="15" customHeight="1">
      <c r="B88" s="201"/>
      <c r="C88" s="178" t="s">
        <v>446</v>
      </c>
      <c r="D88" s="178"/>
      <c r="E88" s="178"/>
      <c r="F88" s="199" t="s">
        <v>431</v>
      </c>
      <c r="G88" s="200"/>
      <c r="H88" s="178" t="s">
        <v>447</v>
      </c>
      <c r="I88" s="178" t="s">
        <v>427</v>
      </c>
      <c r="J88" s="178">
        <v>20</v>
      </c>
      <c r="K88" s="190"/>
    </row>
    <row r="89" spans="2:11" s="1" customFormat="1" ht="15" customHeight="1">
      <c r="B89" s="201"/>
      <c r="C89" s="178" t="s">
        <v>448</v>
      </c>
      <c r="D89" s="178"/>
      <c r="E89" s="178"/>
      <c r="F89" s="199" t="s">
        <v>431</v>
      </c>
      <c r="G89" s="200"/>
      <c r="H89" s="178" t="s">
        <v>449</v>
      </c>
      <c r="I89" s="178" t="s">
        <v>427</v>
      </c>
      <c r="J89" s="178">
        <v>20</v>
      </c>
      <c r="K89" s="190"/>
    </row>
    <row r="90" spans="2:11" s="1" customFormat="1" ht="15" customHeight="1">
      <c r="B90" s="201"/>
      <c r="C90" s="178" t="s">
        <v>450</v>
      </c>
      <c r="D90" s="178"/>
      <c r="E90" s="178"/>
      <c r="F90" s="199" t="s">
        <v>431</v>
      </c>
      <c r="G90" s="200"/>
      <c r="H90" s="178" t="s">
        <v>451</v>
      </c>
      <c r="I90" s="178" t="s">
        <v>427</v>
      </c>
      <c r="J90" s="178">
        <v>50</v>
      </c>
      <c r="K90" s="190"/>
    </row>
    <row r="91" spans="2:11" s="1" customFormat="1" ht="15" customHeight="1">
      <c r="B91" s="201"/>
      <c r="C91" s="178" t="s">
        <v>452</v>
      </c>
      <c r="D91" s="178"/>
      <c r="E91" s="178"/>
      <c r="F91" s="199" t="s">
        <v>431</v>
      </c>
      <c r="G91" s="200"/>
      <c r="H91" s="178" t="s">
        <v>452</v>
      </c>
      <c r="I91" s="178" t="s">
        <v>427</v>
      </c>
      <c r="J91" s="178">
        <v>50</v>
      </c>
      <c r="K91" s="190"/>
    </row>
    <row r="92" spans="2:11" s="1" customFormat="1" ht="15" customHeight="1">
      <c r="B92" s="201"/>
      <c r="C92" s="178" t="s">
        <v>453</v>
      </c>
      <c r="D92" s="178"/>
      <c r="E92" s="178"/>
      <c r="F92" s="199" t="s">
        <v>431</v>
      </c>
      <c r="G92" s="200"/>
      <c r="H92" s="178" t="s">
        <v>454</v>
      </c>
      <c r="I92" s="178" t="s">
        <v>427</v>
      </c>
      <c r="J92" s="178">
        <v>255</v>
      </c>
      <c r="K92" s="190"/>
    </row>
    <row r="93" spans="2:11" s="1" customFormat="1" ht="15" customHeight="1">
      <c r="B93" s="201"/>
      <c r="C93" s="178" t="s">
        <v>455</v>
      </c>
      <c r="D93" s="178"/>
      <c r="E93" s="178"/>
      <c r="F93" s="199" t="s">
        <v>425</v>
      </c>
      <c r="G93" s="200"/>
      <c r="H93" s="178" t="s">
        <v>456</v>
      </c>
      <c r="I93" s="178" t="s">
        <v>457</v>
      </c>
      <c r="J93" s="178"/>
      <c r="K93" s="190"/>
    </row>
    <row r="94" spans="2:11" s="1" customFormat="1" ht="15" customHeight="1">
      <c r="B94" s="201"/>
      <c r="C94" s="178" t="s">
        <v>458</v>
      </c>
      <c r="D94" s="178"/>
      <c r="E94" s="178"/>
      <c r="F94" s="199" t="s">
        <v>425</v>
      </c>
      <c r="G94" s="200"/>
      <c r="H94" s="178" t="s">
        <v>459</v>
      </c>
      <c r="I94" s="178" t="s">
        <v>460</v>
      </c>
      <c r="J94" s="178"/>
      <c r="K94" s="190"/>
    </row>
    <row r="95" spans="2:11" s="1" customFormat="1" ht="15" customHeight="1">
      <c r="B95" s="201"/>
      <c r="C95" s="178" t="s">
        <v>461</v>
      </c>
      <c r="D95" s="178"/>
      <c r="E95" s="178"/>
      <c r="F95" s="199" t="s">
        <v>425</v>
      </c>
      <c r="G95" s="200"/>
      <c r="H95" s="178" t="s">
        <v>461</v>
      </c>
      <c r="I95" s="178" t="s">
        <v>460</v>
      </c>
      <c r="J95" s="178"/>
      <c r="K95" s="190"/>
    </row>
    <row r="96" spans="2:11" s="1" customFormat="1" ht="15" customHeight="1">
      <c r="B96" s="201"/>
      <c r="C96" s="178" t="s">
        <v>37</v>
      </c>
      <c r="D96" s="178"/>
      <c r="E96" s="178"/>
      <c r="F96" s="199" t="s">
        <v>425</v>
      </c>
      <c r="G96" s="200"/>
      <c r="H96" s="178" t="s">
        <v>462</v>
      </c>
      <c r="I96" s="178" t="s">
        <v>460</v>
      </c>
      <c r="J96" s="178"/>
      <c r="K96" s="190"/>
    </row>
    <row r="97" spans="2:11" s="1" customFormat="1" ht="15" customHeight="1">
      <c r="B97" s="201"/>
      <c r="C97" s="178" t="s">
        <v>47</v>
      </c>
      <c r="D97" s="178"/>
      <c r="E97" s="178"/>
      <c r="F97" s="199" t="s">
        <v>425</v>
      </c>
      <c r="G97" s="200"/>
      <c r="H97" s="178" t="s">
        <v>463</v>
      </c>
      <c r="I97" s="178" t="s">
        <v>460</v>
      </c>
      <c r="J97" s="178"/>
      <c r="K97" s="190"/>
    </row>
    <row r="98" spans="2:11" s="1" customFormat="1" ht="15" customHeight="1">
      <c r="B98" s="204"/>
      <c r="C98" s="205"/>
      <c r="D98" s="205"/>
      <c r="E98" s="205"/>
      <c r="F98" s="205"/>
      <c r="G98" s="205"/>
      <c r="H98" s="205"/>
      <c r="I98" s="205"/>
      <c r="J98" s="205"/>
      <c r="K98" s="206"/>
    </row>
    <row r="99" spans="2:11" s="1" customFormat="1" ht="18.75" customHeight="1">
      <c r="B99" s="207"/>
      <c r="C99" s="208"/>
      <c r="D99" s="208"/>
      <c r="E99" s="208"/>
      <c r="F99" s="208"/>
      <c r="G99" s="208"/>
      <c r="H99" s="208"/>
      <c r="I99" s="208"/>
      <c r="J99" s="208"/>
      <c r="K99" s="207"/>
    </row>
    <row r="100" spans="2:11" s="1" customFormat="1" ht="18.75" customHeight="1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</row>
    <row r="101" spans="2:11" s="1" customFormat="1" ht="7.5" customHeight="1">
      <c r="B101" s="186"/>
      <c r="C101" s="187"/>
      <c r="D101" s="187"/>
      <c r="E101" s="187"/>
      <c r="F101" s="187"/>
      <c r="G101" s="187"/>
      <c r="H101" s="187"/>
      <c r="I101" s="187"/>
      <c r="J101" s="187"/>
      <c r="K101" s="188"/>
    </row>
    <row r="102" spans="2:11" s="1" customFormat="1" ht="45" customHeight="1">
      <c r="B102" s="189"/>
      <c r="C102" s="289" t="s">
        <v>464</v>
      </c>
      <c r="D102" s="289"/>
      <c r="E102" s="289"/>
      <c r="F102" s="289"/>
      <c r="G102" s="289"/>
      <c r="H102" s="289"/>
      <c r="I102" s="289"/>
      <c r="J102" s="289"/>
      <c r="K102" s="190"/>
    </row>
    <row r="103" spans="2:11" s="1" customFormat="1" ht="17.25" customHeight="1">
      <c r="B103" s="189"/>
      <c r="C103" s="191" t="s">
        <v>419</v>
      </c>
      <c r="D103" s="191"/>
      <c r="E103" s="191"/>
      <c r="F103" s="191" t="s">
        <v>420</v>
      </c>
      <c r="G103" s="192"/>
      <c r="H103" s="191" t="s">
        <v>53</v>
      </c>
      <c r="I103" s="191" t="s">
        <v>56</v>
      </c>
      <c r="J103" s="191" t="s">
        <v>421</v>
      </c>
      <c r="K103" s="190"/>
    </row>
    <row r="104" spans="2:11" s="1" customFormat="1" ht="17.25" customHeight="1">
      <c r="B104" s="189"/>
      <c r="C104" s="193" t="s">
        <v>422</v>
      </c>
      <c r="D104" s="193"/>
      <c r="E104" s="193"/>
      <c r="F104" s="194" t="s">
        <v>423</v>
      </c>
      <c r="G104" s="195"/>
      <c r="H104" s="193"/>
      <c r="I104" s="193"/>
      <c r="J104" s="193" t="s">
        <v>424</v>
      </c>
      <c r="K104" s="190"/>
    </row>
    <row r="105" spans="2:11" s="1" customFormat="1" ht="5.25" customHeight="1">
      <c r="B105" s="189"/>
      <c r="C105" s="191"/>
      <c r="D105" s="191"/>
      <c r="E105" s="191"/>
      <c r="F105" s="191"/>
      <c r="G105" s="209"/>
      <c r="H105" s="191"/>
      <c r="I105" s="191"/>
      <c r="J105" s="191"/>
      <c r="K105" s="190"/>
    </row>
    <row r="106" spans="2:11" s="1" customFormat="1" ht="15" customHeight="1">
      <c r="B106" s="189"/>
      <c r="C106" s="178" t="s">
        <v>52</v>
      </c>
      <c r="D106" s="198"/>
      <c r="E106" s="198"/>
      <c r="F106" s="199" t="s">
        <v>425</v>
      </c>
      <c r="G106" s="178"/>
      <c r="H106" s="178" t="s">
        <v>465</v>
      </c>
      <c r="I106" s="178" t="s">
        <v>427</v>
      </c>
      <c r="J106" s="178">
        <v>20</v>
      </c>
      <c r="K106" s="190"/>
    </row>
    <row r="107" spans="2:11" s="1" customFormat="1" ht="15" customHeight="1">
      <c r="B107" s="189"/>
      <c r="C107" s="178" t="s">
        <v>428</v>
      </c>
      <c r="D107" s="178"/>
      <c r="E107" s="178"/>
      <c r="F107" s="199" t="s">
        <v>425</v>
      </c>
      <c r="G107" s="178"/>
      <c r="H107" s="178" t="s">
        <v>465</v>
      </c>
      <c r="I107" s="178" t="s">
        <v>427</v>
      </c>
      <c r="J107" s="178">
        <v>120</v>
      </c>
      <c r="K107" s="190"/>
    </row>
    <row r="108" spans="2:11" s="1" customFormat="1" ht="15" customHeight="1">
      <c r="B108" s="201"/>
      <c r="C108" s="178" t="s">
        <v>430</v>
      </c>
      <c r="D108" s="178"/>
      <c r="E108" s="178"/>
      <c r="F108" s="199" t="s">
        <v>431</v>
      </c>
      <c r="G108" s="178"/>
      <c r="H108" s="178" t="s">
        <v>465</v>
      </c>
      <c r="I108" s="178" t="s">
        <v>427</v>
      </c>
      <c r="J108" s="178">
        <v>50</v>
      </c>
      <c r="K108" s="190"/>
    </row>
    <row r="109" spans="2:11" s="1" customFormat="1" ht="15" customHeight="1">
      <c r="B109" s="201"/>
      <c r="C109" s="178" t="s">
        <v>433</v>
      </c>
      <c r="D109" s="178"/>
      <c r="E109" s="178"/>
      <c r="F109" s="199" t="s">
        <v>425</v>
      </c>
      <c r="G109" s="178"/>
      <c r="H109" s="178" t="s">
        <v>465</v>
      </c>
      <c r="I109" s="178" t="s">
        <v>435</v>
      </c>
      <c r="J109" s="178"/>
      <c r="K109" s="190"/>
    </row>
    <row r="110" spans="2:11" s="1" customFormat="1" ht="15" customHeight="1">
      <c r="B110" s="201"/>
      <c r="C110" s="178" t="s">
        <v>444</v>
      </c>
      <c r="D110" s="178"/>
      <c r="E110" s="178"/>
      <c r="F110" s="199" t="s">
        <v>431</v>
      </c>
      <c r="G110" s="178"/>
      <c r="H110" s="178" t="s">
        <v>465</v>
      </c>
      <c r="I110" s="178" t="s">
        <v>427</v>
      </c>
      <c r="J110" s="178">
        <v>50</v>
      </c>
      <c r="K110" s="190"/>
    </row>
    <row r="111" spans="2:11" s="1" customFormat="1" ht="15" customHeight="1">
      <c r="B111" s="201"/>
      <c r="C111" s="178" t="s">
        <v>452</v>
      </c>
      <c r="D111" s="178"/>
      <c r="E111" s="178"/>
      <c r="F111" s="199" t="s">
        <v>431</v>
      </c>
      <c r="G111" s="178"/>
      <c r="H111" s="178" t="s">
        <v>465</v>
      </c>
      <c r="I111" s="178" t="s">
        <v>427</v>
      </c>
      <c r="J111" s="178">
        <v>50</v>
      </c>
      <c r="K111" s="190"/>
    </row>
    <row r="112" spans="2:11" s="1" customFormat="1" ht="15" customHeight="1">
      <c r="B112" s="201"/>
      <c r="C112" s="178" t="s">
        <v>450</v>
      </c>
      <c r="D112" s="178"/>
      <c r="E112" s="178"/>
      <c r="F112" s="199" t="s">
        <v>431</v>
      </c>
      <c r="G112" s="178"/>
      <c r="H112" s="178" t="s">
        <v>465</v>
      </c>
      <c r="I112" s="178" t="s">
        <v>427</v>
      </c>
      <c r="J112" s="178">
        <v>50</v>
      </c>
      <c r="K112" s="190"/>
    </row>
    <row r="113" spans="2:11" s="1" customFormat="1" ht="15" customHeight="1">
      <c r="B113" s="201"/>
      <c r="C113" s="178" t="s">
        <v>52</v>
      </c>
      <c r="D113" s="178"/>
      <c r="E113" s="178"/>
      <c r="F113" s="199" t="s">
        <v>425</v>
      </c>
      <c r="G113" s="178"/>
      <c r="H113" s="178" t="s">
        <v>466</v>
      </c>
      <c r="I113" s="178" t="s">
        <v>427</v>
      </c>
      <c r="J113" s="178">
        <v>20</v>
      </c>
      <c r="K113" s="190"/>
    </row>
    <row r="114" spans="2:11" s="1" customFormat="1" ht="15" customHeight="1">
      <c r="B114" s="201"/>
      <c r="C114" s="178" t="s">
        <v>467</v>
      </c>
      <c r="D114" s="178"/>
      <c r="E114" s="178"/>
      <c r="F114" s="199" t="s">
        <v>425</v>
      </c>
      <c r="G114" s="178"/>
      <c r="H114" s="178" t="s">
        <v>468</v>
      </c>
      <c r="I114" s="178" t="s">
        <v>427</v>
      </c>
      <c r="J114" s="178">
        <v>120</v>
      </c>
      <c r="K114" s="190"/>
    </row>
    <row r="115" spans="2:11" s="1" customFormat="1" ht="15" customHeight="1">
      <c r="B115" s="201"/>
      <c r="C115" s="178" t="s">
        <v>37</v>
      </c>
      <c r="D115" s="178"/>
      <c r="E115" s="178"/>
      <c r="F115" s="199" t="s">
        <v>425</v>
      </c>
      <c r="G115" s="178"/>
      <c r="H115" s="178" t="s">
        <v>469</v>
      </c>
      <c r="I115" s="178" t="s">
        <v>460</v>
      </c>
      <c r="J115" s="178"/>
      <c r="K115" s="190"/>
    </row>
    <row r="116" spans="2:11" s="1" customFormat="1" ht="15" customHeight="1">
      <c r="B116" s="201"/>
      <c r="C116" s="178" t="s">
        <v>47</v>
      </c>
      <c r="D116" s="178"/>
      <c r="E116" s="178"/>
      <c r="F116" s="199" t="s">
        <v>425</v>
      </c>
      <c r="G116" s="178"/>
      <c r="H116" s="178" t="s">
        <v>470</v>
      </c>
      <c r="I116" s="178" t="s">
        <v>460</v>
      </c>
      <c r="J116" s="178"/>
      <c r="K116" s="190"/>
    </row>
    <row r="117" spans="2:11" s="1" customFormat="1" ht="15" customHeight="1">
      <c r="B117" s="201"/>
      <c r="C117" s="178" t="s">
        <v>56</v>
      </c>
      <c r="D117" s="178"/>
      <c r="E117" s="178"/>
      <c r="F117" s="199" t="s">
        <v>425</v>
      </c>
      <c r="G117" s="178"/>
      <c r="H117" s="178" t="s">
        <v>471</v>
      </c>
      <c r="I117" s="178" t="s">
        <v>472</v>
      </c>
      <c r="J117" s="178"/>
      <c r="K117" s="190"/>
    </row>
    <row r="118" spans="2:11" s="1" customFormat="1" ht="15" customHeight="1">
      <c r="B118" s="204"/>
      <c r="C118" s="210"/>
      <c r="D118" s="210"/>
      <c r="E118" s="210"/>
      <c r="F118" s="210"/>
      <c r="G118" s="210"/>
      <c r="H118" s="210"/>
      <c r="I118" s="210"/>
      <c r="J118" s="210"/>
      <c r="K118" s="206"/>
    </row>
    <row r="119" spans="2:11" s="1" customFormat="1" ht="18.75" customHeight="1">
      <c r="B119" s="211"/>
      <c r="C119" s="212"/>
      <c r="D119" s="212"/>
      <c r="E119" s="212"/>
      <c r="F119" s="213"/>
      <c r="G119" s="212"/>
      <c r="H119" s="212"/>
      <c r="I119" s="212"/>
      <c r="J119" s="212"/>
      <c r="K119" s="211"/>
    </row>
    <row r="120" spans="2:11" s="1" customFormat="1" ht="18.75" customHeight="1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</row>
    <row r="121" spans="2:11" s="1" customFormat="1" ht="7.5" customHeight="1">
      <c r="B121" s="214"/>
      <c r="C121" s="215"/>
      <c r="D121" s="215"/>
      <c r="E121" s="215"/>
      <c r="F121" s="215"/>
      <c r="G121" s="215"/>
      <c r="H121" s="215"/>
      <c r="I121" s="215"/>
      <c r="J121" s="215"/>
      <c r="K121" s="216"/>
    </row>
    <row r="122" spans="2:11" s="1" customFormat="1" ht="45" customHeight="1">
      <c r="B122" s="217"/>
      <c r="C122" s="290" t="s">
        <v>473</v>
      </c>
      <c r="D122" s="290"/>
      <c r="E122" s="290"/>
      <c r="F122" s="290"/>
      <c r="G122" s="290"/>
      <c r="H122" s="290"/>
      <c r="I122" s="290"/>
      <c r="J122" s="290"/>
      <c r="K122" s="218"/>
    </row>
    <row r="123" spans="2:11" s="1" customFormat="1" ht="17.25" customHeight="1">
      <c r="B123" s="219"/>
      <c r="C123" s="191" t="s">
        <v>419</v>
      </c>
      <c r="D123" s="191"/>
      <c r="E123" s="191"/>
      <c r="F123" s="191" t="s">
        <v>420</v>
      </c>
      <c r="G123" s="192"/>
      <c r="H123" s="191" t="s">
        <v>53</v>
      </c>
      <c r="I123" s="191" t="s">
        <v>56</v>
      </c>
      <c r="J123" s="191" t="s">
        <v>421</v>
      </c>
      <c r="K123" s="220"/>
    </row>
    <row r="124" spans="2:11" s="1" customFormat="1" ht="17.25" customHeight="1">
      <c r="B124" s="219"/>
      <c r="C124" s="193" t="s">
        <v>422</v>
      </c>
      <c r="D124" s="193"/>
      <c r="E124" s="193"/>
      <c r="F124" s="194" t="s">
        <v>423</v>
      </c>
      <c r="G124" s="195"/>
      <c r="H124" s="193"/>
      <c r="I124" s="193"/>
      <c r="J124" s="193" t="s">
        <v>424</v>
      </c>
      <c r="K124" s="220"/>
    </row>
    <row r="125" spans="2:11" s="1" customFormat="1" ht="5.25" customHeight="1">
      <c r="B125" s="221"/>
      <c r="C125" s="196"/>
      <c r="D125" s="196"/>
      <c r="E125" s="196"/>
      <c r="F125" s="196"/>
      <c r="G125" s="222"/>
      <c r="H125" s="196"/>
      <c r="I125" s="196"/>
      <c r="J125" s="196"/>
      <c r="K125" s="223"/>
    </row>
    <row r="126" spans="2:11" s="1" customFormat="1" ht="15" customHeight="1">
      <c r="B126" s="221"/>
      <c r="C126" s="178" t="s">
        <v>428</v>
      </c>
      <c r="D126" s="198"/>
      <c r="E126" s="198"/>
      <c r="F126" s="199" t="s">
        <v>425</v>
      </c>
      <c r="G126" s="178"/>
      <c r="H126" s="178" t="s">
        <v>465</v>
      </c>
      <c r="I126" s="178" t="s">
        <v>427</v>
      </c>
      <c r="J126" s="178">
        <v>120</v>
      </c>
      <c r="K126" s="224"/>
    </row>
    <row r="127" spans="2:11" s="1" customFormat="1" ht="15" customHeight="1">
      <c r="B127" s="221"/>
      <c r="C127" s="178" t="s">
        <v>474</v>
      </c>
      <c r="D127" s="178"/>
      <c r="E127" s="178"/>
      <c r="F127" s="199" t="s">
        <v>425</v>
      </c>
      <c r="G127" s="178"/>
      <c r="H127" s="178" t="s">
        <v>475</v>
      </c>
      <c r="I127" s="178" t="s">
        <v>427</v>
      </c>
      <c r="J127" s="178" t="s">
        <v>476</v>
      </c>
      <c r="K127" s="224"/>
    </row>
    <row r="128" spans="2:11" s="1" customFormat="1" ht="15" customHeight="1">
      <c r="B128" s="221"/>
      <c r="C128" s="178" t="s">
        <v>373</v>
      </c>
      <c r="D128" s="178"/>
      <c r="E128" s="178"/>
      <c r="F128" s="199" t="s">
        <v>425</v>
      </c>
      <c r="G128" s="178"/>
      <c r="H128" s="178" t="s">
        <v>477</v>
      </c>
      <c r="I128" s="178" t="s">
        <v>427</v>
      </c>
      <c r="J128" s="178" t="s">
        <v>476</v>
      </c>
      <c r="K128" s="224"/>
    </row>
    <row r="129" spans="2:11" s="1" customFormat="1" ht="15" customHeight="1">
      <c r="B129" s="221"/>
      <c r="C129" s="178" t="s">
        <v>436</v>
      </c>
      <c r="D129" s="178"/>
      <c r="E129" s="178"/>
      <c r="F129" s="199" t="s">
        <v>431</v>
      </c>
      <c r="G129" s="178"/>
      <c r="H129" s="178" t="s">
        <v>437</v>
      </c>
      <c r="I129" s="178" t="s">
        <v>427</v>
      </c>
      <c r="J129" s="178">
        <v>15</v>
      </c>
      <c r="K129" s="224"/>
    </row>
    <row r="130" spans="2:11" s="1" customFormat="1" ht="15" customHeight="1">
      <c r="B130" s="221"/>
      <c r="C130" s="202" t="s">
        <v>438</v>
      </c>
      <c r="D130" s="202"/>
      <c r="E130" s="202"/>
      <c r="F130" s="203" t="s">
        <v>431</v>
      </c>
      <c r="G130" s="202"/>
      <c r="H130" s="202" t="s">
        <v>439</v>
      </c>
      <c r="I130" s="202" t="s">
        <v>427</v>
      </c>
      <c r="J130" s="202">
        <v>15</v>
      </c>
      <c r="K130" s="224"/>
    </row>
    <row r="131" spans="2:11" s="1" customFormat="1" ht="15" customHeight="1">
      <c r="B131" s="221"/>
      <c r="C131" s="202" t="s">
        <v>440</v>
      </c>
      <c r="D131" s="202"/>
      <c r="E131" s="202"/>
      <c r="F131" s="203" t="s">
        <v>431</v>
      </c>
      <c r="G131" s="202"/>
      <c r="H131" s="202" t="s">
        <v>441</v>
      </c>
      <c r="I131" s="202" t="s">
        <v>427</v>
      </c>
      <c r="J131" s="202">
        <v>20</v>
      </c>
      <c r="K131" s="224"/>
    </row>
    <row r="132" spans="2:11" s="1" customFormat="1" ht="15" customHeight="1">
      <c r="B132" s="221"/>
      <c r="C132" s="202" t="s">
        <v>442</v>
      </c>
      <c r="D132" s="202"/>
      <c r="E132" s="202"/>
      <c r="F132" s="203" t="s">
        <v>431</v>
      </c>
      <c r="G132" s="202"/>
      <c r="H132" s="202" t="s">
        <v>443</v>
      </c>
      <c r="I132" s="202" t="s">
        <v>427</v>
      </c>
      <c r="J132" s="202">
        <v>20</v>
      </c>
      <c r="K132" s="224"/>
    </row>
    <row r="133" spans="2:11" s="1" customFormat="1" ht="15" customHeight="1">
      <c r="B133" s="221"/>
      <c r="C133" s="178" t="s">
        <v>430</v>
      </c>
      <c r="D133" s="178"/>
      <c r="E133" s="178"/>
      <c r="F133" s="199" t="s">
        <v>431</v>
      </c>
      <c r="G133" s="178"/>
      <c r="H133" s="178" t="s">
        <v>465</v>
      </c>
      <c r="I133" s="178" t="s">
        <v>427</v>
      </c>
      <c r="J133" s="178">
        <v>50</v>
      </c>
      <c r="K133" s="224"/>
    </row>
    <row r="134" spans="2:11" s="1" customFormat="1" ht="15" customHeight="1">
      <c r="B134" s="221"/>
      <c r="C134" s="178" t="s">
        <v>444</v>
      </c>
      <c r="D134" s="178"/>
      <c r="E134" s="178"/>
      <c r="F134" s="199" t="s">
        <v>431</v>
      </c>
      <c r="G134" s="178"/>
      <c r="H134" s="178" t="s">
        <v>465</v>
      </c>
      <c r="I134" s="178" t="s">
        <v>427</v>
      </c>
      <c r="J134" s="178">
        <v>50</v>
      </c>
      <c r="K134" s="224"/>
    </row>
    <row r="135" spans="2:11" s="1" customFormat="1" ht="15" customHeight="1">
      <c r="B135" s="221"/>
      <c r="C135" s="178" t="s">
        <v>450</v>
      </c>
      <c r="D135" s="178"/>
      <c r="E135" s="178"/>
      <c r="F135" s="199" t="s">
        <v>431</v>
      </c>
      <c r="G135" s="178"/>
      <c r="H135" s="178" t="s">
        <v>465</v>
      </c>
      <c r="I135" s="178" t="s">
        <v>427</v>
      </c>
      <c r="J135" s="178">
        <v>50</v>
      </c>
      <c r="K135" s="224"/>
    </row>
    <row r="136" spans="2:11" s="1" customFormat="1" ht="15" customHeight="1">
      <c r="B136" s="221"/>
      <c r="C136" s="178" t="s">
        <v>452</v>
      </c>
      <c r="D136" s="178"/>
      <c r="E136" s="178"/>
      <c r="F136" s="199" t="s">
        <v>431</v>
      </c>
      <c r="G136" s="178"/>
      <c r="H136" s="178" t="s">
        <v>465</v>
      </c>
      <c r="I136" s="178" t="s">
        <v>427</v>
      </c>
      <c r="J136" s="178">
        <v>50</v>
      </c>
      <c r="K136" s="224"/>
    </row>
    <row r="137" spans="2:11" s="1" customFormat="1" ht="15" customHeight="1">
      <c r="B137" s="221"/>
      <c r="C137" s="178" t="s">
        <v>453</v>
      </c>
      <c r="D137" s="178"/>
      <c r="E137" s="178"/>
      <c r="F137" s="199" t="s">
        <v>431</v>
      </c>
      <c r="G137" s="178"/>
      <c r="H137" s="178" t="s">
        <v>478</v>
      </c>
      <c r="I137" s="178" t="s">
        <v>427</v>
      </c>
      <c r="J137" s="178">
        <v>255</v>
      </c>
      <c r="K137" s="224"/>
    </row>
    <row r="138" spans="2:11" s="1" customFormat="1" ht="15" customHeight="1">
      <c r="B138" s="221"/>
      <c r="C138" s="178" t="s">
        <v>455</v>
      </c>
      <c r="D138" s="178"/>
      <c r="E138" s="178"/>
      <c r="F138" s="199" t="s">
        <v>425</v>
      </c>
      <c r="G138" s="178"/>
      <c r="H138" s="178" t="s">
        <v>479</v>
      </c>
      <c r="I138" s="178" t="s">
        <v>457</v>
      </c>
      <c r="J138" s="178"/>
      <c r="K138" s="224"/>
    </row>
    <row r="139" spans="2:11" s="1" customFormat="1" ht="15" customHeight="1">
      <c r="B139" s="221"/>
      <c r="C139" s="178" t="s">
        <v>458</v>
      </c>
      <c r="D139" s="178"/>
      <c r="E139" s="178"/>
      <c r="F139" s="199" t="s">
        <v>425</v>
      </c>
      <c r="G139" s="178"/>
      <c r="H139" s="178" t="s">
        <v>480</v>
      </c>
      <c r="I139" s="178" t="s">
        <v>460</v>
      </c>
      <c r="J139" s="178"/>
      <c r="K139" s="224"/>
    </row>
    <row r="140" spans="2:11" s="1" customFormat="1" ht="15" customHeight="1">
      <c r="B140" s="221"/>
      <c r="C140" s="178" t="s">
        <v>461</v>
      </c>
      <c r="D140" s="178"/>
      <c r="E140" s="178"/>
      <c r="F140" s="199" t="s">
        <v>425</v>
      </c>
      <c r="G140" s="178"/>
      <c r="H140" s="178" t="s">
        <v>461</v>
      </c>
      <c r="I140" s="178" t="s">
        <v>460</v>
      </c>
      <c r="J140" s="178"/>
      <c r="K140" s="224"/>
    </row>
    <row r="141" spans="2:11" s="1" customFormat="1" ht="15" customHeight="1">
      <c r="B141" s="221"/>
      <c r="C141" s="178" t="s">
        <v>37</v>
      </c>
      <c r="D141" s="178"/>
      <c r="E141" s="178"/>
      <c r="F141" s="199" t="s">
        <v>425</v>
      </c>
      <c r="G141" s="178"/>
      <c r="H141" s="178" t="s">
        <v>481</v>
      </c>
      <c r="I141" s="178" t="s">
        <v>460</v>
      </c>
      <c r="J141" s="178"/>
      <c r="K141" s="224"/>
    </row>
    <row r="142" spans="2:11" s="1" customFormat="1" ht="15" customHeight="1">
      <c r="B142" s="221"/>
      <c r="C142" s="178" t="s">
        <v>482</v>
      </c>
      <c r="D142" s="178"/>
      <c r="E142" s="178"/>
      <c r="F142" s="199" t="s">
        <v>425</v>
      </c>
      <c r="G142" s="178"/>
      <c r="H142" s="178" t="s">
        <v>483</v>
      </c>
      <c r="I142" s="178" t="s">
        <v>460</v>
      </c>
      <c r="J142" s="178"/>
      <c r="K142" s="224"/>
    </row>
    <row r="143" spans="2:11" s="1" customFormat="1" ht="15" customHeight="1">
      <c r="B143" s="225"/>
      <c r="C143" s="226"/>
      <c r="D143" s="226"/>
      <c r="E143" s="226"/>
      <c r="F143" s="226"/>
      <c r="G143" s="226"/>
      <c r="H143" s="226"/>
      <c r="I143" s="226"/>
      <c r="J143" s="226"/>
      <c r="K143" s="227"/>
    </row>
    <row r="144" spans="2:11" s="1" customFormat="1" ht="18.75" customHeight="1">
      <c r="B144" s="212"/>
      <c r="C144" s="212"/>
      <c r="D144" s="212"/>
      <c r="E144" s="212"/>
      <c r="F144" s="213"/>
      <c r="G144" s="212"/>
      <c r="H144" s="212"/>
      <c r="I144" s="212"/>
      <c r="J144" s="212"/>
      <c r="K144" s="212"/>
    </row>
    <row r="145" spans="2:11" s="1" customFormat="1" ht="18.75" customHeight="1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</row>
    <row r="146" spans="2:11" s="1" customFormat="1" ht="7.5" customHeight="1">
      <c r="B146" s="186"/>
      <c r="C146" s="187"/>
      <c r="D146" s="187"/>
      <c r="E146" s="187"/>
      <c r="F146" s="187"/>
      <c r="G146" s="187"/>
      <c r="H146" s="187"/>
      <c r="I146" s="187"/>
      <c r="J146" s="187"/>
      <c r="K146" s="188"/>
    </row>
    <row r="147" spans="2:11" s="1" customFormat="1" ht="45" customHeight="1">
      <c r="B147" s="189"/>
      <c r="C147" s="289" t="s">
        <v>484</v>
      </c>
      <c r="D147" s="289"/>
      <c r="E147" s="289"/>
      <c r="F147" s="289"/>
      <c r="G147" s="289"/>
      <c r="H147" s="289"/>
      <c r="I147" s="289"/>
      <c r="J147" s="289"/>
      <c r="K147" s="190"/>
    </row>
    <row r="148" spans="2:11" s="1" customFormat="1" ht="17.25" customHeight="1">
      <c r="B148" s="189"/>
      <c r="C148" s="191" t="s">
        <v>419</v>
      </c>
      <c r="D148" s="191"/>
      <c r="E148" s="191"/>
      <c r="F148" s="191" t="s">
        <v>420</v>
      </c>
      <c r="G148" s="192"/>
      <c r="H148" s="191" t="s">
        <v>53</v>
      </c>
      <c r="I148" s="191" t="s">
        <v>56</v>
      </c>
      <c r="J148" s="191" t="s">
        <v>421</v>
      </c>
      <c r="K148" s="190"/>
    </row>
    <row r="149" spans="2:11" s="1" customFormat="1" ht="17.25" customHeight="1">
      <c r="B149" s="189"/>
      <c r="C149" s="193" t="s">
        <v>422</v>
      </c>
      <c r="D149" s="193"/>
      <c r="E149" s="193"/>
      <c r="F149" s="194" t="s">
        <v>423</v>
      </c>
      <c r="G149" s="195"/>
      <c r="H149" s="193"/>
      <c r="I149" s="193"/>
      <c r="J149" s="193" t="s">
        <v>424</v>
      </c>
      <c r="K149" s="190"/>
    </row>
    <row r="150" spans="2:11" s="1" customFormat="1" ht="5.25" customHeight="1">
      <c r="B150" s="201"/>
      <c r="C150" s="196"/>
      <c r="D150" s="196"/>
      <c r="E150" s="196"/>
      <c r="F150" s="196"/>
      <c r="G150" s="197"/>
      <c r="H150" s="196"/>
      <c r="I150" s="196"/>
      <c r="J150" s="196"/>
      <c r="K150" s="224"/>
    </row>
    <row r="151" spans="2:11" s="1" customFormat="1" ht="15" customHeight="1">
      <c r="B151" s="201"/>
      <c r="C151" s="228" t="s">
        <v>428</v>
      </c>
      <c r="D151" s="178"/>
      <c r="E151" s="178"/>
      <c r="F151" s="229" t="s">
        <v>425</v>
      </c>
      <c r="G151" s="178"/>
      <c r="H151" s="228" t="s">
        <v>465</v>
      </c>
      <c r="I151" s="228" t="s">
        <v>427</v>
      </c>
      <c r="J151" s="228">
        <v>120</v>
      </c>
      <c r="K151" s="224"/>
    </row>
    <row r="152" spans="2:11" s="1" customFormat="1" ht="15" customHeight="1">
      <c r="B152" s="201"/>
      <c r="C152" s="228" t="s">
        <v>474</v>
      </c>
      <c r="D152" s="178"/>
      <c r="E152" s="178"/>
      <c r="F152" s="229" t="s">
        <v>425</v>
      </c>
      <c r="G152" s="178"/>
      <c r="H152" s="228" t="s">
        <v>485</v>
      </c>
      <c r="I152" s="228" t="s">
        <v>427</v>
      </c>
      <c r="J152" s="228" t="s">
        <v>476</v>
      </c>
      <c r="K152" s="224"/>
    </row>
    <row r="153" spans="2:11" s="1" customFormat="1" ht="15" customHeight="1">
      <c r="B153" s="201"/>
      <c r="C153" s="228" t="s">
        <v>373</v>
      </c>
      <c r="D153" s="178"/>
      <c r="E153" s="178"/>
      <c r="F153" s="229" t="s">
        <v>425</v>
      </c>
      <c r="G153" s="178"/>
      <c r="H153" s="228" t="s">
        <v>486</v>
      </c>
      <c r="I153" s="228" t="s">
        <v>427</v>
      </c>
      <c r="J153" s="228" t="s">
        <v>476</v>
      </c>
      <c r="K153" s="224"/>
    </row>
    <row r="154" spans="2:11" s="1" customFormat="1" ht="15" customHeight="1">
      <c r="B154" s="201"/>
      <c r="C154" s="228" t="s">
        <v>430</v>
      </c>
      <c r="D154" s="178"/>
      <c r="E154" s="178"/>
      <c r="F154" s="229" t="s">
        <v>431</v>
      </c>
      <c r="G154" s="178"/>
      <c r="H154" s="228" t="s">
        <v>465</v>
      </c>
      <c r="I154" s="228" t="s">
        <v>427</v>
      </c>
      <c r="J154" s="228">
        <v>50</v>
      </c>
      <c r="K154" s="224"/>
    </row>
    <row r="155" spans="2:11" s="1" customFormat="1" ht="15" customHeight="1">
      <c r="B155" s="201"/>
      <c r="C155" s="228" t="s">
        <v>433</v>
      </c>
      <c r="D155" s="178"/>
      <c r="E155" s="178"/>
      <c r="F155" s="229" t="s">
        <v>425</v>
      </c>
      <c r="G155" s="178"/>
      <c r="H155" s="228" t="s">
        <v>465</v>
      </c>
      <c r="I155" s="228" t="s">
        <v>435</v>
      </c>
      <c r="J155" s="228"/>
      <c r="K155" s="224"/>
    </row>
    <row r="156" spans="2:11" s="1" customFormat="1" ht="15" customHeight="1">
      <c r="B156" s="201"/>
      <c r="C156" s="228" t="s">
        <v>444</v>
      </c>
      <c r="D156" s="178"/>
      <c r="E156" s="178"/>
      <c r="F156" s="229" t="s">
        <v>431</v>
      </c>
      <c r="G156" s="178"/>
      <c r="H156" s="228" t="s">
        <v>465</v>
      </c>
      <c r="I156" s="228" t="s">
        <v>427</v>
      </c>
      <c r="J156" s="228">
        <v>50</v>
      </c>
      <c r="K156" s="224"/>
    </row>
    <row r="157" spans="2:11" s="1" customFormat="1" ht="15" customHeight="1">
      <c r="B157" s="201"/>
      <c r="C157" s="228" t="s">
        <v>452</v>
      </c>
      <c r="D157" s="178"/>
      <c r="E157" s="178"/>
      <c r="F157" s="229" t="s">
        <v>431</v>
      </c>
      <c r="G157" s="178"/>
      <c r="H157" s="228" t="s">
        <v>465</v>
      </c>
      <c r="I157" s="228" t="s">
        <v>427</v>
      </c>
      <c r="J157" s="228">
        <v>50</v>
      </c>
      <c r="K157" s="224"/>
    </row>
    <row r="158" spans="2:11" s="1" customFormat="1" ht="15" customHeight="1">
      <c r="B158" s="201"/>
      <c r="C158" s="228" t="s">
        <v>450</v>
      </c>
      <c r="D158" s="178"/>
      <c r="E158" s="178"/>
      <c r="F158" s="229" t="s">
        <v>431</v>
      </c>
      <c r="G158" s="178"/>
      <c r="H158" s="228" t="s">
        <v>465</v>
      </c>
      <c r="I158" s="228" t="s">
        <v>427</v>
      </c>
      <c r="J158" s="228">
        <v>50</v>
      </c>
      <c r="K158" s="224"/>
    </row>
    <row r="159" spans="2:11" s="1" customFormat="1" ht="15" customHeight="1">
      <c r="B159" s="201"/>
      <c r="C159" s="228" t="s">
        <v>84</v>
      </c>
      <c r="D159" s="178"/>
      <c r="E159" s="178"/>
      <c r="F159" s="229" t="s">
        <v>425</v>
      </c>
      <c r="G159" s="178"/>
      <c r="H159" s="228" t="s">
        <v>487</v>
      </c>
      <c r="I159" s="228" t="s">
        <v>427</v>
      </c>
      <c r="J159" s="228" t="s">
        <v>488</v>
      </c>
      <c r="K159" s="224"/>
    </row>
    <row r="160" spans="2:11" s="1" customFormat="1" ht="15" customHeight="1">
      <c r="B160" s="201"/>
      <c r="C160" s="228" t="s">
        <v>489</v>
      </c>
      <c r="D160" s="178"/>
      <c r="E160" s="178"/>
      <c r="F160" s="229" t="s">
        <v>425</v>
      </c>
      <c r="G160" s="178"/>
      <c r="H160" s="228" t="s">
        <v>490</v>
      </c>
      <c r="I160" s="228" t="s">
        <v>460</v>
      </c>
      <c r="J160" s="228"/>
      <c r="K160" s="224"/>
    </row>
    <row r="161" spans="2:11" s="1" customFormat="1" ht="15" customHeight="1">
      <c r="B161" s="230"/>
      <c r="C161" s="210"/>
      <c r="D161" s="210"/>
      <c r="E161" s="210"/>
      <c r="F161" s="210"/>
      <c r="G161" s="210"/>
      <c r="H161" s="210"/>
      <c r="I161" s="210"/>
      <c r="J161" s="210"/>
      <c r="K161" s="231"/>
    </row>
    <row r="162" spans="2:11" s="1" customFormat="1" ht="18.75" customHeight="1">
      <c r="B162" s="212"/>
      <c r="C162" s="222"/>
      <c r="D162" s="222"/>
      <c r="E162" s="222"/>
      <c r="F162" s="232"/>
      <c r="G162" s="222"/>
      <c r="H162" s="222"/>
      <c r="I162" s="222"/>
      <c r="J162" s="222"/>
      <c r="K162" s="212"/>
    </row>
    <row r="163" spans="2:11" s="1" customFormat="1" ht="18.75" customHeight="1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</row>
    <row r="164" spans="2:11" s="1" customFormat="1" ht="7.5" customHeight="1">
      <c r="B164" s="167"/>
      <c r="C164" s="168"/>
      <c r="D164" s="168"/>
      <c r="E164" s="168"/>
      <c r="F164" s="168"/>
      <c r="G164" s="168"/>
      <c r="H164" s="168"/>
      <c r="I164" s="168"/>
      <c r="J164" s="168"/>
      <c r="K164" s="169"/>
    </row>
    <row r="165" spans="2:11" s="1" customFormat="1" ht="45" customHeight="1">
      <c r="B165" s="170"/>
      <c r="C165" s="290" t="s">
        <v>491</v>
      </c>
      <c r="D165" s="290"/>
      <c r="E165" s="290"/>
      <c r="F165" s="290"/>
      <c r="G165" s="290"/>
      <c r="H165" s="290"/>
      <c r="I165" s="290"/>
      <c r="J165" s="290"/>
      <c r="K165" s="171"/>
    </row>
    <row r="166" spans="2:11" s="1" customFormat="1" ht="17.25" customHeight="1">
      <c r="B166" s="170"/>
      <c r="C166" s="191" t="s">
        <v>419</v>
      </c>
      <c r="D166" s="191"/>
      <c r="E166" s="191"/>
      <c r="F166" s="191" t="s">
        <v>420</v>
      </c>
      <c r="G166" s="233"/>
      <c r="H166" s="234" t="s">
        <v>53</v>
      </c>
      <c r="I166" s="234" t="s">
        <v>56</v>
      </c>
      <c r="J166" s="191" t="s">
        <v>421</v>
      </c>
      <c r="K166" s="171"/>
    </row>
    <row r="167" spans="2:11" s="1" customFormat="1" ht="17.25" customHeight="1">
      <c r="B167" s="172"/>
      <c r="C167" s="193" t="s">
        <v>422</v>
      </c>
      <c r="D167" s="193"/>
      <c r="E167" s="193"/>
      <c r="F167" s="194" t="s">
        <v>423</v>
      </c>
      <c r="G167" s="235"/>
      <c r="H167" s="236"/>
      <c r="I167" s="236"/>
      <c r="J167" s="193" t="s">
        <v>424</v>
      </c>
      <c r="K167" s="173"/>
    </row>
    <row r="168" spans="2:11" s="1" customFormat="1" ht="5.25" customHeight="1">
      <c r="B168" s="201"/>
      <c r="C168" s="196"/>
      <c r="D168" s="196"/>
      <c r="E168" s="196"/>
      <c r="F168" s="196"/>
      <c r="G168" s="197"/>
      <c r="H168" s="196"/>
      <c r="I168" s="196"/>
      <c r="J168" s="196"/>
      <c r="K168" s="224"/>
    </row>
    <row r="169" spans="2:11" s="1" customFormat="1" ht="15" customHeight="1">
      <c r="B169" s="201"/>
      <c r="C169" s="178" t="s">
        <v>428</v>
      </c>
      <c r="D169" s="178"/>
      <c r="E169" s="178"/>
      <c r="F169" s="199" t="s">
        <v>425</v>
      </c>
      <c r="G169" s="178"/>
      <c r="H169" s="178" t="s">
        <v>465</v>
      </c>
      <c r="I169" s="178" t="s">
        <v>427</v>
      </c>
      <c r="J169" s="178">
        <v>120</v>
      </c>
      <c r="K169" s="224"/>
    </row>
    <row r="170" spans="2:11" s="1" customFormat="1" ht="15" customHeight="1">
      <c r="B170" s="201"/>
      <c r="C170" s="178" t="s">
        <v>474</v>
      </c>
      <c r="D170" s="178"/>
      <c r="E170" s="178"/>
      <c r="F170" s="199" t="s">
        <v>425</v>
      </c>
      <c r="G170" s="178"/>
      <c r="H170" s="178" t="s">
        <v>475</v>
      </c>
      <c r="I170" s="178" t="s">
        <v>427</v>
      </c>
      <c r="J170" s="178" t="s">
        <v>476</v>
      </c>
      <c r="K170" s="224"/>
    </row>
    <row r="171" spans="2:11" s="1" customFormat="1" ht="15" customHeight="1">
      <c r="B171" s="201"/>
      <c r="C171" s="178" t="s">
        <v>373</v>
      </c>
      <c r="D171" s="178"/>
      <c r="E171" s="178"/>
      <c r="F171" s="199" t="s">
        <v>425</v>
      </c>
      <c r="G171" s="178"/>
      <c r="H171" s="178" t="s">
        <v>492</v>
      </c>
      <c r="I171" s="178" t="s">
        <v>427</v>
      </c>
      <c r="J171" s="178" t="s">
        <v>476</v>
      </c>
      <c r="K171" s="224"/>
    </row>
    <row r="172" spans="2:11" s="1" customFormat="1" ht="15" customHeight="1">
      <c r="B172" s="201"/>
      <c r="C172" s="178" t="s">
        <v>430</v>
      </c>
      <c r="D172" s="178"/>
      <c r="E172" s="178"/>
      <c r="F172" s="199" t="s">
        <v>431</v>
      </c>
      <c r="G172" s="178"/>
      <c r="H172" s="178" t="s">
        <v>492</v>
      </c>
      <c r="I172" s="178" t="s">
        <v>427</v>
      </c>
      <c r="J172" s="178">
        <v>50</v>
      </c>
      <c r="K172" s="224"/>
    </row>
    <row r="173" spans="2:11" s="1" customFormat="1" ht="15" customHeight="1">
      <c r="B173" s="201"/>
      <c r="C173" s="178" t="s">
        <v>433</v>
      </c>
      <c r="D173" s="178"/>
      <c r="E173" s="178"/>
      <c r="F173" s="199" t="s">
        <v>425</v>
      </c>
      <c r="G173" s="178"/>
      <c r="H173" s="178" t="s">
        <v>492</v>
      </c>
      <c r="I173" s="178" t="s">
        <v>435</v>
      </c>
      <c r="J173" s="178"/>
      <c r="K173" s="224"/>
    </row>
    <row r="174" spans="2:11" s="1" customFormat="1" ht="15" customHeight="1">
      <c r="B174" s="201"/>
      <c r="C174" s="178" t="s">
        <v>444</v>
      </c>
      <c r="D174" s="178"/>
      <c r="E174" s="178"/>
      <c r="F174" s="199" t="s">
        <v>431</v>
      </c>
      <c r="G174" s="178"/>
      <c r="H174" s="178" t="s">
        <v>492</v>
      </c>
      <c r="I174" s="178" t="s">
        <v>427</v>
      </c>
      <c r="J174" s="178">
        <v>50</v>
      </c>
      <c r="K174" s="224"/>
    </row>
    <row r="175" spans="2:11" s="1" customFormat="1" ht="15" customHeight="1">
      <c r="B175" s="201"/>
      <c r="C175" s="178" t="s">
        <v>452</v>
      </c>
      <c r="D175" s="178"/>
      <c r="E175" s="178"/>
      <c r="F175" s="199" t="s">
        <v>431</v>
      </c>
      <c r="G175" s="178"/>
      <c r="H175" s="178" t="s">
        <v>492</v>
      </c>
      <c r="I175" s="178" t="s">
        <v>427</v>
      </c>
      <c r="J175" s="178">
        <v>50</v>
      </c>
      <c r="K175" s="224"/>
    </row>
    <row r="176" spans="2:11" s="1" customFormat="1" ht="15" customHeight="1">
      <c r="B176" s="201"/>
      <c r="C176" s="178" t="s">
        <v>450</v>
      </c>
      <c r="D176" s="178"/>
      <c r="E176" s="178"/>
      <c r="F176" s="199" t="s">
        <v>431</v>
      </c>
      <c r="G176" s="178"/>
      <c r="H176" s="178" t="s">
        <v>492</v>
      </c>
      <c r="I176" s="178" t="s">
        <v>427</v>
      </c>
      <c r="J176" s="178">
        <v>50</v>
      </c>
      <c r="K176" s="224"/>
    </row>
    <row r="177" spans="2:11" s="1" customFormat="1" ht="15" customHeight="1">
      <c r="B177" s="201"/>
      <c r="C177" s="178" t="s">
        <v>92</v>
      </c>
      <c r="D177" s="178"/>
      <c r="E177" s="178"/>
      <c r="F177" s="199" t="s">
        <v>425</v>
      </c>
      <c r="G177" s="178"/>
      <c r="H177" s="178" t="s">
        <v>493</v>
      </c>
      <c r="I177" s="178" t="s">
        <v>494</v>
      </c>
      <c r="J177" s="178"/>
      <c r="K177" s="224"/>
    </row>
    <row r="178" spans="2:11" s="1" customFormat="1" ht="15" customHeight="1">
      <c r="B178" s="201"/>
      <c r="C178" s="178" t="s">
        <v>56</v>
      </c>
      <c r="D178" s="178"/>
      <c r="E178" s="178"/>
      <c r="F178" s="199" t="s">
        <v>425</v>
      </c>
      <c r="G178" s="178"/>
      <c r="H178" s="178" t="s">
        <v>495</v>
      </c>
      <c r="I178" s="178" t="s">
        <v>496</v>
      </c>
      <c r="J178" s="178">
        <v>1</v>
      </c>
      <c r="K178" s="224"/>
    </row>
    <row r="179" spans="2:11" s="1" customFormat="1" ht="15" customHeight="1">
      <c r="B179" s="201"/>
      <c r="C179" s="178" t="s">
        <v>52</v>
      </c>
      <c r="D179" s="178"/>
      <c r="E179" s="178"/>
      <c r="F179" s="199" t="s">
        <v>425</v>
      </c>
      <c r="G179" s="178"/>
      <c r="H179" s="178" t="s">
        <v>497</v>
      </c>
      <c r="I179" s="178" t="s">
        <v>427</v>
      </c>
      <c r="J179" s="178">
        <v>20</v>
      </c>
      <c r="K179" s="224"/>
    </row>
    <row r="180" spans="2:11" s="1" customFormat="1" ht="15" customHeight="1">
      <c r="B180" s="201"/>
      <c r="C180" s="178" t="s">
        <v>53</v>
      </c>
      <c r="D180" s="178"/>
      <c r="E180" s="178"/>
      <c r="F180" s="199" t="s">
        <v>425</v>
      </c>
      <c r="G180" s="178"/>
      <c r="H180" s="178" t="s">
        <v>498</v>
      </c>
      <c r="I180" s="178" t="s">
        <v>427</v>
      </c>
      <c r="J180" s="178">
        <v>255</v>
      </c>
      <c r="K180" s="224"/>
    </row>
    <row r="181" spans="2:11" s="1" customFormat="1" ht="15" customHeight="1">
      <c r="B181" s="201"/>
      <c r="C181" s="178" t="s">
        <v>93</v>
      </c>
      <c r="D181" s="178"/>
      <c r="E181" s="178"/>
      <c r="F181" s="199" t="s">
        <v>425</v>
      </c>
      <c r="G181" s="178"/>
      <c r="H181" s="178" t="s">
        <v>389</v>
      </c>
      <c r="I181" s="178" t="s">
        <v>427</v>
      </c>
      <c r="J181" s="178">
        <v>10</v>
      </c>
      <c r="K181" s="224"/>
    </row>
    <row r="182" spans="2:11" s="1" customFormat="1" ht="15" customHeight="1">
      <c r="B182" s="201"/>
      <c r="C182" s="178" t="s">
        <v>94</v>
      </c>
      <c r="D182" s="178"/>
      <c r="E182" s="178"/>
      <c r="F182" s="199" t="s">
        <v>425</v>
      </c>
      <c r="G182" s="178"/>
      <c r="H182" s="178" t="s">
        <v>499</v>
      </c>
      <c r="I182" s="178" t="s">
        <v>460</v>
      </c>
      <c r="J182" s="178"/>
      <c r="K182" s="224"/>
    </row>
    <row r="183" spans="2:11" s="1" customFormat="1" ht="15" customHeight="1">
      <c r="B183" s="201"/>
      <c r="C183" s="178" t="s">
        <v>500</v>
      </c>
      <c r="D183" s="178"/>
      <c r="E183" s="178"/>
      <c r="F183" s="199" t="s">
        <v>425</v>
      </c>
      <c r="G183" s="178"/>
      <c r="H183" s="178" t="s">
        <v>501</v>
      </c>
      <c r="I183" s="178" t="s">
        <v>460</v>
      </c>
      <c r="J183" s="178"/>
      <c r="K183" s="224"/>
    </row>
    <row r="184" spans="2:11" s="1" customFormat="1" ht="15" customHeight="1">
      <c r="B184" s="201"/>
      <c r="C184" s="178" t="s">
        <v>489</v>
      </c>
      <c r="D184" s="178"/>
      <c r="E184" s="178"/>
      <c r="F184" s="199" t="s">
        <v>425</v>
      </c>
      <c r="G184" s="178"/>
      <c r="H184" s="178" t="s">
        <v>502</v>
      </c>
      <c r="I184" s="178" t="s">
        <v>460</v>
      </c>
      <c r="J184" s="178"/>
      <c r="K184" s="224"/>
    </row>
    <row r="185" spans="2:11" s="1" customFormat="1" ht="15" customHeight="1">
      <c r="B185" s="201"/>
      <c r="C185" s="178" t="s">
        <v>96</v>
      </c>
      <c r="D185" s="178"/>
      <c r="E185" s="178"/>
      <c r="F185" s="199" t="s">
        <v>431</v>
      </c>
      <c r="G185" s="178"/>
      <c r="H185" s="178" t="s">
        <v>503</v>
      </c>
      <c r="I185" s="178" t="s">
        <v>427</v>
      </c>
      <c r="J185" s="178">
        <v>50</v>
      </c>
      <c r="K185" s="224"/>
    </row>
    <row r="186" spans="2:11" s="1" customFormat="1" ht="15" customHeight="1">
      <c r="B186" s="201"/>
      <c r="C186" s="178" t="s">
        <v>504</v>
      </c>
      <c r="D186" s="178"/>
      <c r="E186" s="178"/>
      <c r="F186" s="199" t="s">
        <v>431</v>
      </c>
      <c r="G186" s="178"/>
      <c r="H186" s="178" t="s">
        <v>505</v>
      </c>
      <c r="I186" s="178" t="s">
        <v>506</v>
      </c>
      <c r="J186" s="178"/>
      <c r="K186" s="224"/>
    </row>
    <row r="187" spans="2:11" s="1" customFormat="1" ht="15" customHeight="1">
      <c r="B187" s="201"/>
      <c r="C187" s="178" t="s">
        <v>507</v>
      </c>
      <c r="D187" s="178"/>
      <c r="E187" s="178"/>
      <c r="F187" s="199" t="s">
        <v>431</v>
      </c>
      <c r="G187" s="178"/>
      <c r="H187" s="178" t="s">
        <v>508</v>
      </c>
      <c r="I187" s="178" t="s">
        <v>506</v>
      </c>
      <c r="J187" s="178"/>
      <c r="K187" s="224"/>
    </row>
    <row r="188" spans="2:11" s="1" customFormat="1" ht="15" customHeight="1">
      <c r="B188" s="201"/>
      <c r="C188" s="178" t="s">
        <v>509</v>
      </c>
      <c r="D188" s="178"/>
      <c r="E188" s="178"/>
      <c r="F188" s="199" t="s">
        <v>431</v>
      </c>
      <c r="G188" s="178"/>
      <c r="H188" s="178" t="s">
        <v>510</v>
      </c>
      <c r="I188" s="178" t="s">
        <v>506</v>
      </c>
      <c r="J188" s="178"/>
      <c r="K188" s="224"/>
    </row>
    <row r="189" spans="2:11" s="1" customFormat="1" ht="15" customHeight="1">
      <c r="B189" s="201"/>
      <c r="C189" s="237" t="s">
        <v>511</v>
      </c>
      <c r="D189" s="178"/>
      <c r="E189" s="178"/>
      <c r="F189" s="199" t="s">
        <v>431</v>
      </c>
      <c r="G189" s="178"/>
      <c r="H189" s="178" t="s">
        <v>512</v>
      </c>
      <c r="I189" s="178" t="s">
        <v>513</v>
      </c>
      <c r="J189" s="238" t="s">
        <v>514</v>
      </c>
      <c r="K189" s="224"/>
    </row>
    <row r="190" spans="2:11" s="1" customFormat="1" ht="15" customHeight="1">
      <c r="B190" s="201"/>
      <c r="C190" s="237" t="s">
        <v>41</v>
      </c>
      <c r="D190" s="178"/>
      <c r="E190" s="178"/>
      <c r="F190" s="199" t="s">
        <v>425</v>
      </c>
      <c r="G190" s="178"/>
      <c r="H190" s="175" t="s">
        <v>515</v>
      </c>
      <c r="I190" s="178" t="s">
        <v>516</v>
      </c>
      <c r="J190" s="178"/>
      <c r="K190" s="224"/>
    </row>
    <row r="191" spans="2:11" s="1" customFormat="1" ht="15" customHeight="1">
      <c r="B191" s="201"/>
      <c r="C191" s="237" t="s">
        <v>517</v>
      </c>
      <c r="D191" s="178"/>
      <c r="E191" s="178"/>
      <c r="F191" s="199" t="s">
        <v>425</v>
      </c>
      <c r="G191" s="178"/>
      <c r="H191" s="178" t="s">
        <v>518</v>
      </c>
      <c r="I191" s="178" t="s">
        <v>460</v>
      </c>
      <c r="J191" s="178"/>
      <c r="K191" s="224"/>
    </row>
    <row r="192" spans="2:11" s="1" customFormat="1" ht="15" customHeight="1">
      <c r="B192" s="201"/>
      <c r="C192" s="237" t="s">
        <v>519</v>
      </c>
      <c r="D192" s="178"/>
      <c r="E192" s="178"/>
      <c r="F192" s="199" t="s">
        <v>425</v>
      </c>
      <c r="G192" s="178"/>
      <c r="H192" s="178" t="s">
        <v>520</v>
      </c>
      <c r="I192" s="178" t="s">
        <v>460</v>
      </c>
      <c r="J192" s="178"/>
      <c r="K192" s="224"/>
    </row>
    <row r="193" spans="2:11" s="1" customFormat="1" ht="15" customHeight="1">
      <c r="B193" s="201"/>
      <c r="C193" s="237" t="s">
        <v>521</v>
      </c>
      <c r="D193" s="178"/>
      <c r="E193" s="178"/>
      <c r="F193" s="199" t="s">
        <v>431</v>
      </c>
      <c r="G193" s="178"/>
      <c r="H193" s="178" t="s">
        <v>522</v>
      </c>
      <c r="I193" s="178" t="s">
        <v>460</v>
      </c>
      <c r="J193" s="178"/>
      <c r="K193" s="224"/>
    </row>
    <row r="194" spans="2:11" s="1" customFormat="1" ht="15" customHeight="1">
      <c r="B194" s="230"/>
      <c r="C194" s="239"/>
      <c r="D194" s="210"/>
      <c r="E194" s="210"/>
      <c r="F194" s="210"/>
      <c r="G194" s="210"/>
      <c r="H194" s="210"/>
      <c r="I194" s="210"/>
      <c r="J194" s="210"/>
      <c r="K194" s="231"/>
    </row>
    <row r="195" spans="2:11" s="1" customFormat="1" ht="18.75" customHeight="1">
      <c r="B195" s="212"/>
      <c r="C195" s="222"/>
      <c r="D195" s="222"/>
      <c r="E195" s="222"/>
      <c r="F195" s="232"/>
      <c r="G195" s="222"/>
      <c r="H195" s="222"/>
      <c r="I195" s="222"/>
      <c r="J195" s="222"/>
      <c r="K195" s="212"/>
    </row>
    <row r="196" spans="2:11" s="1" customFormat="1" ht="18.75" customHeight="1">
      <c r="B196" s="212"/>
      <c r="C196" s="222"/>
      <c r="D196" s="222"/>
      <c r="E196" s="222"/>
      <c r="F196" s="232"/>
      <c r="G196" s="222"/>
      <c r="H196" s="222"/>
      <c r="I196" s="222"/>
      <c r="J196" s="222"/>
      <c r="K196" s="212"/>
    </row>
    <row r="197" spans="2:11" s="1" customFormat="1" ht="18.75" customHeight="1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</row>
    <row r="198" spans="2:11" s="1" customFormat="1" ht="12">
      <c r="B198" s="167"/>
      <c r="C198" s="168"/>
      <c r="D198" s="168"/>
      <c r="E198" s="168"/>
      <c r="F198" s="168"/>
      <c r="G198" s="168"/>
      <c r="H198" s="168"/>
      <c r="I198" s="168"/>
      <c r="J198" s="168"/>
      <c r="K198" s="169"/>
    </row>
    <row r="199" spans="2:11" s="1" customFormat="1" ht="22.2">
      <c r="B199" s="170"/>
      <c r="C199" s="290" t="s">
        <v>523</v>
      </c>
      <c r="D199" s="290"/>
      <c r="E199" s="290"/>
      <c r="F199" s="290"/>
      <c r="G199" s="290"/>
      <c r="H199" s="290"/>
      <c r="I199" s="290"/>
      <c r="J199" s="290"/>
      <c r="K199" s="171"/>
    </row>
    <row r="200" spans="2:11" s="1" customFormat="1" ht="25.5" customHeight="1">
      <c r="B200" s="170"/>
      <c r="C200" s="240" t="s">
        <v>524</v>
      </c>
      <c r="D200" s="240"/>
      <c r="E200" s="240"/>
      <c r="F200" s="240" t="s">
        <v>525</v>
      </c>
      <c r="G200" s="241"/>
      <c r="H200" s="291" t="s">
        <v>526</v>
      </c>
      <c r="I200" s="291"/>
      <c r="J200" s="291"/>
      <c r="K200" s="171"/>
    </row>
    <row r="201" spans="2:11" s="1" customFormat="1" ht="5.25" customHeight="1">
      <c r="B201" s="201"/>
      <c r="C201" s="196"/>
      <c r="D201" s="196"/>
      <c r="E201" s="196"/>
      <c r="F201" s="196"/>
      <c r="G201" s="222"/>
      <c r="H201" s="196"/>
      <c r="I201" s="196"/>
      <c r="J201" s="196"/>
      <c r="K201" s="224"/>
    </row>
    <row r="202" spans="2:11" s="1" customFormat="1" ht="15" customHeight="1">
      <c r="B202" s="201"/>
      <c r="C202" s="178" t="s">
        <v>516</v>
      </c>
      <c r="D202" s="178"/>
      <c r="E202" s="178"/>
      <c r="F202" s="199" t="s">
        <v>42</v>
      </c>
      <c r="G202" s="178"/>
      <c r="H202" s="292" t="s">
        <v>527</v>
      </c>
      <c r="I202" s="292"/>
      <c r="J202" s="292"/>
      <c r="K202" s="224"/>
    </row>
    <row r="203" spans="2:11" s="1" customFormat="1" ht="15" customHeight="1">
      <c r="B203" s="201"/>
      <c r="C203" s="178"/>
      <c r="D203" s="178"/>
      <c r="E203" s="178"/>
      <c r="F203" s="199" t="s">
        <v>43</v>
      </c>
      <c r="G203" s="178"/>
      <c r="H203" s="292" t="s">
        <v>528</v>
      </c>
      <c r="I203" s="292"/>
      <c r="J203" s="292"/>
      <c r="K203" s="224"/>
    </row>
    <row r="204" spans="2:11" s="1" customFormat="1" ht="15" customHeight="1">
      <c r="B204" s="201"/>
      <c r="C204" s="178"/>
      <c r="D204" s="178"/>
      <c r="E204" s="178"/>
      <c r="F204" s="199" t="s">
        <v>46</v>
      </c>
      <c r="G204" s="178"/>
      <c r="H204" s="292" t="s">
        <v>529</v>
      </c>
      <c r="I204" s="292"/>
      <c r="J204" s="292"/>
      <c r="K204" s="224"/>
    </row>
    <row r="205" spans="2:11" s="1" customFormat="1" ht="15" customHeight="1">
      <c r="B205" s="201"/>
      <c r="C205" s="178"/>
      <c r="D205" s="178"/>
      <c r="E205" s="178"/>
      <c r="F205" s="199" t="s">
        <v>44</v>
      </c>
      <c r="G205" s="178"/>
      <c r="H205" s="292" t="s">
        <v>530</v>
      </c>
      <c r="I205" s="292"/>
      <c r="J205" s="292"/>
      <c r="K205" s="224"/>
    </row>
    <row r="206" spans="2:11" s="1" customFormat="1" ht="15" customHeight="1">
      <c r="B206" s="201"/>
      <c r="C206" s="178"/>
      <c r="D206" s="178"/>
      <c r="E206" s="178"/>
      <c r="F206" s="199" t="s">
        <v>45</v>
      </c>
      <c r="G206" s="178"/>
      <c r="H206" s="292" t="s">
        <v>531</v>
      </c>
      <c r="I206" s="292"/>
      <c r="J206" s="292"/>
      <c r="K206" s="224"/>
    </row>
    <row r="207" spans="2:11" s="1" customFormat="1" ht="15" customHeight="1">
      <c r="B207" s="201"/>
      <c r="C207" s="178"/>
      <c r="D207" s="178"/>
      <c r="E207" s="178"/>
      <c r="F207" s="199"/>
      <c r="G207" s="178"/>
      <c r="H207" s="178"/>
      <c r="I207" s="178"/>
      <c r="J207" s="178"/>
      <c r="K207" s="224"/>
    </row>
    <row r="208" spans="2:11" s="1" customFormat="1" ht="15" customHeight="1">
      <c r="B208" s="201"/>
      <c r="C208" s="178" t="s">
        <v>472</v>
      </c>
      <c r="D208" s="178"/>
      <c r="E208" s="178"/>
      <c r="F208" s="199" t="s">
        <v>76</v>
      </c>
      <c r="G208" s="178"/>
      <c r="H208" s="292" t="s">
        <v>532</v>
      </c>
      <c r="I208" s="292"/>
      <c r="J208" s="292"/>
      <c r="K208" s="224"/>
    </row>
    <row r="209" spans="2:11" s="1" customFormat="1" ht="15" customHeight="1">
      <c r="B209" s="201"/>
      <c r="C209" s="178"/>
      <c r="D209" s="178"/>
      <c r="E209" s="178"/>
      <c r="F209" s="199" t="s">
        <v>367</v>
      </c>
      <c r="G209" s="178"/>
      <c r="H209" s="292" t="s">
        <v>368</v>
      </c>
      <c r="I209" s="292"/>
      <c r="J209" s="292"/>
      <c r="K209" s="224"/>
    </row>
    <row r="210" spans="2:11" s="1" customFormat="1" ht="15" customHeight="1">
      <c r="B210" s="201"/>
      <c r="C210" s="178"/>
      <c r="D210" s="178"/>
      <c r="E210" s="178"/>
      <c r="F210" s="199" t="s">
        <v>365</v>
      </c>
      <c r="G210" s="178"/>
      <c r="H210" s="292" t="s">
        <v>533</v>
      </c>
      <c r="I210" s="292"/>
      <c r="J210" s="292"/>
      <c r="K210" s="224"/>
    </row>
    <row r="211" spans="2:11" s="1" customFormat="1" ht="15" customHeight="1">
      <c r="B211" s="242"/>
      <c r="C211" s="178"/>
      <c r="D211" s="178"/>
      <c r="E211" s="178"/>
      <c r="F211" s="199" t="s">
        <v>369</v>
      </c>
      <c r="G211" s="237"/>
      <c r="H211" s="293" t="s">
        <v>370</v>
      </c>
      <c r="I211" s="293"/>
      <c r="J211" s="293"/>
      <c r="K211" s="243"/>
    </row>
    <row r="212" spans="2:11" s="1" customFormat="1" ht="15" customHeight="1">
      <c r="B212" s="242"/>
      <c r="C212" s="178"/>
      <c r="D212" s="178"/>
      <c r="E212" s="178"/>
      <c r="F212" s="199" t="s">
        <v>371</v>
      </c>
      <c r="G212" s="237"/>
      <c r="H212" s="293" t="s">
        <v>534</v>
      </c>
      <c r="I212" s="293"/>
      <c r="J212" s="293"/>
      <c r="K212" s="243"/>
    </row>
    <row r="213" spans="2:11" s="1" customFormat="1" ht="15" customHeight="1">
      <c r="B213" s="242"/>
      <c r="C213" s="178"/>
      <c r="D213" s="178"/>
      <c r="E213" s="178"/>
      <c r="F213" s="199"/>
      <c r="G213" s="237"/>
      <c r="H213" s="228"/>
      <c r="I213" s="228"/>
      <c r="J213" s="228"/>
      <c r="K213" s="243"/>
    </row>
    <row r="214" spans="2:11" s="1" customFormat="1" ht="15" customHeight="1">
      <c r="B214" s="242"/>
      <c r="C214" s="178" t="s">
        <v>496</v>
      </c>
      <c r="D214" s="178"/>
      <c r="E214" s="178"/>
      <c r="F214" s="199">
        <v>1</v>
      </c>
      <c r="G214" s="237"/>
      <c r="H214" s="293" t="s">
        <v>535</v>
      </c>
      <c r="I214" s="293"/>
      <c r="J214" s="293"/>
      <c r="K214" s="243"/>
    </row>
    <row r="215" spans="2:11" s="1" customFormat="1" ht="15" customHeight="1">
      <c r="B215" s="242"/>
      <c r="C215" s="178"/>
      <c r="D215" s="178"/>
      <c r="E215" s="178"/>
      <c r="F215" s="199">
        <v>2</v>
      </c>
      <c r="G215" s="237"/>
      <c r="H215" s="293" t="s">
        <v>536</v>
      </c>
      <c r="I215" s="293"/>
      <c r="J215" s="293"/>
      <c r="K215" s="243"/>
    </row>
    <row r="216" spans="2:11" s="1" customFormat="1" ht="15" customHeight="1">
      <c r="B216" s="242"/>
      <c r="C216" s="178"/>
      <c r="D216" s="178"/>
      <c r="E216" s="178"/>
      <c r="F216" s="199">
        <v>3</v>
      </c>
      <c r="G216" s="237"/>
      <c r="H216" s="293" t="s">
        <v>537</v>
      </c>
      <c r="I216" s="293"/>
      <c r="J216" s="293"/>
      <c r="K216" s="243"/>
    </row>
    <row r="217" spans="2:11" s="1" customFormat="1" ht="15" customHeight="1">
      <c r="B217" s="242"/>
      <c r="C217" s="178"/>
      <c r="D217" s="178"/>
      <c r="E217" s="178"/>
      <c r="F217" s="199">
        <v>4</v>
      </c>
      <c r="G217" s="237"/>
      <c r="H217" s="293" t="s">
        <v>538</v>
      </c>
      <c r="I217" s="293"/>
      <c r="J217" s="293"/>
      <c r="K217" s="243"/>
    </row>
    <row r="218" spans="2:11" s="1" customFormat="1" ht="12.75" customHeight="1">
      <c r="B218" s="244"/>
      <c r="C218" s="245"/>
      <c r="D218" s="245"/>
      <c r="E218" s="245"/>
      <c r="F218" s="245"/>
      <c r="G218" s="245"/>
      <c r="H218" s="245"/>
      <c r="I218" s="245"/>
      <c r="J218" s="245"/>
      <c r="K218" s="24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02-2021 - Údržba HOZ Hrad...</vt:lpstr>
      <vt:lpstr>Pokyny pro vyplnění</vt:lpstr>
      <vt:lpstr>'02-2021 - Údržba HOZ Hrad...'!Názvy_tisku</vt:lpstr>
      <vt:lpstr>'Rekapitulace stavby'!Názvy_tisku</vt:lpstr>
      <vt:lpstr>'02-2021 - Údržba HOZ Hrad...'!Oblast_tisku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Matouš Adam Ing.</cp:lastModifiedBy>
  <dcterms:created xsi:type="dcterms:W3CDTF">2021-07-30T08:51:14Z</dcterms:created>
  <dcterms:modified xsi:type="dcterms:W3CDTF">2021-07-30T08:53:48Z</dcterms:modified>
</cp:coreProperties>
</file>