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Polní cesta C 35..." sheetId="2" r:id="rId2"/>
    <sheet name="SO 102 - Polní cesta C 49..." sheetId="3" r:id="rId3"/>
    <sheet name="SO 103 - Polní cesta C 51..." sheetId="4" r:id="rId4"/>
    <sheet name="SO 107 - Polní cesta C 72..." sheetId="5" r:id="rId5"/>
    <sheet name="SO 801 - Polní cesta C 35..." sheetId="6" r:id="rId6"/>
    <sheet name="SO 802 - Polní cesta  C 4..." sheetId="7" r:id="rId7"/>
    <sheet name="SO 803 - Polní cesta C 51..." sheetId="8" r:id="rId8"/>
    <sheet name="SO 807 - Polní cesta C 72..." sheetId="9" r:id="rId9"/>
    <sheet name="SO 901 - ostatní náklady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101 - Polní cesta C 35...'!$C$85:$K$488</definedName>
    <definedName name="_xlnm.Print_Area" localSheetId="1">'SO 101 - Polní cesta C 35...'!$C$4:$J$39,'SO 101 - Polní cesta C 35...'!$C$45:$J$67,'SO 101 - Polní cesta C 35...'!$C$73:$K$488</definedName>
    <definedName name="_xlnm.Print_Titles" localSheetId="1">'SO 101 - Polní cesta C 35...'!$85:$85</definedName>
    <definedName name="_xlnm._FilterDatabase" localSheetId="2" hidden="1">'SO 102 - Polní cesta C 49...'!$C$88:$K$464</definedName>
    <definedName name="_xlnm.Print_Area" localSheetId="2">'SO 102 - Polní cesta C 49...'!$C$4:$J$39,'SO 102 - Polní cesta C 49...'!$C$45:$J$70,'SO 102 - Polní cesta C 49...'!$C$76:$K$464</definedName>
    <definedName name="_xlnm.Print_Titles" localSheetId="2">'SO 102 - Polní cesta C 49...'!$88:$88</definedName>
    <definedName name="_xlnm._FilterDatabase" localSheetId="3" hidden="1">'SO 103 - Polní cesta C 51...'!$C$88:$K$291</definedName>
    <definedName name="_xlnm.Print_Area" localSheetId="3">'SO 103 - Polní cesta C 51...'!$C$4:$J$39,'SO 103 - Polní cesta C 51...'!$C$45:$J$70,'SO 103 - Polní cesta C 51...'!$C$76:$K$291</definedName>
    <definedName name="_xlnm.Print_Titles" localSheetId="3">'SO 103 - Polní cesta C 51...'!$88:$88</definedName>
    <definedName name="_xlnm._FilterDatabase" localSheetId="4" hidden="1">'SO 107 - Polní cesta C 72...'!$C$89:$K$424</definedName>
    <definedName name="_xlnm.Print_Area" localSheetId="4">'SO 107 - Polní cesta C 72...'!$C$4:$J$39,'SO 107 - Polní cesta C 72...'!$C$45:$J$71,'SO 107 - Polní cesta C 72...'!$C$77:$K$424</definedName>
    <definedName name="_xlnm.Print_Titles" localSheetId="4">'SO 107 - Polní cesta C 72...'!$89:$89</definedName>
    <definedName name="_xlnm._FilterDatabase" localSheetId="5" hidden="1">'SO 801 - Polní cesta C 35...'!$C$81:$K$123</definedName>
    <definedName name="_xlnm.Print_Area" localSheetId="5">'SO 801 - Polní cesta C 35...'!$C$4:$J$39,'SO 801 - Polní cesta C 35...'!$C$45:$J$63,'SO 801 - Polní cesta C 35...'!$C$69:$K$123</definedName>
    <definedName name="_xlnm.Print_Titles" localSheetId="5">'SO 801 - Polní cesta C 35...'!$81:$81</definedName>
    <definedName name="_xlnm._FilterDatabase" localSheetId="6" hidden="1">'SO 802 - Polní cesta  C 4...'!$C$81:$K$122</definedName>
    <definedName name="_xlnm.Print_Area" localSheetId="6">'SO 802 - Polní cesta  C 4...'!$C$4:$J$39,'SO 802 - Polní cesta  C 4...'!$C$45:$J$63,'SO 802 - Polní cesta  C 4...'!$C$69:$K$122</definedName>
    <definedName name="_xlnm.Print_Titles" localSheetId="6">'SO 802 - Polní cesta  C 4...'!$81:$81</definedName>
    <definedName name="_xlnm._FilterDatabase" localSheetId="7" hidden="1">'SO 803 - Polní cesta C 51...'!$C$81:$K$112</definedName>
    <definedName name="_xlnm.Print_Area" localSheetId="7">'SO 803 - Polní cesta C 51...'!$C$4:$J$39,'SO 803 - Polní cesta C 51...'!$C$45:$J$63,'SO 803 - Polní cesta C 51...'!$C$69:$K$112</definedName>
    <definedName name="_xlnm.Print_Titles" localSheetId="7">'SO 803 - Polní cesta C 51...'!$81:$81</definedName>
    <definedName name="_xlnm._FilterDatabase" localSheetId="8" hidden="1">'SO 807 - Polní cesta C 72...'!$C$81:$K$112</definedName>
    <definedName name="_xlnm.Print_Area" localSheetId="8">'SO 807 - Polní cesta C 72...'!$C$4:$J$39,'SO 807 - Polní cesta C 72...'!$C$45:$J$63,'SO 807 - Polní cesta C 72...'!$C$69:$K$112</definedName>
    <definedName name="_xlnm.Print_Titles" localSheetId="8">'SO 807 - Polní cesta C 72...'!$81:$81</definedName>
    <definedName name="_xlnm._FilterDatabase" localSheetId="9" hidden="1">'SO 901 - ostatní náklady'!$C$80:$K$99</definedName>
    <definedName name="_xlnm.Print_Area" localSheetId="9">'SO 901 - ostatní náklady'!$C$4:$J$39,'SO 901 - ostatní náklady'!$C$45:$J$62,'SO 901 - ostatní náklady'!$C$68:$K$99</definedName>
    <definedName name="_xlnm.Print_Titles" localSheetId="9">'SO 901 - ostatní náklady'!$80:$80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9" r="J37"/>
  <c r="J36"/>
  <c i="1" r="AY62"/>
  <c i="9" r="J35"/>
  <c i="1" r="AX62"/>
  <c i="9"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8" r="J37"/>
  <c r="J36"/>
  <c i="1" r="AY61"/>
  <c i="8" r="J35"/>
  <c i="1" r="AX61"/>
  <c i="8"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7" r="J37"/>
  <c r="J36"/>
  <c i="1" r="AY60"/>
  <c i="7" r="J35"/>
  <c i="1" r="AX60"/>
  <c i="7"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6" r="J37"/>
  <c r="J36"/>
  <c i="1" r="AY59"/>
  <c i="6" r="J35"/>
  <c i="1" r="AX59"/>
  <c i="6"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5" r="J37"/>
  <c r="J36"/>
  <c i="1" r="AY58"/>
  <c i="5" r="J35"/>
  <c i="1" r="AX58"/>
  <c i="5"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T416"/>
  <c r="R417"/>
  <c r="R416"/>
  <c r="P417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3"/>
  <c r="BH403"/>
  <c r="BG403"/>
  <c r="BF403"/>
  <c r="T403"/>
  <c r="R403"/>
  <c r="P403"/>
  <c r="BI401"/>
  <c r="BH401"/>
  <c r="BG401"/>
  <c r="BF401"/>
  <c r="T401"/>
  <c r="R401"/>
  <c r="P401"/>
  <c r="BI395"/>
  <c r="BH395"/>
  <c r="BG395"/>
  <c r="BF395"/>
  <c r="T395"/>
  <c r="R395"/>
  <c r="P395"/>
  <c r="BI393"/>
  <c r="BH393"/>
  <c r="BG393"/>
  <c r="BF393"/>
  <c r="T393"/>
  <c r="R393"/>
  <c r="P393"/>
  <c r="BI386"/>
  <c r="BH386"/>
  <c r="BG386"/>
  <c r="BF386"/>
  <c r="T386"/>
  <c r="R386"/>
  <c r="P386"/>
  <c r="BI379"/>
  <c r="BH379"/>
  <c r="BG379"/>
  <c r="BF379"/>
  <c r="T379"/>
  <c r="R379"/>
  <c r="P379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T329"/>
  <c r="R330"/>
  <c r="R329"/>
  <c r="P330"/>
  <c r="P329"/>
  <c r="BI327"/>
  <c r="BH327"/>
  <c r="BG327"/>
  <c r="BF327"/>
  <c r="T327"/>
  <c r="T326"/>
  <c r="R327"/>
  <c r="R326"/>
  <c r="P327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11"/>
  <c r="BH311"/>
  <c r="BG311"/>
  <c r="BF311"/>
  <c r="T311"/>
  <c r="R311"/>
  <c r="P311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150"/>
  <c r="BH150"/>
  <c r="BG150"/>
  <c r="BF150"/>
  <c r="T150"/>
  <c r="R150"/>
  <c r="P150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4" r="J37"/>
  <c r="J36"/>
  <c i="1" r="AY57"/>
  <c i="4" r="J35"/>
  <c i="1" r="AX57"/>
  <c i="4"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47"/>
  <c r="BH247"/>
  <c r="BG247"/>
  <c r="BF247"/>
  <c r="T247"/>
  <c r="R247"/>
  <c r="P247"/>
  <c r="BI243"/>
  <c r="BH243"/>
  <c r="BG243"/>
  <c r="BF243"/>
  <c r="T243"/>
  <c r="T242"/>
  <c r="R243"/>
  <c r="R242"/>
  <c r="P243"/>
  <c r="P242"/>
  <c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10"/>
  <c r="BH110"/>
  <c r="BG110"/>
  <c r="BF110"/>
  <c r="T110"/>
  <c r="R110"/>
  <c r="P110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3" r="T454"/>
  <c r="R454"/>
  <c r="P454"/>
  <c r="P453"/>
  <c r="BK454"/>
  <c r="R453"/>
  <c r="BK453"/>
  <c r="J453"/>
  <c r="J68"/>
  <c r="J37"/>
  <c r="J36"/>
  <c r="J35"/>
  <c i="1" r="AX56"/>
  <c i="3" r="BI457"/>
  <c r="BH457"/>
  <c r="BG457"/>
  <c r="BF457"/>
  <c r="T457"/>
  <c r="R457"/>
  <c r="P457"/>
  <c r="BI455"/>
  <c r="BH455"/>
  <c r="BG455"/>
  <c r="BF455"/>
  <c r="T455"/>
  <c r="R455"/>
  <c r="P455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6"/>
  <c r="BH406"/>
  <c r="BG406"/>
  <c r="BF406"/>
  <c r="T406"/>
  <c r="R406"/>
  <c r="P406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0"/>
  <c r="BH380"/>
  <c r="BG380"/>
  <c r="BF380"/>
  <c r="T380"/>
  <c r="R380"/>
  <c r="P380"/>
  <c r="BI371"/>
  <c r="BH371"/>
  <c r="BG371"/>
  <c r="BF371"/>
  <c r="T371"/>
  <c r="T370"/>
  <c r="R371"/>
  <c r="R370"/>
  <c r="P371"/>
  <c r="P370"/>
  <c r="BI368"/>
  <c r="BH368"/>
  <c r="BG368"/>
  <c r="BF368"/>
  <c r="T368"/>
  <c r="T367"/>
  <c r="R368"/>
  <c r="R367"/>
  <c r="P368"/>
  <c r="P367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2"/>
  <c r="BH352"/>
  <c r="BG352"/>
  <c r="BF352"/>
  <c r="T352"/>
  <c r="R352"/>
  <c r="P352"/>
  <c r="BI316"/>
  <c r="BH316"/>
  <c r="BG316"/>
  <c r="BF316"/>
  <c r="T316"/>
  <c r="R316"/>
  <c r="P316"/>
  <c r="BI315"/>
  <c r="BH315"/>
  <c r="BG315"/>
  <c r="BF315"/>
  <c r="T315"/>
  <c r="R315"/>
  <c r="P315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66"/>
  <c r="BH266"/>
  <c r="BG266"/>
  <c r="BF266"/>
  <c r="T266"/>
  <c r="R266"/>
  <c r="P266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3"/>
  <c r="BH203"/>
  <c r="BG203"/>
  <c r="BF203"/>
  <c r="T203"/>
  <c r="R203"/>
  <c r="P203"/>
  <c r="BI201"/>
  <c r="BH201"/>
  <c r="BG201"/>
  <c r="BF201"/>
  <c r="T201"/>
  <c r="R201"/>
  <c r="P201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28"/>
  <c r="BH128"/>
  <c r="BG128"/>
  <c r="BF128"/>
  <c r="T128"/>
  <c r="R128"/>
  <c r="P128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2" r="J37"/>
  <c r="J36"/>
  <c i="1" r="AY55"/>
  <c i="2" r="J35"/>
  <c i="1" r="AX55"/>
  <c i="2"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17"/>
  <c r="BH417"/>
  <c r="BG417"/>
  <c r="BF417"/>
  <c r="T417"/>
  <c r="R417"/>
  <c r="P417"/>
  <c r="BI414"/>
  <c r="BH414"/>
  <c r="BG414"/>
  <c r="BF414"/>
  <c r="T414"/>
  <c r="T413"/>
  <c r="R414"/>
  <c r="R413"/>
  <c r="P414"/>
  <c r="P413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8"/>
  <c r="BH398"/>
  <c r="BG398"/>
  <c r="BF398"/>
  <c r="T398"/>
  <c r="R398"/>
  <c r="P398"/>
  <c r="BI342"/>
  <c r="BH342"/>
  <c r="BG342"/>
  <c r="BF342"/>
  <c r="T342"/>
  <c r="R342"/>
  <c r="P342"/>
  <c r="BI341"/>
  <c r="BH341"/>
  <c r="BG341"/>
  <c r="BF341"/>
  <c r="T341"/>
  <c r="R341"/>
  <c r="P341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145"/>
  <c r="BH145"/>
  <c r="BG145"/>
  <c r="BF145"/>
  <c r="T145"/>
  <c r="R145"/>
  <c r="P145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10" r="J93"/>
  <c i="9" r="J101"/>
  <c r="BK97"/>
  <c r="J96"/>
  <c r="J95"/>
  <c r="BK92"/>
  <c r="J91"/>
  <c r="BK87"/>
  <c r="J85"/>
  <c i="8" r="BK102"/>
  <c r="J97"/>
  <c r="BK92"/>
  <c r="BK85"/>
  <c i="7" r="BK107"/>
  <c r="J98"/>
  <c r="BK96"/>
  <c r="BK91"/>
  <c r="BK85"/>
  <c i="6" r="J115"/>
  <c r="J109"/>
  <c r="J107"/>
  <c r="J105"/>
  <c r="BK101"/>
  <c r="BK98"/>
  <c r="BK95"/>
  <c r="BK92"/>
  <c r="J89"/>
  <c i="5" r="BK408"/>
  <c r="BK393"/>
  <c r="BK371"/>
  <c r="J367"/>
  <c r="J359"/>
  <c r="J348"/>
  <c r="BK343"/>
  <c r="J336"/>
  <c r="J327"/>
  <c r="J229"/>
  <c r="BK150"/>
  <c i="4" r="BK285"/>
  <c r="BK277"/>
  <c r="J269"/>
  <c r="J265"/>
  <c r="J263"/>
  <c r="BK258"/>
  <c r="J247"/>
  <c r="BK237"/>
  <c r="J231"/>
  <c r="J202"/>
  <c r="J193"/>
  <c r="BK160"/>
  <c r="BK146"/>
  <c r="J136"/>
  <c i="3" r="J434"/>
  <c r="BK426"/>
  <c r="J422"/>
  <c r="BK410"/>
  <c r="BK388"/>
  <c r="BK371"/>
  <c r="J363"/>
  <c r="BK353"/>
  <c r="BK278"/>
  <c r="J266"/>
  <c r="BK215"/>
  <c r="J203"/>
  <c r="J185"/>
  <c r="J92"/>
  <c i="2" r="J484"/>
  <c r="BK470"/>
  <c r="BK458"/>
  <c r="J446"/>
  <c r="J441"/>
  <c r="J438"/>
  <c r="J425"/>
  <c r="J405"/>
  <c r="BK314"/>
  <c r="J247"/>
  <c r="J236"/>
  <c r="J228"/>
  <c r="BK216"/>
  <c i="10" r="J96"/>
  <c r="BK84"/>
  <c i="9" r="J110"/>
  <c r="BK104"/>
  <c i="8" r="BK110"/>
  <c r="BK95"/>
  <c i="7" r="J120"/>
  <c r="J111"/>
  <c r="J105"/>
  <c r="J96"/>
  <c i="6" r="BK115"/>
  <c r="BK104"/>
  <c r="BK97"/>
  <c r="J92"/>
  <c r="J87"/>
  <c i="5" r="BK386"/>
  <c r="J363"/>
  <c r="BK357"/>
  <c r="BK336"/>
  <c r="BK322"/>
  <c r="BK250"/>
  <c r="BK222"/>
  <c r="BK212"/>
  <c r="BK93"/>
  <c i="4" r="J281"/>
  <c r="J267"/>
  <c r="J262"/>
  <c r="J257"/>
  <c r="BK247"/>
  <c r="BK235"/>
  <c r="BK225"/>
  <c r="J197"/>
  <c r="BK164"/>
  <c r="J158"/>
  <c r="J138"/>
  <c r="BK110"/>
  <c i="3" r="BK455"/>
  <c r="BK448"/>
  <c r="J436"/>
  <c r="J426"/>
  <c r="BK416"/>
  <c r="J411"/>
  <c r="BK390"/>
  <c r="BK380"/>
  <c r="J365"/>
  <c r="BK359"/>
  <c r="J353"/>
  <c r="J278"/>
  <c r="J219"/>
  <c r="J211"/>
  <c r="J193"/>
  <c r="BK185"/>
  <c r="BK173"/>
  <c r="J128"/>
  <c i="2" r="J442"/>
  <c r="BK439"/>
  <c r="BK425"/>
  <c r="J411"/>
  <c r="BK405"/>
  <c r="J342"/>
  <c r="BK324"/>
  <c r="BK247"/>
  <c r="BK238"/>
  <c r="J225"/>
  <c i="1" r="AS54"/>
  <c i="6" r="BK121"/>
  <c r="BK107"/>
  <c r="BK87"/>
  <c i="5" r="J422"/>
  <c r="BK417"/>
  <c r="J410"/>
  <c r="J373"/>
  <c r="BK361"/>
  <c r="BK347"/>
  <c r="BK327"/>
  <c r="BK315"/>
  <c r="BK254"/>
  <c r="BK242"/>
  <c r="BK229"/>
  <c r="J207"/>
  <c i="10" r="J98"/>
  <c r="BK96"/>
  <c i="8" r="J102"/>
  <c r="J96"/>
  <c i="7" r="J117"/>
  <c r="BK108"/>
  <c r="BK104"/>
  <c r="BK97"/>
  <c r="J92"/>
  <c r="J87"/>
  <c i="6" r="J108"/>
  <c r="BK99"/>
  <c r="J97"/>
  <c r="J85"/>
  <c i="5" r="BK414"/>
  <c r="J408"/>
  <c r="J395"/>
  <c r="BK372"/>
  <c r="J370"/>
  <c r="BK367"/>
  <c r="BK365"/>
  <c r="J357"/>
  <c r="J352"/>
  <c r="J338"/>
  <c r="J322"/>
  <c r="J312"/>
  <c r="J311"/>
  <c r="J253"/>
  <c r="BK244"/>
  <c r="J214"/>
  <c r="BK207"/>
  <c r="J93"/>
  <c i="4" r="J289"/>
  <c r="J283"/>
  <c r="J277"/>
  <c r="BK262"/>
  <c r="BK255"/>
  <c r="J254"/>
  <c r="J237"/>
  <c r="J228"/>
  <c r="J225"/>
  <c r="J205"/>
  <c r="BK195"/>
  <c r="J164"/>
  <c r="J150"/>
  <c r="J146"/>
  <c r="BK133"/>
  <c r="BK92"/>
  <c i="3" r="J455"/>
  <c r="BK445"/>
  <c r="J430"/>
  <c r="BK417"/>
  <c r="J412"/>
  <c r="J410"/>
  <c r="J315"/>
  <c r="J221"/>
  <c r="BK189"/>
  <c r="BK92"/>
  <c i="2" r="BK484"/>
  <c r="J473"/>
  <c r="J458"/>
  <c r="J444"/>
  <c r="BK431"/>
  <c r="J417"/>
  <c r="J409"/>
  <c r="BK341"/>
  <c r="J327"/>
  <c r="BK243"/>
  <c r="BK236"/>
  <c r="J216"/>
  <c r="J209"/>
  <c i="4" r="J259"/>
  <c r="J235"/>
  <c r="J224"/>
  <c r="J200"/>
  <c r="J162"/>
  <c r="BK150"/>
  <c r="BK138"/>
  <c i="3" r="BK436"/>
  <c r="J428"/>
  <c r="J416"/>
  <c r="J406"/>
  <c r="J386"/>
  <c r="J368"/>
  <c r="J360"/>
  <c r="J356"/>
  <c r="BK316"/>
  <c r="J274"/>
  <c r="BK213"/>
  <c r="BK193"/>
  <c r="J173"/>
  <c r="BK128"/>
  <c i="2" r="BK486"/>
  <c r="BK473"/>
  <c r="BK462"/>
  <c r="J450"/>
  <c r="BK443"/>
  <c r="J439"/>
  <c r="BK429"/>
  <c r="J423"/>
  <c r="J341"/>
  <c r="BK245"/>
  <c r="J234"/>
  <c r="J226"/>
  <c r="J214"/>
  <c r="BK145"/>
  <c i="10" r="BK88"/>
  <c r="J84"/>
  <c i="9" r="BK107"/>
  <c r="J104"/>
  <c i="8" r="J104"/>
  <c r="BK94"/>
  <c i="7" r="J112"/>
  <c r="J107"/>
  <c r="J104"/>
  <c r="BK100"/>
  <c r="BK89"/>
  <c i="6" r="BK109"/>
  <c r="BK105"/>
  <c r="J100"/>
  <c r="J93"/>
  <c r="BK89"/>
  <c i="5" r="J403"/>
  <c r="J393"/>
  <c r="J372"/>
  <c r="BK352"/>
  <c r="J330"/>
  <c r="J319"/>
  <c r="J242"/>
  <c r="BK227"/>
  <c r="BK214"/>
  <c i="4" r="J288"/>
  <c r="BK271"/>
  <c r="BK265"/>
  <c r="BK260"/>
  <c r="J255"/>
  <c r="BK253"/>
  <c r="J240"/>
  <c r="BK206"/>
  <c r="J195"/>
  <c r="BK162"/>
  <c r="J154"/>
  <c r="BK136"/>
  <c r="J92"/>
  <c i="3" r="J452"/>
  <c r="J445"/>
  <c r="BK430"/>
  <c r="BK418"/>
  <c r="BK415"/>
  <c r="J388"/>
  <c r="J371"/>
  <c r="BK363"/>
  <c r="BK356"/>
  <c r="J316"/>
  <c r="J276"/>
  <c r="BK221"/>
  <c r="J213"/>
  <c r="J201"/>
  <c r="BK183"/>
  <c r="BK170"/>
  <c i="2" r="J470"/>
  <c r="BK441"/>
  <c r="BK438"/>
  <c r="BK414"/>
  <c r="BK406"/>
  <c r="J399"/>
  <c r="BK330"/>
  <c r="J316"/>
  <c r="BK310"/>
  <c r="J243"/>
  <c r="BK228"/>
  <c r="J211"/>
  <c i="8" r="BK97"/>
  <c r="J91"/>
  <c r="J85"/>
  <c i="7" r="J100"/>
  <c r="BK98"/>
  <c i="6" r="J121"/>
  <c r="J104"/>
  <c r="BK85"/>
  <c i="5" r="BK420"/>
  <c r="J414"/>
  <c r="J401"/>
  <c r="BK370"/>
  <c r="BK359"/>
  <c r="J345"/>
  <c r="BK324"/>
  <c r="BK312"/>
  <c r="BK253"/>
  <c r="J240"/>
  <c r="J222"/>
  <c i="10" r="BK99"/>
  <c r="BK97"/>
  <c i="8" r="J107"/>
  <c r="BK101"/>
  <c r="J89"/>
  <c i="7" r="BK112"/>
  <c r="J106"/>
  <c r="J103"/>
  <c r="BK93"/>
  <c r="J89"/>
  <c i="6" r="BK113"/>
  <c r="BK100"/>
  <c r="J98"/>
  <c r="J95"/>
  <c i="5" r="BK410"/>
  <c r="BK403"/>
  <c r="J386"/>
  <c r="J371"/>
  <c r="BK368"/>
  <c r="J366"/>
  <c r="BK363"/>
  <c r="J354"/>
  <c r="J347"/>
  <c r="J334"/>
  <c r="BK318"/>
  <c r="J315"/>
  <c r="J254"/>
  <c r="J250"/>
  <c r="J227"/>
  <c r="J212"/>
  <c r="J150"/>
  <c i="4" r="BK289"/>
  <c r="J285"/>
  <c r="BK281"/>
  <c r="J264"/>
  <c r="BK259"/>
  <c r="BK240"/>
  <c r="BK232"/>
  <c r="BK231"/>
  <c r="BK224"/>
  <c r="BK200"/>
  <c r="BK168"/>
  <c r="BK158"/>
  <c r="BK148"/>
  <c r="BK141"/>
  <c r="J110"/>
  <c i="3" r="J457"/>
  <c r="J448"/>
  <c r="BK434"/>
  <c r="BK428"/>
  <c r="J415"/>
  <c r="BK411"/>
  <c r="J392"/>
  <c r="BK266"/>
  <c r="J215"/>
  <c r="BK168"/>
  <c i="2" r="J486"/>
  <c r="BK475"/>
  <c r="J462"/>
  <c r="BK446"/>
  <c r="BK442"/>
  <c r="BK423"/>
  <c r="BK411"/>
  <c r="BK399"/>
  <c r="BK342"/>
  <c r="J324"/>
  <c r="J310"/>
  <c r="J238"/>
  <c r="J230"/>
  <c r="BK211"/>
  <c i="10" r="J99"/>
  <c i="9" r="BK101"/>
  <c r="J98"/>
  <c r="BK96"/>
  <c r="BK94"/>
  <c r="J92"/>
  <c r="BK89"/>
  <c r="J87"/>
  <c i="8" r="J110"/>
  <c r="J101"/>
  <c r="J95"/>
  <c r="BK89"/>
  <c i="7" r="BK117"/>
  <c r="BK103"/>
  <c r="J97"/>
  <c r="J93"/>
  <c i="2" r="BK312"/>
  <c i="10" r="BK93"/>
  <c i="9" r="J102"/>
  <c r="BK98"/>
  <c r="J97"/>
  <c r="BK95"/>
  <c r="J94"/>
  <c r="BK91"/>
  <c r="J89"/>
  <c r="BK85"/>
  <c i="8" r="BK107"/>
  <c r="BK98"/>
  <c r="J94"/>
  <c r="BK87"/>
  <c i="7" r="J108"/>
  <c r="BK99"/>
  <c r="J95"/>
  <c r="BK87"/>
  <c i="6" r="J118"/>
  <c r="J113"/>
  <c r="BK108"/>
  <c r="BK106"/>
  <c r="J103"/>
  <c r="J99"/>
  <c r="J96"/>
  <c r="BK93"/>
  <c r="J91"/>
  <c i="5" r="J412"/>
  <c r="BK395"/>
  <c r="J379"/>
  <c r="J368"/>
  <c r="BK366"/>
  <c r="BK354"/>
  <c r="BK345"/>
  <c r="BK338"/>
  <c r="BK334"/>
  <c r="BK231"/>
  <c r="BK220"/>
  <c i="4" r="BK288"/>
  <c r="J271"/>
  <c r="BK267"/>
  <c r="BK264"/>
  <c r="J260"/>
  <c r="J253"/>
  <c r="BK243"/>
  <c r="J232"/>
  <c r="BK205"/>
  <c r="BK197"/>
  <c r="J168"/>
  <c r="BK154"/>
  <c r="J141"/>
  <c i="3" r="BK450"/>
  <c r="J432"/>
  <c r="BK422"/>
  <c r="BK413"/>
  <c r="BK392"/>
  <c r="J380"/>
  <c r="BK365"/>
  <c r="J359"/>
  <c r="J352"/>
  <c r="BK276"/>
  <c r="BK219"/>
  <c r="BK211"/>
  <c r="BK201"/>
  <c r="J175"/>
  <c r="J170"/>
  <c i="2" r="J488"/>
  <c r="J475"/>
  <c r="J466"/>
  <c r="J454"/>
  <c r="BK444"/>
  <c r="BK440"/>
  <c r="J431"/>
  <c r="BK427"/>
  <c r="BK402"/>
  <c r="J312"/>
  <c r="BK230"/>
  <c r="BK225"/>
  <c r="BK209"/>
  <c r="J89"/>
  <c i="10" r="J88"/>
  <c i="9" r="BK110"/>
  <c r="J107"/>
  <c r="BK102"/>
  <c i="8" r="BK96"/>
  <c r="BK91"/>
  <c i="7" r="BK114"/>
  <c r="BK106"/>
  <c r="J102"/>
  <c r="BK92"/>
  <c i="6" r="J112"/>
  <c r="J106"/>
  <c r="J101"/>
  <c r="BK96"/>
  <c r="BK91"/>
  <c i="5" r="J417"/>
  <c r="BK401"/>
  <c r="BK373"/>
  <c r="J361"/>
  <c r="J343"/>
  <c r="J324"/>
  <c r="J318"/>
  <c r="BK240"/>
  <c r="J220"/>
  <c r="J210"/>
  <c i="4" r="BK283"/>
  <c r="BK269"/>
  <c r="BK263"/>
  <c r="J258"/>
  <c r="BK254"/>
  <c r="J243"/>
  <c r="BK228"/>
  <c r="BK202"/>
  <c r="BK193"/>
  <c r="J160"/>
  <c r="J148"/>
  <c r="J133"/>
  <c i="3" r="BK457"/>
  <c r="J450"/>
  <c r="BK432"/>
  <c r="J417"/>
  <c r="J413"/>
  <c r="BK406"/>
  <c r="BK386"/>
  <c r="BK368"/>
  <c r="BK360"/>
  <c r="BK352"/>
  <c r="BK315"/>
  <c r="BK274"/>
  <c r="J217"/>
  <c r="BK203"/>
  <c r="J189"/>
  <c r="BK175"/>
  <c r="J168"/>
  <c i="2" r="BK454"/>
  <c r="J440"/>
  <c r="J429"/>
  <c r="BK417"/>
  <c r="BK409"/>
  <c r="J402"/>
  <c r="J398"/>
  <c r="BK327"/>
  <c r="J314"/>
  <c r="BK234"/>
  <c r="BK214"/>
  <c r="BK89"/>
  <c i="8" r="J92"/>
  <c r="J87"/>
  <c i="7" r="J114"/>
  <c r="J99"/>
  <c r="J85"/>
  <c i="6" r="BK112"/>
  <c r="BK103"/>
  <c i="5" r="BK422"/>
  <c r="J420"/>
  <c r="BK412"/>
  <c r="BK379"/>
  <c r="J365"/>
  <c r="BK348"/>
  <c r="BK330"/>
  <c r="BK319"/>
  <c r="BK311"/>
  <c r="J244"/>
  <c r="J231"/>
  <c r="BK210"/>
  <c i="10" r="BK98"/>
  <c r="J97"/>
  <c i="8" r="BK104"/>
  <c r="J98"/>
  <c i="7" r="BK120"/>
  <c r="BK111"/>
  <c r="BK105"/>
  <c r="BK102"/>
  <c r="BK95"/>
  <c r="J91"/>
  <c i="6" r="BK118"/>
  <c i="4" r="BK257"/>
  <c r="J206"/>
  <c i="3" r="BK452"/>
  <c r="J418"/>
  <c r="BK412"/>
  <c r="J390"/>
  <c r="BK217"/>
  <c r="J183"/>
  <c i="2" r="BK488"/>
  <c r="BK466"/>
  <c r="BK450"/>
  <c r="J443"/>
  <c r="J427"/>
  <c r="J414"/>
  <c r="J406"/>
  <c r="BK398"/>
  <c r="J330"/>
  <c r="BK316"/>
  <c r="J245"/>
  <c r="BK226"/>
  <c r="J145"/>
  <c l="1" r="P340"/>
  <c r="P88"/>
  <c r="P416"/>
  <c r="R416"/>
  <c r="R437"/>
  <c r="R483"/>
  <c i="4" r="R204"/>
  <c r="R91"/>
  <c r="BK246"/>
  <c r="J246"/>
  <c r="J65"/>
  <c r="T246"/>
  <c r="P256"/>
  <c r="BK280"/>
  <c r="J280"/>
  <c r="J67"/>
  <c r="P280"/>
  <c r="P287"/>
  <c r="P286"/>
  <c i="5" r="T252"/>
  <c r="T92"/>
  <c r="P333"/>
  <c r="T356"/>
  <c r="P392"/>
  <c r="T419"/>
  <c r="T418"/>
  <c i="6" r="P117"/>
  <c r="P84"/>
  <c r="P83"/>
  <c r="P82"/>
  <c i="1" r="AU59"/>
  <c i="7" r="BK116"/>
  <c r="J116"/>
  <c r="J62"/>
  <c i="10" r="BK83"/>
  <c r="J83"/>
  <c r="J61"/>
  <c i="4" r="T280"/>
  <c r="R287"/>
  <c r="R286"/>
  <c i="5" r="R252"/>
  <c r="R92"/>
  <c r="T333"/>
  <c r="P356"/>
  <c r="R392"/>
  <c r="P419"/>
  <c r="P418"/>
  <c i="6" r="BK117"/>
  <c r="J117"/>
  <c r="J62"/>
  <c i="7" r="P116"/>
  <c r="P84"/>
  <c r="P83"/>
  <c r="P82"/>
  <c i="1" r="AU60"/>
  <c i="9" r="T106"/>
  <c r="T84"/>
  <c r="T83"/>
  <c r="T82"/>
  <c i="10" r="P83"/>
  <c r="P82"/>
  <c r="P81"/>
  <c i="1" r="AU63"/>
  <c i="2" r="BK340"/>
  <c r="J340"/>
  <c r="J62"/>
  <c r="T340"/>
  <c r="T88"/>
  <c r="BK437"/>
  <c r="J437"/>
  <c r="J65"/>
  <c r="T437"/>
  <c r="P483"/>
  <c i="3" r="BK314"/>
  <c r="J314"/>
  <c r="J62"/>
  <c r="P314"/>
  <c r="P91"/>
  <c r="R314"/>
  <c r="R91"/>
  <c r="T314"/>
  <c r="T91"/>
  <c r="BK379"/>
  <c r="J379"/>
  <c r="J65"/>
  <c r="P379"/>
  <c r="R379"/>
  <c r="T379"/>
  <c r="BK405"/>
  <c r="J405"/>
  <c r="J66"/>
  <c r="P405"/>
  <c r="R405"/>
  <c r="T405"/>
  <c r="BK447"/>
  <c r="J447"/>
  <c r="J67"/>
  <c r="P447"/>
  <c r="R447"/>
  <c r="T447"/>
  <c r="T453"/>
  <c r="J454"/>
  <c r="J69"/>
  <c i="4" r="P204"/>
  <c r="P91"/>
  <c r="P90"/>
  <c r="P89"/>
  <c i="1" r="AU57"/>
  <c i="4" r="P246"/>
  <c r="R246"/>
  <c r="R256"/>
  <c r="T287"/>
  <c r="T286"/>
  <c i="5" r="BK252"/>
  <c r="J252"/>
  <c r="J62"/>
  <c r="R333"/>
  <c r="R356"/>
  <c r="T392"/>
  <c r="R419"/>
  <c r="R418"/>
  <c i="6" r="T117"/>
  <c r="T84"/>
  <c r="T83"/>
  <c r="T82"/>
  <c i="7" r="T116"/>
  <c r="T84"/>
  <c r="T83"/>
  <c r="T82"/>
  <c i="9" r="BK106"/>
  <c r="J106"/>
  <c r="J62"/>
  <c r="P106"/>
  <c r="P84"/>
  <c r="P83"/>
  <c r="P82"/>
  <c i="1" r="AU62"/>
  <c i="9" r="R106"/>
  <c r="R84"/>
  <c r="R83"/>
  <c r="R82"/>
  <c i="10" r="R83"/>
  <c r="R82"/>
  <c r="R81"/>
  <c i="2" r="R340"/>
  <c r="R88"/>
  <c r="R87"/>
  <c r="R86"/>
  <c r="BK416"/>
  <c r="J416"/>
  <c r="J64"/>
  <c r="T416"/>
  <c r="P437"/>
  <c r="BK483"/>
  <c r="J483"/>
  <c r="J66"/>
  <c r="T483"/>
  <c i="1" r="AY56"/>
  <c i="4" r="BK204"/>
  <c r="J204"/>
  <c r="J62"/>
  <c r="T204"/>
  <c r="T91"/>
  <c r="T90"/>
  <c r="T89"/>
  <c r="BK256"/>
  <c r="J256"/>
  <c r="J66"/>
  <c r="T256"/>
  <c r="R280"/>
  <c r="BK287"/>
  <c r="J287"/>
  <c r="J69"/>
  <c i="5" r="P252"/>
  <c r="P92"/>
  <c r="P91"/>
  <c r="P90"/>
  <c i="1" r="AU58"/>
  <c i="5" r="BK333"/>
  <c r="J333"/>
  <c r="J65"/>
  <c r="BK356"/>
  <c r="J356"/>
  <c r="J66"/>
  <c r="BK392"/>
  <c r="J392"/>
  <c r="J67"/>
  <c r="BK419"/>
  <c r="J419"/>
  <c r="J70"/>
  <c i="6" r="R117"/>
  <c r="R84"/>
  <c r="R83"/>
  <c r="R82"/>
  <c i="7" r="R116"/>
  <c r="R84"/>
  <c r="R83"/>
  <c r="R82"/>
  <c i="8" r="BK106"/>
  <c r="J106"/>
  <c r="J62"/>
  <c r="P106"/>
  <c r="P84"/>
  <c r="P83"/>
  <c r="P82"/>
  <c i="1" r="AU61"/>
  <c i="8" r="R106"/>
  <c r="R84"/>
  <c r="R83"/>
  <c r="R82"/>
  <c r="T106"/>
  <c r="T84"/>
  <c r="T83"/>
  <c r="T82"/>
  <c i="10" r="T83"/>
  <c r="T82"/>
  <c r="T81"/>
  <c i="2" r="J52"/>
  <c r="F55"/>
  <c r="BE209"/>
  <c r="BE214"/>
  <c r="BE225"/>
  <c r="BE234"/>
  <c r="BE238"/>
  <c r="BE314"/>
  <c r="BE316"/>
  <c r="BE341"/>
  <c r="BE409"/>
  <c r="BE417"/>
  <c r="BE427"/>
  <c r="BE429"/>
  <c r="BE441"/>
  <c r="BE444"/>
  <c r="BE446"/>
  <c r="BE458"/>
  <c r="BE462"/>
  <c r="BE470"/>
  <c r="BE473"/>
  <c r="BE486"/>
  <c r="BE488"/>
  <c r="BK413"/>
  <c r="J413"/>
  <c r="J63"/>
  <c i="3" r="E48"/>
  <c r="F55"/>
  <c r="BE128"/>
  <c r="BE213"/>
  <c r="BE215"/>
  <c r="BE221"/>
  <c r="BE266"/>
  <c r="BE352"/>
  <c r="BE353"/>
  <c r="BE410"/>
  <c r="BE416"/>
  <c r="BE428"/>
  <c r="BE436"/>
  <c r="BE445"/>
  <c r="BE448"/>
  <c r="BE455"/>
  <c i="4" r="E48"/>
  <c r="J52"/>
  <c r="F86"/>
  <c r="BE110"/>
  <c r="BE136"/>
  <c r="BE138"/>
  <c r="BE154"/>
  <c r="BE164"/>
  <c r="BE168"/>
  <c r="BE193"/>
  <c r="BE197"/>
  <c r="BE202"/>
  <c r="BE206"/>
  <c r="BE231"/>
  <c r="BE243"/>
  <c r="BE254"/>
  <c r="BE258"/>
  <c r="BE259"/>
  <c r="BE260"/>
  <c r="BE265"/>
  <c r="BE267"/>
  <c r="BE271"/>
  <c r="BE288"/>
  <c r="BE289"/>
  <c i="5" r="E48"/>
  <c r="F55"/>
  <c r="BE210"/>
  <c r="BE220"/>
  <c r="BE222"/>
  <c r="BE227"/>
  <c r="BE231"/>
  <c r="BE240"/>
  <c r="BE319"/>
  <c r="BE322"/>
  <c r="BE327"/>
  <c r="BE330"/>
  <c r="BE343"/>
  <c r="BE354"/>
  <c r="BE359"/>
  <c r="BE371"/>
  <c r="BE372"/>
  <c r="BE379"/>
  <c r="BE408"/>
  <c i="6" r="F55"/>
  <c r="J76"/>
  <c r="BE87"/>
  <c r="BE91"/>
  <c r="BE95"/>
  <c r="BE96"/>
  <c r="BE98"/>
  <c r="BE104"/>
  <c r="BE105"/>
  <c r="BE108"/>
  <c r="BE109"/>
  <c r="BE112"/>
  <c r="BE118"/>
  <c i="7" r="E48"/>
  <c r="F55"/>
  <c r="J76"/>
  <c r="BE95"/>
  <c r="BE107"/>
  <c r="BE111"/>
  <c i="8" r="BE91"/>
  <c r="BE95"/>
  <c r="BE96"/>
  <c i="10" r="BE96"/>
  <c r="BE97"/>
  <c i="5" r="BE93"/>
  <c r="BE207"/>
  <c r="BE214"/>
  <c r="BE244"/>
  <c r="BE250"/>
  <c r="BE334"/>
  <c r="BE336"/>
  <c r="BE338"/>
  <c r="BE352"/>
  <c r="BE363"/>
  <c r="BE365"/>
  <c r="BE367"/>
  <c r="BE368"/>
  <c r="BE370"/>
  <c r="BE373"/>
  <c r="BE401"/>
  <c r="BE403"/>
  <c r="BE412"/>
  <c r="BE417"/>
  <c r="BE420"/>
  <c r="BE422"/>
  <c r="BK92"/>
  <c r="J92"/>
  <c r="J61"/>
  <c r="BK326"/>
  <c r="J326"/>
  <c r="J63"/>
  <c r="BK329"/>
  <c r="J329"/>
  <c r="J64"/>
  <c i="6" r="E48"/>
  <c r="BE106"/>
  <c r="BE113"/>
  <c r="BE115"/>
  <c i="7" r="BE87"/>
  <c r="BE89"/>
  <c r="BE92"/>
  <c r="BE93"/>
  <c r="BE96"/>
  <c r="BE97"/>
  <c r="BE102"/>
  <c r="BE112"/>
  <c i="8" r="J52"/>
  <c r="BE89"/>
  <c r="BE94"/>
  <c i="2" r="E48"/>
  <c r="BE211"/>
  <c r="BE226"/>
  <c r="BE230"/>
  <c r="BE236"/>
  <c r="BE245"/>
  <c r="BE247"/>
  <c r="BE324"/>
  <c r="BE327"/>
  <c r="BE342"/>
  <c r="BE402"/>
  <c r="BE405"/>
  <c r="BE406"/>
  <c r="BE423"/>
  <c r="BE431"/>
  <c r="BE439"/>
  <c r="BE440"/>
  <c r="BE450"/>
  <c i="3" r="BE92"/>
  <c r="BE168"/>
  <c r="BE175"/>
  <c r="BE183"/>
  <c r="BE185"/>
  <c r="BE189"/>
  <c r="BE201"/>
  <c r="BE211"/>
  <c r="BE217"/>
  <c r="BE219"/>
  <c r="BE274"/>
  <c r="BE276"/>
  <c r="BE315"/>
  <c r="BE359"/>
  <c r="BE360"/>
  <c r="BE368"/>
  <c r="BE388"/>
  <c r="BE390"/>
  <c r="BE392"/>
  <c r="BE406"/>
  <c r="BE413"/>
  <c r="BE422"/>
  <c r="BE432"/>
  <c r="BE434"/>
  <c r="BE452"/>
  <c r="BE457"/>
  <c r="BK91"/>
  <c r="J91"/>
  <c r="J61"/>
  <c r="BK367"/>
  <c r="J367"/>
  <c r="J63"/>
  <c r="BK370"/>
  <c r="J370"/>
  <c r="J64"/>
  <c i="4" r="BE92"/>
  <c r="BE133"/>
  <c r="BE146"/>
  <c r="BE158"/>
  <c r="BE162"/>
  <c r="BE200"/>
  <c r="BE205"/>
  <c r="BE224"/>
  <c r="BE225"/>
  <c r="BE232"/>
  <c r="BE253"/>
  <c r="BE255"/>
  <c r="BE262"/>
  <c r="BE264"/>
  <c r="BE269"/>
  <c r="BE277"/>
  <c r="BE281"/>
  <c r="BE285"/>
  <c r="BK91"/>
  <c r="BK239"/>
  <c r="J239"/>
  <c r="J63"/>
  <c i="5" r="J52"/>
  <c r="BE150"/>
  <c r="BE229"/>
  <c r="BE242"/>
  <c r="BE253"/>
  <c r="BE315"/>
  <c r="BE324"/>
  <c r="BE345"/>
  <c r="BE347"/>
  <c r="BE366"/>
  <c r="BE393"/>
  <c r="BE395"/>
  <c r="BE410"/>
  <c r="BE414"/>
  <c i="6" r="BE93"/>
  <c r="BE101"/>
  <c r="BE103"/>
  <c r="BE107"/>
  <c r="BE121"/>
  <c r="BK84"/>
  <c r="J84"/>
  <c r="J61"/>
  <c i="7" r="BE85"/>
  <c r="BE91"/>
  <c r="BE98"/>
  <c r="BE103"/>
  <c r="BE106"/>
  <c r="BE108"/>
  <c r="BE114"/>
  <c r="BE117"/>
  <c i="8" r="F55"/>
  <c r="BE85"/>
  <c r="BE87"/>
  <c r="BE97"/>
  <c r="BE102"/>
  <c i="9" r="BE104"/>
  <c r="BE107"/>
  <c r="BE110"/>
  <c r="BK84"/>
  <c r="J84"/>
  <c r="J61"/>
  <c i="10" r="E48"/>
  <c r="J52"/>
  <c r="F55"/>
  <c r="BE84"/>
  <c r="BE88"/>
  <c r="BE93"/>
  <c i="2" r="BE89"/>
  <c r="BE145"/>
  <c r="BE216"/>
  <c r="BE228"/>
  <c r="BE243"/>
  <c r="BE310"/>
  <c r="BE312"/>
  <c r="BE330"/>
  <c r="BE398"/>
  <c r="BE399"/>
  <c r="BE411"/>
  <c r="BE414"/>
  <c r="BE425"/>
  <c r="BE438"/>
  <c r="BE442"/>
  <c r="BE443"/>
  <c r="BE454"/>
  <c r="BE466"/>
  <c r="BE475"/>
  <c r="BE484"/>
  <c r="BK88"/>
  <c r="BK87"/>
  <c r="J87"/>
  <c r="J60"/>
  <c i="3" r="J52"/>
  <c r="BE170"/>
  <c r="BE173"/>
  <c r="BE193"/>
  <c r="BE203"/>
  <c r="BE278"/>
  <c r="BE316"/>
  <c r="BE356"/>
  <c r="BE363"/>
  <c r="BE365"/>
  <c r="BE371"/>
  <c r="BE380"/>
  <c r="BE386"/>
  <c r="BE411"/>
  <c r="BE412"/>
  <c r="BE415"/>
  <c r="BE417"/>
  <c r="BE418"/>
  <c r="BE426"/>
  <c r="BE430"/>
  <c r="BE450"/>
  <c i="4" r="BE141"/>
  <c r="BE148"/>
  <c r="BE150"/>
  <c r="BE160"/>
  <c r="BE195"/>
  <c r="BE228"/>
  <c r="BE235"/>
  <c r="BE237"/>
  <c r="BE240"/>
  <c r="BE247"/>
  <c r="BE257"/>
  <c r="BE263"/>
  <c r="BE283"/>
  <c r="BK242"/>
  <c r="J242"/>
  <c r="J64"/>
  <c i="5" r="BE212"/>
  <c r="BE254"/>
  <c r="BE311"/>
  <c r="BE312"/>
  <c r="BE318"/>
  <c r="BE348"/>
  <c r="BE357"/>
  <c r="BE361"/>
  <c r="BE386"/>
  <c r="BK416"/>
  <c r="J416"/>
  <c r="J68"/>
  <c i="6" r="BE85"/>
  <c r="BE89"/>
  <c r="BE92"/>
  <c r="BE97"/>
  <c r="BE99"/>
  <c r="BE100"/>
  <c i="7" r="BE99"/>
  <c r="BE100"/>
  <c r="BE104"/>
  <c r="BE105"/>
  <c r="BE120"/>
  <c r="BK84"/>
  <c r="J84"/>
  <c r="J61"/>
  <c i="8" r="E48"/>
  <c r="BE92"/>
  <c r="BE98"/>
  <c r="BE101"/>
  <c r="BE104"/>
  <c r="BE107"/>
  <c r="BE110"/>
  <c r="BK84"/>
  <c r="J84"/>
  <c r="J61"/>
  <c i="9" r="E48"/>
  <c r="J52"/>
  <c r="F55"/>
  <c r="BE85"/>
  <c r="BE87"/>
  <c r="BE89"/>
  <c r="BE91"/>
  <c r="BE92"/>
  <c r="BE94"/>
  <c r="BE95"/>
  <c r="BE96"/>
  <c r="BE97"/>
  <c r="BE98"/>
  <c r="BE101"/>
  <c r="BE102"/>
  <c i="10" r="BE98"/>
  <c r="BE99"/>
  <c i="4" r="F35"/>
  <c i="1" r="BB57"/>
  <c i="2" r="F35"/>
  <c i="1" r="BB55"/>
  <c i="2" r="F36"/>
  <c i="1" r="BC55"/>
  <c i="8" r="F35"/>
  <c i="1" r="BB61"/>
  <c i="2" r="F34"/>
  <c i="1" r="BA55"/>
  <c i="10" r="J34"/>
  <c i="1" r="AW63"/>
  <c i="7" r="F34"/>
  <c i="1" r="BA60"/>
  <c i="8" r="J34"/>
  <c i="1" r="AW61"/>
  <c i="9" r="J34"/>
  <c i="1" r="AW62"/>
  <c i="10" r="F37"/>
  <c i="1" r="BD63"/>
  <c i="6" r="J34"/>
  <c i="1" r="AW59"/>
  <c i="8" r="F37"/>
  <c i="1" r="BD61"/>
  <c i="7" r="F35"/>
  <c i="1" r="BB60"/>
  <c i="5" r="F37"/>
  <c i="1" r="BD58"/>
  <c i="7" r="F37"/>
  <c i="1" r="BD60"/>
  <c i="5" r="F35"/>
  <c i="1" r="BB58"/>
  <c i="9" r="F36"/>
  <c i="1" r="BC62"/>
  <c i="3" r="F37"/>
  <c i="1" r="BD56"/>
  <c i="6" r="F36"/>
  <c i="1" r="BC59"/>
  <c i="3" r="F34"/>
  <c i="1" r="BA56"/>
  <c i="3" r="F36"/>
  <c i="1" r="BC56"/>
  <c i="10" r="F35"/>
  <c i="1" r="BB63"/>
  <c i="6" r="F37"/>
  <c i="1" r="BD59"/>
  <c i="9" r="F34"/>
  <c i="1" r="BA62"/>
  <c i="9" r="F37"/>
  <c i="1" r="BD62"/>
  <c i="4" r="F36"/>
  <c i="1" r="BC57"/>
  <c i="2" r="F37"/>
  <c i="1" r="BD55"/>
  <c i="7" r="F36"/>
  <c i="1" r="BC60"/>
  <c i="5" r="J34"/>
  <c i="1" r="AW58"/>
  <c i="7" r="J34"/>
  <c i="1" r="AW60"/>
  <c i="9" r="F35"/>
  <c i="1" r="BB62"/>
  <c i="4" r="J34"/>
  <c i="1" r="AW57"/>
  <c i="2" r="J34"/>
  <c i="1" r="AW55"/>
  <c i="3" r="F35"/>
  <c i="1" r="BB56"/>
  <c i="6" r="F35"/>
  <c i="1" r="BB59"/>
  <c i="3" r="J34"/>
  <c i="1" r="AW56"/>
  <c i="5" r="F36"/>
  <c i="1" r="BC58"/>
  <c i="4" r="F34"/>
  <c i="1" r="BA57"/>
  <c i="10" r="F34"/>
  <c i="1" r="BA63"/>
  <c i="6" r="F34"/>
  <c i="1" r="BA59"/>
  <c i="8" r="F36"/>
  <c i="1" r="BC61"/>
  <c i="4" r="F37"/>
  <c i="1" r="BD57"/>
  <c i="10" r="F36"/>
  <c i="1" r="BC63"/>
  <c i="5" r="F34"/>
  <c i="1" r="BA58"/>
  <c i="8" r="F34"/>
  <c i="1" r="BA61"/>
  <c i="3" l="1" r="R90"/>
  <c r="R89"/>
  <c i="5" r="T91"/>
  <c r="T90"/>
  <c i="3" r="P90"/>
  <c r="P89"/>
  <c i="1" r="AU56"/>
  <c i="5" r="R91"/>
  <c r="R90"/>
  <c i="4" r="R90"/>
  <c r="R89"/>
  <c i="3" r="T90"/>
  <c r="T89"/>
  <c i="2" r="T87"/>
  <c r="T86"/>
  <c r="P87"/>
  <c r="P86"/>
  <c i="1" r="AU55"/>
  <c i="4" r="BK90"/>
  <c i="2" r="BK86"/>
  <c r="J86"/>
  <c r="J59"/>
  <c r="J88"/>
  <c r="J61"/>
  <c i="4" r="J91"/>
  <c r="J61"/>
  <c r="BK286"/>
  <c r="J286"/>
  <c r="J68"/>
  <c i="5" r="BK91"/>
  <c r="J91"/>
  <c r="J60"/>
  <c i="6" r="BK83"/>
  <c r="BK82"/>
  <c r="J82"/>
  <c i="7" r="BK83"/>
  <c r="J83"/>
  <c r="J60"/>
  <c i="10" r="BK82"/>
  <c r="BK81"/>
  <c r="J81"/>
  <c r="J59"/>
  <c i="3" r="BK90"/>
  <c r="J90"/>
  <c r="J60"/>
  <c i="5" r="BK418"/>
  <c r="J418"/>
  <c r="J69"/>
  <c i="9" r="BK83"/>
  <c r="J83"/>
  <c r="J60"/>
  <c i="8" r="BK83"/>
  <c r="J83"/>
  <c r="J60"/>
  <c i="6" r="F33"/>
  <c i="1" r="AZ59"/>
  <c r="BC54"/>
  <c r="W32"/>
  <c i="10" r="J33"/>
  <c i="1" r="AV63"/>
  <c r="AT63"/>
  <c i="7" r="J33"/>
  <c i="1" r="AV60"/>
  <c r="AT60"/>
  <c i="6" r="J30"/>
  <c i="1" r="AG59"/>
  <c i="3" r="J33"/>
  <c i="1" r="AV56"/>
  <c r="AT56"/>
  <c i="3" r="F33"/>
  <c i="1" r="AZ56"/>
  <c r="BA54"/>
  <c r="W30"/>
  <c i="4" r="J33"/>
  <c i="1" r="AV57"/>
  <c r="AT57"/>
  <c i="2" r="F33"/>
  <c i="1" r="AZ55"/>
  <c i="6" r="J33"/>
  <c i="1" r="AV59"/>
  <c r="AT59"/>
  <c i="8" r="F33"/>
  <c i="1" r="AZ61"/>
  <c r="BD54"/>
  <c r="W33"/>
  <c i="5" r="F33"/>
  <c i="1" r="AZ58"/>
  <c i="5" r="J33"/>
  <c i="1" r="AV58"/>
  <c r="AT58"/>
  <c i="9" r="F33"/>
  <c i="1" r="AZ62"/>
  <c r="AU54"/>
  <c i="10" r="F33"/>
  <c i="1" r="AZ63"/>
  <c r="BB54"/>
  <c r="AX54"/>
  <c i="4" r="F33"/>
  <c i="1" r="AZ57"/>
  <c i="8" r="J33"/>
  <c i="1" r="AV61"/>
  <c r="AT61"/>
  <c i="7" r="F33"/>
  <c i="1" r="AZ60"/>
  <c i="9" r="J33"/>
  <c i="1" r="AV62"/>
  <c r="AT62"/>
  <c i="2" r="J33"/>
  <c i="1" r="AV55"/>
  <c r="AT55"/>
  <c i="4" l="1" r="BK89"/>
  <c r="J89"/>
  <c r="J59"/>
  <c i="6" r="J39"/>
  <c i="4" r="J90"/>
  <c r="J60"/>
  <c i="10" r="J82"/>
  <c r="J60"/>
  <c i="6" r="J59"/>
  <c r="J83"/>
  <c r="J60"/>
  <c i="3" r="BK89"/>
  <c r="J89"/>
  <c r="J59"/>
  <c i="7" r="BK82"/>
  <c r="J82"/>
  <c i="9" r="BK82"/>
  <c r="J82"/>
  <c r="J59"/>
  <c i="5" r="BK90"/>
  <c r="J90"/>
  <c i="8" r="BK82"/>
  <c r="J82"/>
  <c r="J59"/>
  <c i="1" r="AN59"/>
  <c i="10" r="J30"/>
  <c i="1" r="AG63"/>
  <c r="AN63"/>
  <c i="7" r="J30"/>
  <c i="1" r="AG60"/>
  <c r="AN60"/>
  <c i="5" r="J30"/>
  <c i="1" r="AG58"/>
  <c r="AN58"/>
  <c r="AZ54"/>
  <c r="AV54"/>
  <c r="AK29"/>
  <c i="2" r="J30"/>
  <c i="1" r="AG55"/>
  <c r="AN55"/>
  <c r="AW54"/>
  <c r="AK30"/>
  <c r="W31"/>
  <c r="AY54"/>
  <c i="2" l="1" r="J39"/>
  <c i="5" r="J59"/>
  <c i="7" r="J59"/>
  <c i="10" r="J39"/>
  <c i="5" r="J39"/>
  <c i="7" r="J39"/>
  <c i="1" r="W29"/>
  <c i="4" r="J30"/>
  <c i="1" r="AG57"/>
  <c r="AN57"/>
  <c i="3" r="J30"/>
  <c i="1" r="AG56"/>
  <c r="AN56"/>
  <c i="9" r="J30"/>
  <c i="1" r="AG62"/>
  <c r="AN62"/>
  <c i="8" r="J30"/>
  <c i="1" r="AG61"/>
  <c r="AN61"/>
  <c r="AT54"/>
  <c i="8" l="1" r="J39"/>
  <c i="3" r="J39"/>
  <c i="4" r="J39"/>
  <c i="9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<sst xmlns="http://schemas.openxmlformats.org/spreadsheetml/2006/main">
  <si>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</si>
  <si>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</si>
  <si>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</si>
  <si>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</si>
  <si>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</si>
  <si>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{88419fa0-cb7e-40b5-a554-b07e56104341}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</si>
  <si>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</si>
  <si>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</si>
  <si>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</si>
  <si>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</si>
  <si>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</si>
  <si>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</si>
  <si>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</si>
  <si>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</si>
  <si>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PK-18-4001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</si>
  <si>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</si>
  <si>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</si>
  <si>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společných zařízení, k.ú. Klášterec nad Orlicí</t>
  </si>
  <si>
    <t>KSO:</t>
  </si>
  <si>
    <t>822 29</t>
  </si>
  <si>
    <t>CC-CZ:</t>
  </si>
  <si>
    <t>21121</t>
  </si>
  <si>
    <t>Místo:</t>
  </si>
  <si>
    <t>Klášterec nad Orlicí</t>
  </si>
  <si>
    <t>Datum:</t>
  </si>
  <si>
    <t>25. 12. 2020</t>
  </si>
  <si>
    <t>Zadavatel:</t>
  </si>
  <si>
    <t>IČ:</t>
  </si>
  <si>
    <t>012 12 774</t>
  </si>
  <si>
    <t>ČR, Státní pozemkový úřad pro Pardubický kraj</t>
  </si>
  <si>
    <t>DIČ:</t>
  </si>
  <si>
    <t/>
  </si>
  <si>
    <t>Uchazeč:</t>
  </si>
  <si>
    <t>Vyplň údaj</t>
  </si>
  <si>
    <t>Projektant:</t>
  </si>
  <si>
    <t>274 82 456</t>
  </si>
  <si>
    <t>PK Adamec, s.r.o., Komenského 42, 56151 Letohrad</t>
  </si>
  <si>
    <t>True</t>
  </si>
  <si>
    <t>Zpracovatel:</t>
  </si>
  <si>
    <t>Adamec Jiří, tel. 608 878 955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</si>
  <si>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</si>
  <si>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</si>
  <si>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</si>
  <si>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</si>
  <si>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</si>
  <si>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</si>
  <si>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</si>
  <si>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</si>
  <si>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</si>
  <si>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</si>
  <si>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</si>
  <si>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</si>
  <si>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</si>
  <si>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</si>
  <si>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</si>
  <si>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</si>
  <si>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</si>
  <si>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</si>
  <si>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</si>
  <si>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</si>
  <si>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</si>
  <si>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</si>
  <si>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</si>
  <si>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</si>
  <si>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</si>
  <si>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</si>
  <si>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</si>
  <si>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</si>
  <si>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</si>
  <si>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</si>
  <si>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</si>
  <si>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</si>
  <si>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</si>
  <si>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</si>
  <si>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</si>
  <si>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</si>
  <si>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</si>
  <si>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</si>
  <si>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</si>
  <si>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</si>
  <si>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</si>
  <si>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</si>
  <si>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C 35, typ A - v části Zadní Dvůr</t>
  </si>
  <si>
    <t>STA</t>
  </si>
  <si>
    <t>1</t>
  </si>
  <si>
    <t>{c4777484-90e1-44ec-9353-469432145eb0}</t>
  </si>
  <si>
    <t>2</t>
  </si>
  <si>
    <t>SO 102</t>
  </si>
  <si>
    <t>Polní cesta C 49, typ B - v části Přední Důl a mezi brodem a č.ev.61</t>
  </si>
  <si>
    <t>{63743f8e-1de1-4f21-8513-ebc6986c608c}</t>
  </si>
  <si>
    <t>SO 103</t>
  </si>
  <si>
    <t>Polní cesta C 51, typ B - v části Lhotka</t>
  </si>
  <si>
    <t>{5bc32809-cb4c-4c58-a890-02288cdc6dab}</t>
  </si>
  <si>
    <t>SO 107</t>
  </si>
  <si>
    <t>Polní cesta C 72, typ A - v části Nad kasárnami</t>
  </si>
  <si>
    <t>{a01e8b40-e80b-456d-8883-69bed2734ec0}</t>
  </si>
  <si>
    <t>SO 801</t>
  </si>
  <si>
    <t>Polní cesta C 35a - typ A, v části Zadní důl - náhradní výsadba</t>
  </si>
  <si>
    <t>{e6d23579-f7f7-420f-a73f-c653c38d0560}</t>
  </si>
  <si>
    <t>SO 802</t>
  </si>
  <si>
    <t xml:space="preserve">Polní cesta  C 49 - typ B,  v části Přední důl - náhradní výsadba</t>
  </si>
  <si>
    <t>{ad3914f8-2ce6-4ead-bb87-94047f7db4d1}</t>
  </si>
  <si>
    <t>SO 803</t>
  </si>
  <si>
    <t>Polní cesta C 51 - typ B, v části Lhotka - náhradní výsadba</t>
  </si>
  <si>
    <t>{fdfab305-56c5-4264-b2d2-ee9a3542a8bf}</t>
  </si>
  <si>
    <t>SO 807</t>
  </si>
  <si>
    <t>Polní cesta C 72, typ A, v části Nad kasárnami - náhradní výsadba</t>
  </si>
  <si>
    <t>{8f662160-e71c-428f-bd05-7e9c07f8f584}</t>
  </si>
  <si>
    <t>SO 901</t>
  </si>
  <si>
    <t>ostatní náklady</t>
  </si>
  <si>
    <t>{4b3b0117-944c-433b-b6db-39b250245f2d}</t>
  </si>
  <si>
    <t>KRYCÍ LIST SOUPISU PRACÍ</t>
  </si>
  <si>
    <t>Objekt:</t>
  </si>
  <si>
    <t>SO 101 - Polní cesta C 35, typ A - v části Zadní Dvůr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</si>
  <si>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</si>
  <si>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</si>
  <si>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</si>
  <si>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</si>
  <si>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</si>
  <si>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</si>
  <si>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</si>
  <si>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</si>
  <si>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</si>
  <si>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</si>
  <si>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</si>
  <si>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</si>
  <si>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</si>
  <si>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</si>
  <si>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</si>
  <si>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</si>
  <si>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</si>
  <si>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</si>
  <si>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</si>
  <si>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</si>
  <si>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</si>
  <si>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</si>
  <si>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</si>
  <si>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</si>
  <si>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</si>
  <si>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</si>
  <si>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</si>
  <si>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</si>
  <si>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</si>
  <si>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121103111</t>
  </si>
  <si>
    <t>Skrývka zemin schopných zúrodnění v rovině a ve sklonu do 1:5</t>
  </si>
  <si>
    <t>m3</t>
  </si>
  <si>
    <t>CS ÚRS 2020 01</t>
  </si>
  <si>
    <t>4</t>
  </si>
  <si>
    <t>-1595341718</t>
  </si>
  <si>
    <t>VV</t>
  </si>
  <si>
    <t>skrývka zeminy</t>
  </si>
  <si>
    <t xml:space="preserve">"km 0,000"                (12,5 + 0)   *  (0,6+0,8)*0,15</t>
  </si>
  <si>
    <t xml:space="preserve">"km 0,025"               (12,5 + 12,5)  * (0,6+0,8)*0,15</t>
  </si>
  <si>
    <t xml:space="preserve">"km 0,050"                (12,5 + 12,5)  * (0,8+1,2)*0,15</t>
  </si>
  <si>
    <t xml:space="preserve">"km 0,075"                (12,5 + 12,5)  * (0,8+0,5)*0,15</t>
  </si>
  <si>
    <t xml:space="preserve">"km 0,100"                (12,5 + 12,5)  * (1,0+0,8)*0,15</t>
  </si>
  <si>
    <t xml:space="preserve">"km 0,125"                (12,5 + 12,5)  * (0,8 + 0,8)*0,15</t>
  </si>
  <si>
    <t xml:space="preserve">"km 0,150"                (12,5 + 12,5)  * (1,2+0,8)*0,15</t>
  </si>
  <si>
    <t xml:space="preserve">"km 0,175"                (12,5 + 12,5)  * (0,6+1,6)*0,15</t>
  </si>
  <si>
    <t xml:space="preserve">"km 0,200"                (12,5 + 12,5)  * (0,3+1,2)*0,15</t>
  </si>
  <si>
    <t xml:space="preserve">"km 0,225"                (12,5 + 12,5)  * (0,6 +0,75)*0,15</t>
  </si>
  <si>
    <t xml:space="preserve">"km 0,250"                (12,5 + 12,5)  * (0,75+3,3)*0,15</t>
  </si>
  <si>
    <t xml:space="preserve">"km 0,275"                (12,5 + 12,5)  * (0,5+1,3)*0,15</t>
  </si>
  <si>
    <t xml:space="preserve">"km 0,300"                (12,5 + 12,5)  *(0,75+1,7)*0,15</t>
  </si>
  <si>
    <t xml:space="preserve">"km 0,325"                (12,5 + 12,5)  *(4,7+0,8)*0,15</t>
  </si>
  <si>
    <t xml:space="preserve">"km 0,350"                (12,5 + 12,5)  * (1,1+0,6)*0,15</t>
  </si>
  <si>
    <t xml:space="preserve">"km 0,375"                (12,5 + 12,5)  * (1,2+0,6)*0,15</t>
  </si>
  <si>
    <t xml:space="preserve">"km 0,400"                (12,5 + 12,5)  * (0,8+0,4)*0,15</t>
  </si>
  <si>
    <t xml:space="preserve">"km 0,425"                (12,5 + 12,5)  * (0,6+3,5+0,3)*0,15</t>
  </si>
  <si>
    <t xml:space="preserve">"km 0,450"                (12,5 + 12,5)  * (1,1+1,0)*0,15</t>
  </si>
  <si>
    <t xml:space="preserve">"km 0,475"                (12,5 + 12,5)  * (0,4+1,4)*0,15</t>
  </si>
  <si>
    <t xml:space="preserve">"km 0,500"                (12,5 + 12,5)  * (1,0+0,8)*0,15</t>
  </si>
  <si>
    <t xml:space="preserve">"km 0,525"                (12,5 + 12,5)  * (0,4+0,8)*0,15</t>
  </si>
  <si>
    <t xml:space="preserve">"km 0,550"                (12,5 + 15,0)  * (0,9+0,8)*0,15</t>
  </si>
  <si>
    <t xml:space="preserve">"km 0,580"                (15,0 + 8,5)  *  (1,5+4,9)*0,15</t>
  </si>
  <si>
    <t xml:space="preserve">"km 0,597"                (8,5 + 9,5)  *   (3,0+4,0)*0,15</t>
  </si>
  <si>
    <t xml:space="preserve">"km 0,616"                (9,5 + 14,5)  * (1,9+1,2)*0,15</t>
  </si>
  <si>
    <t xml:space="preserve">"km 0,645"                (14,5 + 15,0)  * (1,4+1,0)*0,15</t>
  </si>
  <si>
    <t xml:space="preserve">"km 0,675"                (15,0 + 12,5)  * (0,75+1,1)*0,15</t>
  </si>
  <si>
    <t xml:space="preserve">"km 0,700"                (12,5 + 12,5)  * (1,75+0,9)*0,15</t>
  </si>
  <si>
    <t xml:space="preserve">"km 0,725"                (12,5 + 12,5)  * (1,2+0,9)*0,15</t>
  </si>
  <si>
    <t xml:space="preserve">"km 0,750"                (12,5 + 12,5)  * (1,8+0,5) *0,15</t>
  </si>
  <si>
    <t xml:space="preserve">"km 0,775"                (12,5 + 14,415)  * (2,0+3,5)*0,15</t>
  </si>
  <si>
    <t xml:space="preserve">"km 0,80383"           (14,415 + 13,085)  * (2,0+2,4)*0,15</t>
  </si>
  <si>
    <t xml:space="preserve">"km 0,830"               (13,085 + 15,0)  * (1,1+2,7)*0,15</t>
  </si>
  <si>
    <t xml:space="preserve">"km 0,860"               (15,0 + 12,5)  * (2,0+1,8)*0,15</t>
  </si>
  <si>
    <t xml:space="preserve">"km 0,885"               (12,5+15,0)  * (1,2+0,8)*0,15</t>
  </si>
  <si>
    <t xml:space="preserve">"km 0,915"               (15,0+12,5)  * (2,8+0,5)*0,15</t>
  </si>
  <si>
    <t xml:space="preserve">"km 0,940"               (12,5+12,5)  * (1,8+0,5)*0,15</t>
  </si>
  <si>
    <t xml:space="preserve">"km 0,965"               (12,5+10,0)  * (1,4+0,2)*0,15</t>
  </si>
  <si>
    <t xml:space="preserve">"km 0,985"               (10,0+  9,0)  * (1,0+0,8)*0,15</t>
  </si>
  <si>
    <t xml:space="preserve">"km 1,003"               (9,0+   8,5)  * (4,2+4,0)*0,15</t>
  </si>
  <si>
    <t xml:space="preserve">"km 1,020"               (8,5 + 10,0)  * (3,8+0,2)*0,15</t>
  </si>
  <si>
    <t xml:space="preserve">"km 1,040"               (10,0 + 12,5)  * (3,8+1,6)*0,15</t>
  </si>
  <si>
    <t xml:space="preserve">"km 1,065"               (12,5 + 12,5)  * (1,8+0,2)*0,15</t>
  </si>
  <si>
    <t xml:space="preserve">"km 1,090"               (12,5 + 12,5)  * (1,6+0,2)*0,15</t>
  </si>
  <si>
    <t xml:space="preserve">"km 1,115"               (12,5 + 15,0)  * (1,2+0,6)*0,15</t>
  </si>
  <si>
    <t xml:space="preserve">"km 1,145"               (15,0 + 15,0)  * (1,3+0,1)*0,15</t>
  </si>
  <si>
    <t xml:space="preserve">"km 1,175"               (15,0 + 15,0)  * (1,6+0)*0,15</t>
  </si>
  <si>
    <t xml:space="preserve">"km 1,205"               (15,0 + 12,5)  * (1,2+0,3)*0,15</t>
  </si>
  <si>
    <t xml:space="preserve">"km 1,230"               (12,5 + 12,5)  * (1,4+0)*0,15</t>
  </si>
  <si>
    <t xml:space="preserve">"km 1,255"               (12,5 + 10,0)  * (1,3+0,2)*0,15</t>
  </si>
  <si>
    <t xml:space="preserve">"km 1,275"               (10,0 + 8,0)  * (1,0+1,5)*0,15</t>
  </si>
  <si>
    <t xml:space="preserve">"km 1,291"               (8,0)  * (0,9+1,8)*0,15</t>
  </si>
  <si>
    <t>Součet</t>
  </si>
  <si>
    <t>122151106</t>
  </si>
  <si>
    <t>Odkopávky a prokopávky nezapažené strojně v hornině třídy těžitelnosti I skupiny 1 a 2 přes 1 000 do 5 000 m3</t>
  </si>
  <si>
    <t>1642443373</t>
  </si>
  <si>
    <t xml:space="preserve">odkopávky </t>
  </si>
  <si>
    <t xml:space="preserve">"km 0,000"                (12,5 + 0)   *0,79 </t>
  </si>
  <si>
    <t xml:space="preserve">"km 0,025"               (12,5 + 12,5)  * 0,27</t>
  </si>
  <si>
    <t xml:space="preserve">"km 0,050"                (12,5 + 12,5)  * 0,04</t>
  </si>
  <si>
    <t xml:space="preserve">"km 0,075"                (12,5 + 12,5)  * 0,03</t>
  </si>
  <si>
    <t xml:space="preserve">"km 0,100"                (12,5 + 12,5)  * 0,10</t>
  </si>
  <si>
    <t xml:space="preserve">"km 0,125"                (12,5 + 12,5)  * 0,01</t>
  </si>
  <si>
    <t xml:space="preserve">"km 0,150"                (12,5 + 12,5)  * 0,02</t>
  </si>
  <si>
    <t xml:space="preserve">"km 0,175"                (12,5 + 12,5)  * 0,03</t>
  </si>
  <si>
    <t xml:space="preserve">"km 0,200"                (12,5 + 12,5)  * 0,32</t>
  </si>
  <si>
    <t xml:space="preserve">"km 0,225"                (12,5 + 12,5)  * 0,02</t>
  </si>
  <si>
    <t xml:space="preserve">"km 0,250"                (12,5 + 12,5)  * 0,45</t>
  </si>
  <si>
    <t xml:space="preserve">"km 0,275"                (12,5 + 12,5)  * 0,00</t>
  </si>
  <si>
    <t xml:space="preserve">"km 0,300"                (12,5 + 12,5)  * 0,01</t>
  </si>
  <si>
    <t xml:space="preserve">"km 0,325"                (12,5 + 12,5)  * 1,13</t>
  </si>
  <si>
    <t xml:space="preserve">"km 0,350"                (12,5 + 12,5)  * 0,05</t>
  </si>
  <si>
    <t xml:space="preserve">"km 0,375"                (12,5 + 12,5)  * 0,05</t>
  </si>
  <si>
    <t xml:space="preserve">"km 0,400"                (12,5 + 12,5)  * 0,05</t>
  </si>
  <si>
    <t xml:space="preserve">"km 0,425"                (12,5 + 12,5)  * 0,32</t>
  </si>
  <si>
    <t xml:space="preserve">"km 0,450"                (12,5 + 12,5)  * 0,0</t>
  </si>
  <si>
    <t xml:space="preserve">"km 0,475"                (12,5 + 12,5)  * 0,0</t>
  </si>
  <si>
    <t xml:space="preserve">"km 0,500"                (12,5 + 12,5)  * 0,05</t>
  </si>
  <si>
    <t xml:space="preserve">"km 0,525"                (12,5 + 12,5)  * 0,29</t>
  </si>
  <si>
    <t xml:space="preserve">"km 0,550"                (12,5 + 15,0)  * 0,08</t>
  </si>
  <si>
    <t xml:space="preserve">"km 0,580"                (15,0 + 8,5)  * 0,44</t>
  </si>
  <si>
    <t xml:space="preserve">"km 0,597"                (8,5 + 9,5)  * 0,82</t>
  </si>
  <si>
    <t xml:space="preserve">"km 0,616"                (9,5 + 14,5)  * 0,10</t>
  </si>
  <si>
    <t xml:space="preserve">"km 0,645"                (14,5 + 15,0)  * 0,08</t>
  </si>
  <si>
    <t xml:space="preserve">"km 0,675"                (15,0 + 12,5)  * 0,10</t>
  </si>
  <si>
    <t xml:space="preserve">"km 0,700"                (12,5 + 12,5)  * 0,10</t>
  </si>
  <si>
    <t xml:space="preserve">"km 0,725"                (12,5 + 12,5)  * 0,09</t>
  </si>
  <si>
    <t xml:space="preserve">"km 0,750"                (12,5 + 12,5)  * 0,57</t>
  </si>
  <si>
    <t xml:space="preserve">"km 0,775"                (12,5 + 14,415)  * 0,06</t>
  </si>
  <si>
    <t xml:space="preserve">"km 0,80383"           (14,415 + 13,085)  * 3,6</t>
  </si>
  <si>
    <t xml:space="preserve">"km 0,830"               (13,085 + 15,0)  * 0,29</t>
  </si>
  <si>
    <t xml:space="preserve">"km 0,860"               (15,0 + 12,5)  * 0,10</t>
  </si>
  <si>
    <t xml:space="preserve">"km 0,885"               (12,5+15,0)  * 0,00</t>
  </si>
  <si>
    <t xml:space="preserve">"km 0,915"               (15,0+12,5)  * 0,35</t>
  </si>
  <si>
    <t xml:space="preserve">"km 0,940"               (12,5+12,5)  * 0,27</t>
  </si>
  <si>
    <t xml:space="preserve">"km 0,965"               (12,5+10,0)  * 0,03</t>
  </si>
  <si>
    <t xml:space="preserve">"km 0,985"               (10,0+  9,0)  * 0,00</t>
  </si>
  <si>
    <t xml:space="preserve">"km 1,003"               (9,0+   8,5)  * 1,18</t>
  </si>
  <si>
    <t xml:space="preserve">"km 1,020"               (8,5 + 10,0)  * 0,56</t>
  </si>
  <si>
    <t xml:space="preserve">"km 1,040"               (10,0 + 12,5)  * 1,99</t>
  </si>
  <si>
    <t xml:space="preserve">"km 1,065"               (12,5 + 12,5)  * 0,17</t>
  </si>
  <si>
    <t xml:space="preserve">"km 1,090"               (12,5 + 12,5)  * 0,02</t>
  </si>
  <si>
    <t xml:space="preserve">"km 1,115"               (12,5 + 15,0)  * 0,01</t>
  </si>
  <si>
    <t xml:space="preserve">"km 1,145"               (15,0 + 15,0)  * 0,22</t>
  </si>
  <si>
    <t xml:space="preserve">"km 1,175"               (15,0 + 15,0)  * 0,08</t>
  </si>
  <si>
    <t xml:space="preserve">"km 1,205"               (15,0 + 12,5)  * 0,07</t>
  </si>
  <si>
    <t xml:space="preserve">"km 1,230"               (12,5 + 12,5)  * 0,05</t>
  </si>
  <si>
    <t xml:space="preserve">"km 1,255"               (12,5 + 10,0)  * 0,14</t>
  </si>
  <si>
    <t xml:space="preserve">"km 1,275"               (10,0 + 8,0)  * 0,00</t>
  </si>
  <si>
    <t xml:space="preserve">"km 1,291"               (8,0)  * 0,36</t>
  </si>
  <si>
    <t>Mezisoučet</t>
  </si>
  <si>
    <t>3</t>
  </si>
  <si>
    <t xml:space="preserve">"- I skupina 3"         - 372,260*0,5</t>
  </si>
  <si>
    <t>Odkopávky pro výměnu zeminy</t>
  </si>
  <si>
    <t>1153,59</t>
  </si>
  <si>
    <t xml:space="preserve">"-I skup 3"              - 1153,59 *0,5</t>
  </si>
  <si>
    <t>186,13 + 576,795</t>
  </si>
  <si>
    <t>122251106</t>
  </si>
  <si>
    <t>Odkopávky a prokopávky nezapažené strojně v hornině třídy těžitelnosti I skupiny 3 přes 1 000 do 5 000 m3</t>
  </si>
  <si>
    <t>1250592557</t>
  </si>
  <si>
    <t xml:space="preserve">"odkopávky+ výměna"                     186,13+576,795</t>
  </si>
  <si>
    <t>131203102</t>
  </si>
  <si>
    <t>Hloubení zapažených i nezapažených jam ručním nebo pneumatickým nářadím s urovnáním dna do předepsaného profilu a spádu v horninách tř. 3 nesoudržných</t>
  </si>
  <si>
    <t>-629465866</t>
  </si>
  <si>
    <t>patky pro značky-vrtané DN 400 mm</t>
  </si>
  <si>
    <t xml:space="preserve">(0,1256*0,8)*  2</t>
  </si>
  <si>
    <t>5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</si>
  <si>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</si>
  <si>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</si>
  <si>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-535494717</t>
  </si>
  <si>
    <t>0,201 * 0,5</t>
  </si>
  <si>
    <t>6</t>
  </si>
  <si>
    <t>132151104</t>
  </si>
  <si>
    <t>Hloubení nezapažených rýh šířky do 800 mm strojně s urovnáním dna do předepsaného profilu a spádu v hornině třídy těžitelnosti I skupiny 1 a 2 přes 100 m3</t>
  </si>
  <si>
    <t>1755737865</t>
  </si>
  <si>
    <t>zasakovací rýhy</t>
  </si>
  <si>
    <t xml:space="preserve">"km 0,00-063"                   ((0,5+0,3)/2*0,7) * 630</t>
  </si>
  <si>
    <t xml:space="preserve">"km 0,79-1,011"                ((0,5+0,3)/2*0,7) * 221</t>
  </si>
  <si>
    <t xml:space="preserve">"km 1,0111-1,062"           ((0,5+0,3)/2*0,7) *   51</t>
  </si>
  <si>
    <t xml:space="preserve">"km 1,062- 1,291"                ((0,5+0,3)/2*0,7) * 229</t>
  </si>
  <si>
    <t xml:space="preserve">"- skup 3"                            -316,68 *0,5</t>
  </si>
  <si>
    <t>7</t>
  </si>
  <si>
    <t>132251104</t>
  </si>
  <si>
    <t>Hloubení nezapažených rýh šířky do 800 mm strojně s urovnáním dna do předepsaného profilu a spádu v hornině třídy těžitelnosti I skupiny 3 přes 100 m3</t>
  </si>
  <si>
    <t>848983291</t>
  </si>
  <si>
    <t>8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</si>
  <si>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</si>
  <si>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</si>
  <si>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-2094592617</t>
  </si>
  <si>
    <t xml:space="preserve">"ornice tam a zpět"                                  (1952*0,2)  *2        </t>
  </si>
  <si>
    <t>9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</si>
  <si>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</si>
  <si>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</si>
  <si>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-1154956366</t>
  </si>
  <si>
    <t xml:space="preserve">"odvoz zbylá ornice na skládku obce"         501,083-292,87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</si>
  <si>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</si>
  <si>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</si>
  <si>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</si>
  <si>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-732950686</t>
  </si>
  <si>
    <t xml:space="preserve">"odkopávky"            (260+576,795) + (111,678+576,795)</t>
  </si>
  <si>
    <t xml:space="preserve">"rýhy"                          (158,34+158,36)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</si>
  <si>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</si>
  <si>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</si>
  <si>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</si>
  <si>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352021738</t>
  </si>
  <si>
    <t>1841,968 *5</t>
  </si>
  <si>
    <t>12</t>
  </si>
  <si>
    <t>167101102</t>
  </si>
  <si>
    <t>Nakládání, skládání a překládání neulehlého výkopku nebo sypaniny nakládání, množství přes 100 m3, z hornin tř. 1 až 4</t>
  </si>
  <si>
    <t>-1593744592</t>
  </si>
  <si>
    <t xml:space="preserve">"ornice zpět"                          1952,455*0,2</t>
  </si>
  <si>
    <t>13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</si>
  <si>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</si>
  <si>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</si>
  <si>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-1145709432</t>
  </si>
  <si>
    <t>násypy kom</t>
  </si>
  <si>
    <t xml:space="preserve">"km 0,775"                (12,5 + 14,415)  * 0,96</t>
  </si>
  <si>
    <t xml:space="preserve">"km 0,915"               (15,0+12,5)  * 0,13</t>
  </si>
  <si>
    <t>14</t>
  </si>
  <si>
    <t>M</t>
  </si>
  <si>
    <t>58331200</t>
  </si>
  <si>
    <t>štěrkopísek netříděný zásypový</t>
  </si>
  <si>
    <t>t</t>
  </si>
  <si>
    <t>861628470</t>
  </si>
  <si>
    <t>29,419*1,8</t>
  </si>
  <si>
    <t>171201231</t>
  </si>
  <si>
    <t>Poplatek za uložení stavebního odpadu na recyklační skládce (skládkovné) zeminy a kamení zatříděného do Katalogu odpadů pod kódem 17 05 04</t>
  </si>
  <si>
    <t>-697341959</t>
  </si>
  <si>
    <t xml:space="preserve">1841,968  *1,8</t>
  </si>
  <si>
    <t>16</t>
  </si>
  <si>
    <t>174101101</t>
  </si>
  <si>
    <t>Zásyp sypaninou z jakékoliv horniny strojně s uložením výkopku ve vrstvách se zhutněním jam, šachet, rýh nebo kolem objektů v těchto vykopávkách</t>
  </si>
  <si>
    <t>455898093</t>
  </si>
  <si>
    <t>výměna zeminy</t>
  </si>
  <si>
    <t xml:space="preserve">"km 0,000"                (12,5 + 0)      * 1,19 </t>
  </si>
  <si>
    <t xml:space="preserve">"km 0,025"               (12,5 + 12,5)  * 1,19</t>
  </si>
  <si>
    <t xml:space="preserve">"km 0,050"                (12,5 + 12,5)  * 0,62</t>
  </si>
  <si>
    <t xml:space="preserve">"km 0,075"                (12,5 + 12,5)  * 0,19</t>
  </si>
  <si>
    <t xml:space="preserve">"km 0,100"                (12,5 + 12,5)  * 0,51</t>
  </si>
  <si>
    <t xml:space="preserve">"km 0,125"                (12,5 + 12,5)  * 0,50</t>
  </si>
  <si>
    <t xml:space="preserve">"km 0,150"                (12,5 + 12,5)  * 0,60</t>
  </si>
  <si>
    <t xml:space="preserve">"km 0,175"                (12,5 + 12,5)  * 0,65</t>
  </si>
  <si>
    <t xml:space="preserve">"km 0,200"                (12,5 + 12,5)  * 1,19</t>
  </si>
  <si>
    <t xml:space="preserve">"km 0,225"                (12,5 + 12,5)  * 0,25</t>
  </si>
  <si>
    <t xml:space="preserve">"km 0,250"                (12,5 + 12,5)  * 0,96</t>
  </si>
  <si>
    <t xml:space="preserve">"km 0,275"                (12,5 + 12,5)  * 0,56</t>
  </si>
  <si>
    <t xml:space="preserve">"km 0,300"                (12,5 + 12,5)  * 0,73</t>
  </si>
  <si>
    <t xml:space="preserve">"km 0,325"                (12,5 + 12,5)  * 1,63</t>
  </si>
  <si>
    <t xml:space="preserve">"km 0,350"                (12,5 + 12,5)  * 0,51</t>
  </si>
  <si>
    <t xml:space="preserve">"km 0,375"                (12,5 + 12,5)  * 0,55</t>
  </si>
  <si>
    <t xml:space="preserve">"km 0,400"                (12,5 + 12,5)  * 0,38</t>
  </si>
  <si>
    <t xml:space="preserve">"km 0,425"                (12,5 + 12,5)  * 2,44</t>
  </si>
  <si>
    <t xml:space="preserve">"km 0,450"                (12,5 + 12,5)  * 0,63</t>
  </si>
  <si>
    <t xml:space="preserve">"km 0,475"                (12,5 + 12,5)  * 0,49</t>
  </si>
  <si>
    <t xml:space="preserve">"km 0,500"                (12,5 + 12,5)  * 0,57</t>
  </si>
  <si>
    <t xml:space="preserve">"km 0,525"                (12,5 + 12,5)  * 1,19</t>
  </si>
  <si>
    <t xml:space="preserve">"km 0,550"                (12,5 + 15,0)  * 0,54</t>
  </si>
  <si>
    <t xml:space="preserve">"km 0,580"                (15,0 + 8,5)  * 2,67</t>
  </si>
  <si>
    <t xml:space="preserve">"km 0,597"                (8,5 + 9,5)  * 1,66</t>
  </si>
  <si>
    <t xml:space="preserve">"km 0,616"                (9,5 + 14,5)  * 0,93</t>
  </si>
  <si>
    <t xml:space="preserve">"km 0,645"                (14,5 + 15,0)  * 0,48</t>
  </si>
  <si>
    <t xml:space="preserve">"km 0,675"                (15,0 + 12,5)  * 0,55</t>
  </si>
  <si>
    <t xml:space="preserve">"km 0,700"                (12,5 + 12,5)  * 0,62</t>
  </si>
  <si>
    <t xml:space="preserve">"km 0,725"                (12,5 + 12,5)  * 0,52</t>
  </si>
  <si>
    <t xml:space="preserve">"km 0,750"                (12,5 + 12,5)  * 1,24</t>
  </si>
  <si>
    <t xml:space="preserve">"km 0,775"                (12,5 + 14,415)  * 0,63</t>
  </si>
  <si>
    <t xml:space="preserve">"km 0,80383"           (14,415 + 13,085)  * 0,0</t>
  </si>
  <si>
    <t xml:space="preserve">"km 0,830"               (13,085 + 15,0)  * 1,17</t>
  </si>
  <si>
    <t xml:space="preserve">"km 0,860"               (15,0 + 12,5)  * 1,13</t>
  </si>
  <si>
    <t xml:space="preserve">"km 0,885"               (12,5+15,0)  * 0,64</t>
  </si>
  <si>
    <t xml:space="preserve">"km 0,915"               (15,0+12,5)  * 1,28</t>
  </si>
  <si>
    <t xml:space="preserve">"km 0,940"               (12,5+12,5)  * 1,16</t>
  </si>
  <si>
    <t xml:space="preserve">"km 0,965"               (12,5+10,0)  * 1,27</t>
  </si>
  <si>
    <t xml:space="preserve">"km 0,985"               (10,0+  9,0)  * 0,58</t>
  </si>
  <si>
    <t xml:space="preserve">"km 1,003"               (9,0+   8,5)  * 5,82</t>
  </si>
  <si>
    <t xml:space="preserve">"km 1,020"               (8,5 + 10,0)  * 0,47</t>
  </si>
  <si>
    <t xml:space="preserve">"km 1,040"               (10,0 + 12,5)  * 1,42</t>
  </si>
  <si>
    <t xml:space="preserve">"km 1,065"               (12,5 + 12,5)  * 1,55</t>
  </si>
  <si>
    <t xml:space="preserve">"km 1,090"               (12,5 + 12,5)  * 0,50</t>
  </si>
  <si>
    <t xml:space="preserve">"km 1,115"               (12,5 + 15,0)  * 0,53</t>
  </si>
  <si>
    <t xml:space="preserve">"km 1,145"               (15,0 + 15,0)  * 0,41</t>
  </si>
  <si>
    <t xml:space="preserve">"km 1,175"               (15,0 + 15,0)  * 0,47</t>
  </si>
  <si>
    <t xml:space="preserve">"km 1,205"               (15,0 + 12,5)  * 0,45</t>
  </si>
  <si>
    <t xml:space="preserve">"km 1,230"               (12,5 + 12,5)  * 0,45</t>
  </si>
  <si>
    <t xml:space="preserve">"km 1,255"               (12,5 + 10,0)  *0,53</t>
  </si>
  <si>
    <t xml:space="preserve">"km 1,275"               (10,0 + 8,0)  * 1,38</t>
  </si>
  <si>
    <t xml:space="preserve">"km 1,291"               (8,0)  * 1,78</t>
  </si>
  <si>
    <t>zasakovací rýha</t>
  </si>
  <si>
    <t>17</t>
  </si>
  <si>
    <t>-85123626</t>
  </si>
  <si>
    <t xml:space="preserve">"výměna zeminy"                 (1153,59)  *1,8 </t>
  </si>
  <si>
    <t>18</t>
  </si>
  <si>
    <t>58333674</t>
  </si>
  <si>
    <t>kamenivo těžené hrubé frakce 16/32</t>
  </si>
  <si>
    <t>-1153409459</t>
  </si>
  <si>
    <t xml:space="preserve">"vsakovací příkopy"                 (316,68) *  1,8      </t>
  </si>
  <si>
    <t>19</t>
  </si>
  <si>
    <t>181951112</t>
  </si>
  <si>
    <t>Úprava pláně vyrovnáním výškových rozdílů strojně v hornině třídy těžitelnosti I, skupiny 1 až 3 se zhutněním</t>
  </si>
  <si>
    <t>m2</t>
  </si>
  <si>
    <t>309119459</t>
  </si>
  <si>
    <t xml:space="preserve">"A"               4640 + 1291*1,8</t>
  </si>
  <si>
    <t>20</t>
  </si>
  <si>
    <t>182111111</t>
  </si>
  <si>
    <t>Zpevnění svahu jutovou, kokosovou nebo plastovou rohoží na svahu přes 1:2 do 1:1</t>
  </si>
  <si>
    <t>1539650325</t>
  </si>
  <si>
    <t xml:space="preserve">"km 0,580"                (15,0 + 8,5)  *  (2,0)</t>
  </si>
  <si>
    <t xml:space="preserve">"km 0,750"                (12,5 + 12,5)  * (1,0)</t>
  </si>
  <si>
    <t xml:space="preserve">"km 0,775"                (12,5 + 14,415)  * (3,0)</t>
  </si>
  <si>
    <t xml:space="preserve">"km 0,940"               (12,5+12,5)  * (0,5)</t>
  </si>
  <si>
    <t xml:space="preserve">"km 1,020"               (8,5 + 10,0)  * (2,0)</t>
  </si>
  <si>
    <t xml:space="preserve">"km 1,040"               (10,0 + 12,5)  * (1,4)</t>
  </si>
  <si>
    <t>61894012</t>
  </si>
  <si>
    <t>síť protierozní z kokosových vláken 400g/m2</t>
  </si>
  <si>
    <t>1022269725</t>
  </si>
  <si>
    <t>133,745*1,15</t>
  </si>
  <si>
    <t>153,807*0,67 'Přepočtené koeficientem množství</t>
  </si>
  <si>
    <t>22</t>
  </si>
  <si>
    <t>69311057</t>
  </si>
  <si>
    <t>skoba kotvící ocelová na geotextilie dl 300mm D 4mm</t>
  </si>
  <si>
    <t>kus</t>
  </si>
  <si>
    <t>-1939385937</t>
  </si>
  <si>
    <t>233*4*1,05</t>
  </si>
  <si>
    <t>978,6*0,67 'Přepočtené koeficientem množství</t>
  </si>
  <si>
    <t>23</t>
  </si>
  <si>
    <t>182201101</t>
  </si>
  <si>
    <t>Svahování trvalých svahů do projektovaných profilů strojně s potřebným přemístěním výkopku při svahování násypů v jakékoliv hornině</t>
  </si>
  <si>
    <t>1879531108</t>
  </si>
  <si>
    <t xml:space="preserve">"km 0,597"                (8,5 + 9,5)  *   (2,2)</t>
  </si>
  <si>
    <t xml:space="preserve">"km 0,80383"           (10,0)  * (3,0+2)</t>
  </si>
  <si>
    <t>Zemní práce - povrchové úpravy terénu</t>
  </si>
  <si>
    <t>24</t>
  </si>
  <si>
    <t>181151312</t>
  </si>
  <si>
    <t>Plošná úprava terénu v zemině tř. 1 až 4 s urovnáním povrchu bez doplnění ornice souvislé plochy přes 500 m2 při nerovnostech terénu přes 50 do 100 mm na svahu přes 1:5 do 1:2</t>
  </si>
  <si>
    <t>526831846</t>
  </si>
  <si>
    <t>25</t>
  </si>
  <si>
    <t>181301113</t>
  </si>
  <si>
    <t>Rozprostření a urovnání ornice v rovině nebo ve svahu sklonu do 1:5 strojně při souvislé ploše přes 500 m2, tl. vrstvy do 200 mm</t>
  </si>
  <si>
    <t>-1973852369</t>
  </si>
  <si>
    <t xml:space="preserve">"km 0,000"                (12,5 + 0)   *  (0,5+0,5)</t>
  </si>
  <si>
    <t xml:space="preserve">"km 0,025"               (12,5 + 12,5)  * (1,4+0,5)</t>
  </si>
  <si>
    <t xml:space="preserve">"km 0,050"                (12,5 + 12,5)  * (0,5+0,5)</t>
  </si>
  <si>
    <t xml:space="preserve">"km 0,075"                (12,5 + 12,5)  * (0,5+0,5)</t>
  </si>
  <si>
    <t xml:space="preserve">"km 0,100"                (12,5 + 12,5)  * (0,5+0,8)</t>
  </si>
  <si>
    <t xml:space="preserve">"km 0,125"                (12,5 + 12,5)  * (0,5 + 0,5)</t>
  </si>
  <si>
    <t xml:space="preserve">"km 0,150"                (12,5 + 12,5)  * (0,5+0,5)</t>
  </si>
  <si>
    <t xml:space="preserve">"km 0,175"                (12,5 + 12,5)  * (0,5+0,5)</t>
  </si>
  <si>
    <t xml:space="preserve">"km 0,200"                (12,5 + 12,5)  * (0,5+0,5)</t>
  </si>
  <si>
    <t xml:space="preserve">"km 0,225"                (12,5 + 12,5)  * (0,5 +0,5)</t>
  </si>
  <si>
    <t xml:space="preserve">"km 0,250"                (12,5 + 12,5)  * (0,6 +0,5)</t>
  </si>
  <si>
    <t xml:space="preserve">"km 0,275"                (12,5 + 12,5)  * (0,5+0,5)</t>
  </si>
  <si>
    <t xml:space="preserve">"km 0,300"                (12,5 + 12,5)  *(0,5+0,5)</t>
  </si>
  <si>
    <t xml:space="preserve">"km 0,325"                (12,5 + 12,5)  *(4,0+0,5)</t>
  </si>
  <si>
    <t xml:space="preserve">"km 0,350"                (12,5 + 12,5)  * (0,5+0,5)</t>
  </si>
  <si>
    <t xml:space="preserve">"km 0,375"                (12,5 + 12,5)  * (0,5+0,5)</t>
  </si>
  <si>
    <t xml:space="preserve">"km 0,400"                (12,5 + 12,5)  * (0,5+0,5)</t>
  </si>
  <si>
    <t xml:space="preserve">"km 0,425"                (12,5 + 12,5)  * (0,6+3,5+0,3)</t>
  </si>
  <si>
    <t xml:space="preserve">"km 0,450"                (12,5 + 12,5)  * (0,5+0,5)</t>
  </si>
  <si>
    <t xml:space="preserve">"km 0,475"                (12,5 + 12,5)  * (0,5+0,5)</t>
  </si>
  <si>
    <t xml:space="preserve">"km 0,500"                (12,5 + 12,5)  * (0,5+0,5)</t>
  </si>
  <si>
    <t xml:space="preserve">"km 0,525"                (12,5 + 12,5)  * (0,5+0,5)</t>
  </si>
  <si>
    <t xml:space="preserve">"km 0,550"                (12,5 + 15,0)  * (0,5+0,5)</t>
  </si>
  <si>
    <t xml:space="preserve">"km 0,580"                (15,0 + 8,5)  *  (1,0+2,0)</t>
  </si>
  <si>
    <t xml:space="preserve">"km 0,597"                (8,5 + 9,5)  *   (1,5+3,0)</t>
  </si>
  <si>
    <t xml:space="preserve">"km 0,616"                (9,5 + 14,5)  * (1,2+0,5)</t>
  </si>
  <si>
    <t xml:space="preserve">"km 0,645"                (14,5 + 15,0)  * (0,5+0,5)</t>
  </si>
  <si>
    <t xml:space="preserve">"km 0,675"                (15,0 + 12,5)  * (0,5+0,5)</t>
  </si>
  <si>
    <t xml:space="preserve">"km 0,700"                (12,5 + 12,5)  * (0,5+0,5)</t>
  </si>
  <si>
    <t xml:space="preserve">"km 0,725"                (12,5 + 12,5)  * (0,5+0,5)</t>
  </si>
  <si>
    <t xml:space="preserve">"km 0,750"                (12,5 + 12,5)  * (0,7+0,5)</t>
  </si>
  <si>
    <t xml:space="preserve">"km 0,775"                (12,5 + 14,415)  * (0,8+2,5)</t>
  </si>
  <si>
    <t xml:space="preserve">"km 0,80383"           (14,415 + 13,085)  * (2,5+1,0)</t>
  </si>
  <si>
    <t xml:space="preserve">"km 0,830"               (13,085 + 15,0)  * (0,5+0,5)</t>
  </si>
  <si>
    <t xml:space="preserve">"km 0,860"               (15,0 + 12,5)  * (0,5+0,5)</t>
  </si>
  <si>
    <t xml:space="preserve">"km 0,885"               (12,5+15,0)  * (0,5+0,5)</t>
  </si>
  <si>
    <t xml:space="preserve">"km 0,915"               (15,0+12,5)  * (0,5+2,5)</t>
  </si>
  <si>
    <t xml:space="preserve">"km 0,940"               (12,5+12,5)  * (0,5+0,3)</t>
  </si>
  <si>
    <t xml:space="preserve">"km 0,965"               (12,5+10,0)  * (0,5+0,5)</t>
  </si>
  <si>
    <t xml:space="preserve">"km 0,985"               (10,0+  9,0)  * (0,5+0,5)</t>
  </si>
  <si>
    <t xml:space="preserve">"km 1,003"               (9,0+   8,5)  * (3,0+4,0)</t>
  </si>
  <si>
    <t xml:space="preserve">"km 1,020"               (8,5 + 10,0)  * (2,0+0,5)</t>
  </si>
  <si>
    <t xml:space="preserve">"km 1,040"               (10,0 + 12,5)  * (1,0+0,5)</t>
  </si>
  <si>
    <t xml:space="preserve">"km 1,065"               (12,5 + 12,5)  * (0,5+0,5)</t>
  </si>
  <si>
    <t xml:space="preserve">"km 1,090"               (12,5 + 12,5)  * (0,5+0,5)</t>
  </si>
  <si>
    <t xml:space="preserve">"km 1,115"               (12,5 + 15,0)  * (0,5+0,5)</t>
  </si>
  <si>
    <t xml:space="preserve">"km 1,145"               (15,0 + 15,0)  * (0,5+0,5)</t>
  </si>
  <si>
    <t xml:space="preserve">"km 1,175"               (15,0 + 15,0)  * (0,5+0,5)</t>
  </si>
  <si>
    <t xml:space="preserve">"km 1,205"               (15,0 + 12,5)  * (0,5+0,5)</t>
  </si>
  <si>
    <t xml:space="preserve">"km 1,230"               (12,5 + 12,5)  * (0,5+0,5)</t>
  </si>
  <si>
    <t xml:space="preserve">"km 1,255"               (12,5 + 10,0)  * (0,5+0,5)</t>
  </si>
  <si>
    <t xml:space="preserve">"km 1,275"               (10,0 + 8,0)  * (0,5+0,5)</t>
  </si>
  <si>
    <t xml:space="preserve">"km 1,291"               (8,0)  * (0,5+0,5)</t>
  </si>
  <si>
    <t>26</t>
  </si>
  <si>
    <t>181451122</t>
  </si>
  <si>
    <t>Založení trávníku na půdě předem připravené plochy přes 1000 m2 výsevem včetně utažení lučního na svahu přes 1:5 do 1:2</t>
  </si>
  <si>
    <t>-1397752804</t>
  </si>
  <si>
    <t>27</t>
  </si>
  <si>
    <t>00572472</t>
  </si>
  <si>
    <t>osivo směs travní krajinná-rovinná</t>
  </si>
  <si>
    <t>kg</t>
  </si>
  <si>
    <t>-701361184</t>
  </si>
  <si>
    <t>1952,455</t>
  </si>
  <si>
    <t>1952,455*0,015 'Přepočtené koeficientem množství</t>
  </si>
  <si>
    <t>28</t>
  </si>
  <si>
    <t>10371500</t>
  </si>
  <si>
    <t>substrát pro trávníky VL</t>
  </si>
  <si>
    <t>-862846589</t>
  </si>
  <si>
    <t>1952,455*0,03 'Přepočtené koeficientem množství</t>
  </si>
  <si>
    <t>29</t>
  </si>
  <si>
    <t>184802211</t>
  </si>
  <si>
    <t>Chemické odplevelení půdy před založením kultury, trávníku nebo zpevněných ploch o výměře jednotlivě přes 20 m2 na svahu přes 1:5 do 1:2 postřikem na široko</t>
  </si>
  <si>
    <t>258485701</t>
  </si>
  <si>
    <t>30</t>
  </si>
  <si>
    <t>185802113</t>
  </si>
  <si>
    <t>Hnojení půdy nebo trávníku v rovině nebo na svahu do 1:5 umělým hnojivem na široko</t>
  </si>
  <si>
    <t>1392753446</t>
  </si>
  <si>
    <t>1952</t>
  </si>
  <si>
    <t>1952*8E-05 'Přepočtené koeficientem množství</t>
  </si>
  <si>
    <t>31</t>
  </si>
  <si>
    <t>185804312</t>
  </si>
  <si>
    <t>Zalití rostlin vodou plochy záhonů jednotlivě přes 20 m2</t>
  </si>
  <si>
    <t>-1582048310</t>
  </si>
  <si>
    <t xml:space="preserve">"zalití 2x po výsadbě"                          1952*0,005*2</t>
  </si>
  <si>
    <t>32</t>
  </si>
  <si>
    <t>185851121.1</t>
  </si>
  <si>
    <t>Dovoz vody pro zálivku rostlin za vzdálenost do 1000 m</t>
  </si>
  <si>
    <t>vlastní dle zkušenosti</t>
  </si>
  <si>
    <t>502619476</t>
  </si>
  <si>
    <t xml:space="preserve">"zalití 2x po výsadbě"                         1952*0,005*2</t>
  </si>
  <si>
    <t>Zakládání</t>
  </si>
  <si>
    <t>33</t>
  </si>
  <si>
    <t>275321311</t>
  </si>
  <si>
    <t>Základy z betonu železového (bez výztuže) patky z betonu bez zvýšených nároků na prostředí tř. C 16/20</t>
  </si>
  <si>
    <t>-870298268</t>
  </si>
  <si>
    <t xml:space="preserve">"patka DZ"                       (0,1256*0,8)*  2  *1,1</t>
  </si>
  <si>
    <t>Komunikace</t>
  </si>
  <si>
    <t>34</t>
  </si>
  <si>
    <t>564851111</t>
  </si>
  <si>
    <t>Podklad ze štěrkodrti ŠD s rozprostřením a zhutněním, po zhutnění tl. 150 mm</t>
  </si>
  <si>
    <t>-382087882</t>
  </si>
  <si>
    <t>"0/32"</t>
  </si>
  <si>
    <t xml:space="preserve">"KOM A"                4640 + 1291*1,6</t>
  </si>
  <si>
    <t>0/63"</t>
  </si>
  <si>
    <t xml:space="preserve">"KOM A"               4640 + 1291*1,8</t>
  </si>
  <si>
    <t>35</t>
  </si>
  <si>
    <t>565155111</t>
  </si>
  <si>
    <t>Asfaltový beton vrstva podkladní ACP 16 (obalované kamenivo střednězrnné - OKS) s rozprostřením a zhutněním v pruhu šířky přes 1,5 do 3 m, po zhutnění tl. 70 mm</t>
  </si>
  <si>
    <t>1286969296</t>
  </si>
  <si>
    <t xml:space="preserve">"kce A"              4640</t>
  </si>
  <si>
    <t>36</t>
  </si>
  <si>
    <t>569951133</t>
  </si>
  <si>
    <t>Zpevnění krajnic nebo komunikací pro pěší s rozprostřením a zhutněním, po zhutnění asfaltovým recyklátem tl. 150 mm</t>
  </si>
  <si>
    <t>718718581</t>
  </si>
  <si>
    <t xml:space="preserve">"A"         1255</t>
  </si>
  <si>
    <t>37</t>
  </si>
  <si>
    <t>573191111</t>
  </si>
  <si>
    <t>Postřik infiltrační kationaktivní emulzí v množství 1,00 kg/m2</t>
  </si>
  <si>
    <t>1345946484</t>
  </si>
  <si>
    <t>38</t>
  </si>
  <si>
    <t>577134111</t>
  </si>
  <si>
    <t>Asfaltový beton vrstva obrusná ACO 11 (ABS) s rozprostřením a se zhutněním z nemodifikovaného asfaltu v pruhu šířky do 3 m tř. I, po zhutnění tl. 40 mm</t>
  </si>
  <si>
    <t>-492855278</t>
  </si>
  <si>
    <t>39</t>
  </si>
  <si>
    <t>597361121</t>
  </si>
  <si>
    <t>Svodnice vody ocelová šířky 120 mm, kotvená do betonu</t>
  </si>
  <si>
    <t>m</t>
  </si>
  <si>
    <t>1311912274</t>
  </si>
  <si>
    <t xml:space="preserve">"v km 0,055"        4,0</t>
  </si>
  <si>
    <t xml:space="preserve">"v km 0,415"        4,5</t>
  </si>
  <si>
    <t xml:space="preserve">"v km 0,530"        4,0</t>
  </si>
  <si>
    <t xml:space="preserve">"v km 0,975"        4,0</t>
  </si>
  <si>
    <t>Ostatní konstrukce a práce-bourání</t>
  </si>
  <si>
    <t>40</t>
  </si>
  <si>
    <t>914511112</t>
  </si>
  <si>
    <t>Montáž sloupku dopravních značek délky do 3,5 m do hliníkové patky</t>
  </si>
  <si>
    <t>-1344289580</t>
  </si>
  <si>
    <t>41</t>
  </si>
  <si>
    <t>40445225</t>
  </si>
  <si>
    <t>sloupek Zn pro dopravní značku D 60mm v 350mm</t>
  </si>
  <si>
    <t>1806171524</t>
  </si>
  <si>
    <t>42</t>
  </si>
  <si>
    <t>40445240</t>
  </si>
  <si>
    <t>patka hliníková pro sloupek D 60 mm</t>
  </si>
  <si>
    <t>-981501365</t>
  </si>
  <si>
    <t>43</t>
  </si>
  <si>
    <t>914111111</t>
  </si>
  <si>
    <t>Montáž svislé dopravní značky základní velikosti do 1 m2 objímkami na sloupky nebo konzoly</t>
  </si>
  <si>
    <t>-683028795</t>
  </si>
  <si>
    <t>44</t>
  </si>
  <si>
    <t>40445253</t>
  </si>
  <si>
    <t>víčko plastové na sloupek D 60mm</t>
  </si>
  <si>
    <t>982995018</t>
  </si>
  <si>
    <t>45</t>
  </si>
  <si>
    <t>40445256</t>
  </si>
  <si>
    <t>svorka upínací na sloupek dopravní značky D 60mm</t>
  </si>
  <si>
    <t>1574247800</t>
  </si>
  <si>
    <t>46</t>
  </si>
  <si>
    <t>40445650</t>
  </si>
  <si>
    <t>dodatkové tabulky E7, E12, E13 500x300mm</t>
  </si>
  <si>
    <t>-1437865596</t>
  </si>
  <si>
    <t xml:space="preserve">"nápis Polní cesta"          2</t>
  </si>
  <si>
    <t>47</t>
  </si>
  <si>
    <t>919735112</t>
  </si>
  <si>
    <t>Řezání stávajícího živičného krytu nebo podkladu hloubky přes 50 do 100 mm</t>
  </si>
  <si>
    <t>1523490838</t>
  </si>
  <si>
    <t xml:space="preserve">"Km 0,00"                 3,0+1,0*2</t>
  </si>
  <si>
    <t xml:space="preserve">"Km 1,291"               3,0+20,0+15,0</t>
  </si>
  <si>
    <t>48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</si>
  <si>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</si>
  <si>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</si>
  <si>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288648810</t>
  </si>
  <si>
    <t xml:space="preserve">"Km 0,00"                 3,0 *0,5</t>
  </si>
  <si>
    <t xml:space="preserve">"Km 1,291"               (3,0+20,0+15,0)*0,5</t>
  </si>
  <si>
    <t>49</t>
  </si>
  <si>
    <t>919122122</t>
  </si>
  <si>
    <t>Utěsnění dilatačních spár zálivkou za tepla v cementobetonovém nebo živičném krytu včetně adhezního nátěru s těsnicím profilem pod zálivkou, pro komůrky šířky 15 mm, hloubky 30 mm</t>
  </si>
  <si>
    <t>75399676</t>
  </si>
  <si>
    <t>50</t>
  </si>
  <si>
    <t>919441211</t>
  </si>
  <si>
    <t>Čelo propustku včetně římsy ze zdiva z lomového kamene, pro propustek z trub DN 300 až 500 mm,vč založení</t>
  </si>
  <si>
    <t>-1253215522</t>
  </si>
  <si>
    <t xml:space="preserve">"propustek v km 0,803"          2</t>
  </si>
  <si>
    <t xml:space="preserve">"propustek v km 0,990"          2</t>
  </si>
  <si>
    <t>51</t>
  </si>
  <si>
    <t>919443111</t>
  </si>
  <si>
    <t>Vtoková jímka propustku ze zdiva z lomového kamene na maltu cementovou, propustku z trub DN do 800 mm</t>
  </si>
  <si>
    <t>-1689749696</t>
  </si>
  <si>
    <t>52</t>
  </si>
  <si>
    <t>919521120</t>
  </si>
  <si>
    <t>Zřízení silničního propustku z trub betonových nebo železobetonových DN 400 mm</t>
  </si>
  <si>
    <t>1196230872</t>
  </si>
  <si>
    <t xml:space="preserve">"propustek v km 0,803"           5</t>
  </si>
  <si>
    <t xml:space="preserve">"propustek v km 0,990"          6</t>
  </si>
  <si>
    <t>53</t>
  </si>
  <si>
    <t>59221001</t>
  </si>
  <si>
    <t>trouba ŽB 8úhelníková zesílená DN 400</t>
  </si>
  <si>
    <t>1996760844</t>
  </si>
  <si>
    <t>11*1,02 'Přepočtené koeficientem množství</t>
  </si>
  <si>
    <t>54</t>
  </si>
  <si>
    <t>919535557</t>
  </si>
  <si>
    <t>Obetonování trubního propustku betonem prostým bez zvýšených nároků na prostředí tř. C 16/20</t>
  </si>
  <si>
    <t>955884225</t>
  </si>
  <si>
    <t>(11,0* 0,110) * 2*2</t>
  </si>
  <si>
    <t>55</t>
  </si>
  <si>
    <t>919726121</t>
  </si>
  <si>
    <t>Geotextilie netkaná pro ochranu, separaci nebo filtraci měrná hmotnost do 200 g/m2</t>
  </si>
  <si>
    <t>CS ÚRS 2019 01</t>
  </si>
  <si>
    <t>-184568747</t>
  </si>
  <si>
    <t xml:space="preserve">"km 0,00-063"                    (0,5+0,3 + 0,7*2)*1,2 * 630</t>
  </si>
  <si>
    <t xml:space="preserve">"km 0,79-1,011"                (0,5+0,3 + 0,7*2)*1,2 * 221</t>
  </si>
  <si>
    <t xml:space="preserve">"km 1,0111-1,062"            (0,5+0,3 + 0,7*2)*1,2 *   51</t>
  </si>
  <si>
    <t xml:space="preserve">"km 1,062- 1,291"             (0,5+0,3 + 0,7*2)*1,2 * 229</t>
  </si>
  <si>
    <t>2985,84*1,15 'Přepočtené koeficientem množství</t>
  </si>
  <si>
    <t>997</t>
  </si>
  <si>
    <t>Přesun sutě</t>
  </si>
  <si>
    <t>56</t>
  </si>
  <si>
    <t>997221571</t>
  </si>
  <si>
    <t>Vodorovná doprava vybouraných hmot bez naložení, ale se složením a s hrubým urovnáním na vzdálenost do 1 km</t>
  </si>
  <si>
    <t>-670242087</t>
  </si>
  <si>
    <t xml:space="preserve">"živice"         4,51</t>
  </si>
  <si>
    <t>57</t>
  </si>
  <si>
    <t>997221579</t>
  </si>
  <si>
    <t>Vodorovná doprava vybouraných hmot bez naložení, ale se složením a s hrubým urovnáním na vzdálenost Příplatek k ceně za každý další i započatý 1 km přes 1 km</t>
  </si>
  <si>
    <t>-473625379</t>
  </si>
  <si>
    <t>4,51 * 14</t>
  </si>
  <si>
    <t>58</t>
  </si>
  <si>
    <t>997221875</t>
  </si>
  <si>
    <t>Poplatek za uložení stavebního odpadu na recyklační skládce (skládkovné) asfaltového bez obsahu dehtu zatříděného do Katalogu odpadů pod kódem 17 03 02</t>
  </si>
  <si>
    <t>-429825678</t>
  </si>
  <si>
    <t>SO 102 - Polní cesta C 49, typ B - v části Přední Důl a mezi brodem a č.ev.61</t>
  </si>
  <si>
    <t xml:space="preserve">    4 - Vodorovné konstrukce</t>
  </si>
  <si>
    <t>M - Montáže potrubí</t>
  </si>
  <si>
    <t xml:space="preserve">    23-M - Montáže ocelové konstrukceí</t>
  </si>
  <si>
    <t>1061475754</t>
  </si>
  <si>
    <t xml:space="preserve">"km 0,000"                (15,0)           * (0,9+0,6)*0,15</t>
  </si>
  <si>
    <t xml:space="preserve">"km 0,030"                (15,0+15,0) * (1,1+0,8) *0,15</t>
  </si>
  <si>
    <t xml:space="preserve">"km 0,060"                (15,0+15,0) * (1,5+0,6) *0,15</t>
  </si>
  <si>
    <t xml:space="preserve">"km 0,090"                (15,0+15,0) * (1,9 + 0,2)*0,15</t>
  </si>
  <si>
    <t xml:space="preserve">"km 0,120"                (15,0+12,5) * (1,7+0) *0,15</t>
  </si>
  <si>
    <t xml:space="preserve">"km 0,145"                (12,5+12,5) * (1,4+0,4) *0,15</t>
  </si>
  <si>
    <t xml:space="preserve">"km 0,170"                (12,5+15,0) * (3,5+0,9) *0,15</t>
  </si>
  <si>
    <t xml:space="preserve">"km 0,200"                (15+12,5) *    (1,5 + 0,3) * 0,15</t>
  </si>
  <si>
    <t xml:space="preserve">"km 0,225"                (12,5+ 12,5) * (1,8+0,3)*0,15</t>
  </si>
  <si>
    <t xml:space="preserve">"km 0,250"                (12,5+ 12,5) * (3,5+0,8) *0,15</t>
  </si>
  <si>
    <t xml:space="preserve">"km 0,275"                (12,5+ 10,0) * (1,8+0)*0,15</t>
  </si>
  <si>
    <t xml:space="preserve">"km 0,295"                (10,0+ 12,5) * (2,8+0,4)*0,15</t>
  </si>
  <si>
    <t xml:space="preserve">"km 0,320"                (12,5+ 12,5) *(3,0+1,1)*0,15</t>
  </si>
  <si>
    <t xml:space="preserve">"km 0,345"                (12,5+ 10,0) * (2,2+1,0)*0,15</t>
  </si>
  <si>
    <t xml:space="preserve">"km 0,365"                (10,0+  7,5) * (1,0+1,4)*0,15</t>
  </si>
  <si>
    <t xml:space="preserve">"km 0,380"                (7,5+ 7,5) * (2,0+0)*0,15</t>
  </si>
  <si>
    <t xml:space="preserve">"km 0,395"                (7,5+15,0) * (1,7+0,5) *0,15</t>
  </si>
  <si>
    <t xml:space="preserve">"km 0,425"                (15,0+15,0) * (1,2+0,5)*0,15</t>
  </si>
  <si>
    <t xml:space="preserve">"km 0,455"                (15,0+15,0) * (1,0+0,7)*0,15</t>
  </si>
  <si>
    <t xml:space="preserve">"km 0,485"                (15,0+8,225) * (0,8+0,8)*0,15</t>
  </si>
  <si>
    <t xml:space="preserve">"km 0,50145"           (8,225+11,775) * (3,0+2,5)*0,15              "propustek"</t>
  </si>
  <si>
    <t xml:space="preserve">"km 0,525"               (11,775+14,0) * (2,3+1,5)*0,15          </t>
  </si>
  <si>
    <t xml:space="preserve">"km 0,553"               (14,0 +10,0) * (3,8+1,2)*0,15           </t>
  </si>
  <si>
    <t xml:space="preserve">"km 0,573"               (10,0 +11,0) * (1,7+1,0) *0,15      </t>
  </si>
  <si>
    <t xml:space="preserve">"km 0,595"               (11,0 +15,0) * (3,0+1,3)*0,15      </t>
  </si>
  <si>
    <t xml:space="preserve">"km 0,625"               (15,0 +12,5) * (1,5+0,6)*0,15           </t>
  </si>
  <si>
    <t xml:space="preserve">"km 0,650"               (12,5 +12,5) * (1,7+0,6)*0,15           </t>
  </si>
  <si>
    <t xml:space="preserve">"km 0,675"               (12,5 +12,5) * (1,1+1,0)*0,15          </t>
  </si>
  <si>
    <t xml:space="preserve">"km 0,700"               (12,5 +12,5) * (2,8+0,8)*0,15           </t>
  </si>
  <si>
    <t xml:space="preserve">"km 0,725"               (12,5 +12,5) * (3,0+1,2)*0,15          </t>
  </si>
  <si>
    <t xml:space="preserve">"km 0,750"               (12,5 +12,5) * (0,2+0,9)*0,15           </t>
  </si>
  <si>
    <t xml:space="preserve">"km 0,775"               (12,5 +12,5) * (0,5+2,8)*0,15           </t>
  </si>
  <si>
    <t xml:space="preserve">"km 0,800"               (12,5 +12,5) * (0,3+1,2)*0,15           </t>
  </si>
  <si>
    <t xml:space="preserve">"km 0,825"               (12,5)            * (1,3+0,2)*0,15       </t>
  </si>
  <si>
    <t>1113055770</t>
  </si>
  <si>
    <t xml:space="preserve">"km 0,000"                (15,0) * 0,67 </t>
  </si>
  <si>
    <t xml:space="preserve">"km 0,030"                (15,0+15,0) * 0,74</t>
  </si>
  <si>
    <t xml:space="preserve">"km 0,060"                (15,0+15,0) * 0,20</t>
  </si>
  <si>
    <t xml:space="preserve">"km 0,090"                (15,0+15,0) * 0,33</t>
  </si>
  <si>
    <t xml:space="preserve">"km 0,120"                (15,0+12,5) * 0,31</t>
  </si>
  <si>
    <t xml:space="preserve">"km 0,145"                (12,5+12,5) * 0,03</t>
  </si>
  <si>
    <t xml:space="preserve">"km 0,170"                (12,5+15,0) * 0,59</t>
  </si>
  <si>
    <t xml:space="preserve">"km 0,200"                (15+12,5) * 0,19</t>
  </si>
  <si>
    <t xml:space="preserve">"km 0,225"                (12,5+ 12,5) * 0,28</t>
  </si>
  <si>
    <t xml:space="preserve">"km 0,250"                (12,5+ 12,5) * 0,14</t>
  </si>
  <si>
    <t xml:space="preserve">"km 0,275"                (12,5+ 10,0) * 0,16</t>
  </si>
  <si>
    <t xml:space="preserve">"km 0,295"                (10,0+ 12,5) * 0,55</t>
  </si>
  <si>
    <t xml:space="preserve">"km 0,320"                (12,5+ 12,5) * 0,82</t>
  </si>
  <si>
    <t xml:space="preserve">"km 0,345"                (12,5+ 10,0) * 0,21</t>
  </si>
  <si>
    <t xml:space="preserve">"km 0,365"                (10,0+  7,5) * 0,07</t>
  </si>
  <si>
    <t xml:space="preserve">"km 0,380"                (7,5+ 7,5) * 0,34</t>
  </si>
  <si>
    <t xml:space="preserve">"km 0,395"                (7,5+15,0) * 0,04</t>
  </si>
  <si>
    <t xml:space="preserve">"km 0,425"                (15,0+15,0) * 0,14</t>
  </si>
  <si>
    <t xml:space="preserve">"km 0,455"                (15,0+15,0) * 0,02</t>
  </si>
  <si>
    <t xml:space="preserve">"km 0,485"                (15,0+8,225) * 0,16</t>
  </si>
  <si>
    <t xml:space="preserve">"km 0,50145"           (8,225+11,775) * 1,95              "propustek"</t>
  </si>
  <si>
    <t xml:space="preserve">"km 0,525"               (11,775+14,0) * 0,49           </t>
  </si>
  <si>
    <t xml:space="preserve">"km 0,553"               (14,0 +10,0) * 1,21           </t>
  </si>
  <si>
    <t xml:space="preserve">"km 0,573"               (10,0 +11,0) * 0,47           </t>
  </si>
  <si>
    <t xml:space="preserve">"km 0,595"               (11,0 +15,0) * 0,75           </t>
  </si>
  <si>
    <t xml:space="preserve">"km 0,625"               (15,0 +12,5) * 0,05           </t>
  </si>
  <si>
    <t xml:space="preserve">"km 0,650"               (12,5 +12,5) * 0,18           </t>
  </si>
  <si>
    <t xml:space="preserve">"km 0,675"               (12,5 +12,5) * 0,13           </t>
  </si>
  <si>
    <t xml:space="preserve">"km 0,700"               (12,5 +12,5) * 0,35           </t>
  </si>
  <si>
    <t xml:space="preserve">"km 0,725"               (12,5 +12,5) * 0,71           </t>
  </si>
  <si>
    <t xml:space="preserve">"km 0,750"               (12,5 +12,5) * 0,03           </t>
  </si>
  <si>
    <t xml:space="preserve">"km 0,775"               (12,5 +12,5) * 0,11           </t>
  </si>
  <si>
    <t xml:space="preserve">"km 0,800"               (12,5 +12,5) * 0,03           </t>
  </si>
  <si>
    <t xml:space="preserve">"km 0,825"               (12,5)            * 0,58           </t>
  </si>
  <si>
    <t xml:space="preserve">"- skupina 3 - 50%"      - 303,481 *0,5      </t>
  </si>
  <si>
    <t>"výměna zeminy kom"</t>
  </si>
  <si>
    <t>1539,094</t>
  </si>
  <si>
    <t>Odkopávky a prokopávky nezapažené v hornině třídy těžitelnosti I, skupiny 3 objem do 5000 m3 strojně</t>
  </si>
  <si>
    <t>397236606</t>
  </si>
  <si>
    <t>303,181 * 0,5</t>
  </si>
  <si>
    <t>2047977233</t>
  </si>
  <si>
    <t>2024908621</t>
  </si>
  <si>
    <t>132112112</t>
  </si>
  <si>
    <t>Hloubení rýh šířky do 800 mm ručně zapažených i nezapažených, s urovnáním dna do předepsaného profilu a spádu v hornině třídy těžitelnosti I skupiny 1 a 2 nesoudržných</t>
  </si>
  <si>
    <t>-1544015229</t>
  </si>
  <si>
    <t>ochrana kabelů CETIN</t>
  </si>
  <si>
    <t xml:space="preserve">"km 0,250"         (0,6*0,3) *4,0 </t>
  </si>
  <si>
    <t xml:space="preserve">"km 0,573"         (0,6*0,3) *5,5</t>
  </si>
  <si>
    <t xml:space="preserve">"km 0,610"        (0,6*0,3)* 5,5</t>
  </si>
  <si>
    <t xml:space="preserve">"km 0,625"        (0,6*0,3) *51,0</t>
  </si>
  <si>
    <t xml:space="preserve">"SO102.2"          (0,6*0,3) *152,0</t>
  </si>
  <si>
    <t>-638387117</t>
  </si>
  <si>
    <t xml:space="preserve">"odvoz zbylá ornice na skládku obce"                 330,13-190,2</t>
  </si>
  <si>
    <t>-831138558</t>
  </si>
  <si>
    <t xml:space="preserve">"odkopávky"            1539,094+303,481</t>
  </si>
  <si>
    <t xml:space="preserve">"rýhy"                          207,788+39,24</t>
  </si>
  <si>
    <t>1539696276</t>
  </si>
  <si>
    <t xml:space="preserve">"odkopávky"            (1539,094+303,481)*5</t>
  </si>
  <si>
    <t xml:space="preserve">"rýhy"                          (207,788+39,24) *5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</si>
  <si>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</si>
  <si>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</si>
  <si>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vlastní dle zkušeností</t>
  </si>
  <si>
    <t>621792143</t>
  </si>
  <si>
    <t>ochrana kabelu CETIN</t>
  </si>
  <si>
    <t xml:space="preserve">"km 0,250"        (0,6*0,3) *4,0</t>
  </si>
  <si>
    <t xml:space="preserve">"km 0,573"        (0,6*0,3) *5,5</t>
  </si>
  <si>
    <t xml:space="preserve">"km 0,610"        (0,6*0,3) *5,5</t>
  </si>
  <si>
    <t xml:space="preserve">"SO102.2"        (0,6*0,3) * 152,0</t>
  </si>
  <si>
    <t>583373030</t>
  </si>
  <si>
    <t>štěrkopísek frakce 0-8</t>
  </si>
  <si>
    <t>-1065896427</t>
  </si>
  <si>
    <t>39,24* 1,8</t>
  </si>
  <si>
    <t>-954271384</t>
  </si>
  <si>
    <t xml:space="preserve">"km 0,000 - 0,416 90"                ((0,5+0,3)/2*0,7) * 416,9</t>
  </si>
  <si>
    <t xml:space="preserve">"km 0,416 90 - 0,472 50"          ((0,5+0,3)/2*0,7) *    55,6 </t>
  </si>
  <si>
    <t xml:space="preserve">"km 0,472,5 - 0,512"                 ((0,5+0,3)/2*0,7) *   39,5  </t>
  </si>
  <si>
    <t xml:space="preserve">"km 0,512 - 0,576 30"               ((0,5+0,3)/2*0,7) *   64,3  </t>
  </si>
  <si>
    <t xml:space="preserve">"km 0,576 30 - 742 10"             ((0,5+0,3)/2*0,7) *  165,8  </t>
  </si>
  <si>
    <t>1449514073</t>
  </si>
  <si>
    <t xml:space="preserve">"ornice tam a zpět"                                (1268,0*0,15) *2        </t>
  </si>
  <si>
    <t>1542097055</t>
  </si>
  <si>
    <t xml:space="preserve">"ornice zpět"                            1268*0,15</t>
  </si>
  <si>
    <t>-444985814</t>
  </si>
  <si>
    <t xml:space="preserve">"km 0,775"               (17,5 +17,5) * 0,11           </t>
  </si>
  <si>
    <t>1679101057</t>
  </si>
  <si>
    <t xml:space="preserve">"dosypy komunikace"                 (3,85)  *1,8 </t>
  </si>
  <si>
    <t>1757300580</t>
  </si>
  <si>
    <t>(1539,094 + 303,481 + 207,788 + 39,24) *1,8</t>
  </si>
  <si>
    <t>1691498046</t>
  </si>
  <si>
    <t>výměna zeminy v KOM</t>
  </si>
  <si>
    <t xml:space="preserve">"km 0,000"                (15,0) * 1,60 </t>
  </si>
  <si>
    <t xml:space="preserve">"km 0,030"                (15,0+15,0) * 2,52</t>
  </si>
  <si>
    <t xml:space="preserve">"km 0,060"                (15,0+15,0) * 2,0</t>
  </si>
  <si>
    <t xml:space="preserve">"km 0,090"                (15,0+15,0) * 2,11</t>
  </si>
  <si>
    <t xml:space="preserve">"km 0,120"                (15,0+12,5) * 1,58</t>
  </si>
  <si>
    <t xml:space="preserve">"km 0,145"                (12,5+12,5) * 1,74</t>
  </si>
  <si>
    <t xml:space="preserve">"km 0,170"                (12,5+15,0) * 2,80</t>
  </si>
  <si>
    <t xml:space="preserve">"km 0,200"                (15+12,5) * 1,77</t>
  </si>
  <si>
    <t xml:space="preserve">"km 0,225"                (12,5+ 12,5) * 1,70</t>
  </si>
  <si>
    <t xml:space="preserve">"km 0,250"                (12,5+ 12,5) * 2,85</t>
  </si>
  <si>
    <t xml:space="preserve">"km 0,275"                (12,5+ 10,0) * 1,68</t>
  </si>
  <si>
    <t xml:space="preserve">"km 0,295"                (10,0+ 12,5) * 2,70</t>
  </si>
  <si>
    <t xml:space="preserve">"km 0,320"                (12,5+ 12,5) * 1,92</t>
  </si>
  <si>
    <t xml:space="preserve">"km 0,345"                (12,5+ 10,0) * 2,06</t>
  </si>
  <si>
    <t xml:space="preserve">"km 0,365"                (10,0+  7,5) * 1,93</t>
  </si>
  <si>
    <t xml:space="preserve">"km 0,380"                (7,5+ 7,5) * 1,92</t>
  </si>
  <si>
    <t xml:space="preserve">"km 0,395"                (7,5+15,0) * 1,85</t>
  </si>
  <si>
    <t xml:space="preserve">"km 0,425"                (15,0+15,0) * 1,59</t>
  </si>
  <si>
    <t xml:space="preserve">"km 0,455"                (15,0+15,0) * 1,66</t>
  </si>
  <si>
    <t xml:space="preserve">"km 0,485"                (15,0+8,225) * 1,75</t>
  </si>
  <si>
    <t xml:space="preserve">"km 0,50145"           (8,225+11,775) * 0,0             "propustek"</t>
  </si>
  <si>
    <t xml:space="preserve">"km 0,525"               (11,775+14,0) * 1,98           </t>
  </si>
  <si>
    <t xml:space="preserve">"km 0,553"               (14,0 +10,0) * 3,63           </t>
  </si>
  <si>
    <t xml:space="preserve">"km 0,573"               (10,0 +11,0) * 2,45     </t>
  </si>
  <si>
    <t xml:space="preserve">"km 0,595"               (11,0 +15,0) * 3,47          </t>
  </si>
  <si>
    <t xml:space="preserve">"km 0,625"               (15,0 +12,5) * 1,80          </t>
  </si>
  <si>
    <t xml:space="preserve">"km 0,650"               (12,5 +12,5) * 1,98           </t>
  </si>
  <si>
    <t xml:space="preserve">"km 0,675"               (12,5 +12,5) * 1,86           </t>
  </si>
  <si>
    <t xml:space="preserve">"km 0,700"               (12,5 +12,5) * 1,78         </t>
  </si>
  <si>
    <t xml:space="preserve">"km 0,725"               (12,5 +12,5) * 0,94          </t>
  </si>
  <si>
    <t xml:space="preserve">"km 0,750"               (12,5 +12,5) * 0,44           </t>
  </si>
  <si>
    <t xml:space="preserve">"km 0,775"               (12,5 +12,5) * 0,76           </t>
  </si>
  <si>
    <t xml:space="preserve">"km 0,800"               (12,5 +12,5) * 0,55           </t>
  </si>
  <si>
    <t xml:space="preserve">"km 0,825"               (12,5)            * 1,40           </t>
  </si>
  <si>
    <t xml:space="preserve">"km 0,000 - 0,416 90"                ((0,5+0,3)/2*0,7) * 416,9 </t>
  </si>
  <si>
    <t xml:space="preserve">"km 0,576 30 - 742 10"             ((0,5+0,3)/2*0,7) *  165,8 </t>
  </si>
  <si>
    <t>1723082304</t>
  </si>
  <si>
    <t xml:space="preserve">"km 0,000 - 0,416 90"                ((0,5+0,3)/2*0,7) * 416,9 *1,8</t>
  </si>
  <si>
    <t xml:space="preserve">"km 0,416 90 - 0,472 50"          ((0,5+0,3)/2*0,7) *    55,6 *1,8</t>
  </si>
  <si>
    <t xml:space="preserve">"km 0,472,5 - 0,512"                 ((0,5+0,3)/2*0,7) *   39,5  *1,8</t>
  </si>
  <si>
    <t xml:space="preserve">"km 0,512 - 0,576 30"               ((0,5+0,3)/2*0,7) *   64,3  *1,8</t>
  </si>
  <si>
    <t xml:space="preserve">"km 0,576 30 - 742 10"             ((0,5+0,3)/2*0,7) *  165,8  *1,8</t>
  </si>
  <si>
    <t>218663265</t>
  </si>
  <si>
    <t xml:space="preserve">"dosypy komunikace"                 (1539,0940)  *1,8 </t>
  </si>
  <si>
    <t>-277404589</t>
  </si>
  <si>
    <t xml:space="preserve">"B"         (2455+295) + 852*(0,5+0,7) </t>
  </si>
  <si>
    <t>-564568531</t>
  </si>
  <si>
    <t xml:space="preserve">"km 0,000"                (15,0)            * (1,0)</t>
  </si>
  <si>
    <t xml:space="preserve">"km 0,030"                (15,0+15,0) * (1,5+ 0,5) </t>
  </si>
  <si>
    <t xml:space="preserve">"km 0,060"                (15,0+15,0) * (0,5)</t>
  </si>
  <si>
    <t xml:space="preserve">"km 0,090"                (15,0+15,0) * (0,5)</t>
  </si>
  <si>
    <t xml:space="preserve">"km 0,120"                (15,0+12,5) * (0,0)</t>
  </si>
  <si>
    <t xml:space="preserve">"km 0,145"                (12,5+12,5) * (0)</t>
  </si>
  <si>
    <t xml:space="preserve">"km 0,170"                (12,5+15,0) * (0,3)</t>
  </si>
  <si>
    <t xml:space="preserve">"km 0,200"                (15+12,5) *    (0,3)</t>
  </si>
  <si>
    <t xml:space="preserve">"km 0,225"                (12,5+ 12,5) * (0,0)</t>
  </si>
  <si>
    <t xml:space="preserve">"km 0,250"                (12,5+ 12,5) * (1,0)</t>
  </si>
  <si>
    <t xml:space="preserve">"km 0,275"                (12,5+ 10,0) * (0,0)</t>
  </si>
  <si>
    <t xml:space="preserve">"km 0,295"                (10,0+ 12,5) * (0,8)</t>
  </si>
  <si>
    <t xml:space="preserve">"km 0,320"                (12,5+ 12,5) *(2,0+0,5)</t>
  </si>
  <si>
    <t xml:space="preserve">"km 0,345"                (12,5+ 10,0) * (1,0+0,5)</t>
  </si>
  <si>
    <t xml:space="preserve">"km 0,365"                (10,0+  7,5) * (0,5)</t>
  </si>
  <si>
    <t xml:space="preserve">"km 0,380"                (7,5+ 7,5) * (0,0)</t>
  </si>
  <si>
    <t xml:space="preserve">"km 0,395"                (7,5+15,0) * (0,5)</t>
  </si>
  <si>
    <t xml:space="preserve">"km 0,425"                (15,0+15,0) * (0,5)</t>
  </si>
  <si>
    <t xml:space="preserve">"km 0,455"                (15,0+15,0) * (0,3)</t>
  </si>
  <si>
    <t xml:space="preserve">"km 0,485"                (15,0+8,225) * (0,0)</t>
  </si>
  <si>
    <t xml:space="preserve">"km 0,50145"           (8,225+11,775) * (1,5+1,5)              "propustek"</t>
  </si>
  <si>
    <t xml:space="preserve">"km 0,525"               (11,775+14,0) * (0,0)      </t>
  </si>
  <si>
    <t xml:space="preserve">"km 0,553"               (14,0 +10,0) * (1,5)     </t>
  </si>
  <si>
    <t xml:space="preserve">"km 0,573"               (10,0 +11,0) * (0,0)</t>
  </si>
  <si>
    <t xml:space="preserve">"km 0,595"               (11,0 +15,0) * (0,5)</t>
  </si>
  <si>
    <t xml:space="preserve">"km 0,625"               (15,0 +12,5) * (0,3)      </t>
  </si>
  <si>
    <t xml:space="preserve">"km 0,650"               (12,5 +12,5) * (0,3+0,3)    </t>
  </si>
  <si>
    <t xml:space="preserve">"km 0,675"               (12,5 +12,5) * (1,3+0,3)      </t>
  </si>
  <si>
    <t xml:space="preserve">"km 0,700"               (12,5 +12,5) * (1,7+0,3)      </t>
  </si>
  <si>
    <t xml:space="preserve">"km 0,725"               (12,5 +12,5) * (2,0+0,3)</t>
  </si>
  <si>
    <t xml:space="preserve">"km 0,750"               (12,5 +12,5) * (2,0)         </t>
  </si>
  <si>
    <t xml:space="preserve">"km 0,775"               (12,5 +12,5) * (0,5+2,0)        </t>
  </si>
  <si>
    <t xml:space="preserve">"km 0,800"               (12,5 +12,5) * (0,3)     </t>
  </si>
  <si>
    <t xml:space="preserve">"km 0,825"               (12,5)            * (1,0)</t>
  </si>
  <si>
    <t>-1892830905</t>
  </si>
  <si>
    <t>914224402</t>
  </si>
  <si>
    <t xml:space="preserve">"km 0,000"                (15,0)            * (1,0+0,6)</t>
  </si>
  <si>
    <t xml:space="preserve">"km 0,060"                (15,0+15,0) * (0,5+0,5)</t>
  </si>
  <si>
    <t xml:space="preserve">"km 0,090"                (15,0+15,0) * (0,5+0,5)</t>
  </si>
  <si>
    <t xml:space="preserve">"km 0,120"                (15,0+12,5) * (0,5+0,5)</t>
  </si>
  <si>
    <t xml:space="preserve">"km 0,145"                (12,5+12,5) * (0,5+0,5)</t>
  </si>
  <si>
    <t xml:space="preserve">"km 0,170"                (12,5+15,0) * (3,5+0,5)</t>
  </si>
  <si>
    <t xml:space="preserve">"km 0,200"                (15+12,5) *    (0,5+0,5)</t>
  </si>
  <si>
    <t xml:space="preserve">"km 0,225"                (12,5+ 12,5) * (0,5+0,5)</t>
  </si>
  <si>
    <t xml:space="preserve">"km 0,250"                (12,5+ 12,5) * (2,4+0,5)</t>
  </si>
  <si>
    <t xml:space="preserve">"km 0,275"                (12,5+ 10,0) * (0,5+0,5)</t>
  </si>
  <si>
    <t xml:space="preserve">"km 0,295"                (10,0+ 12,5) * (0,5+1,5)</t>
  </si>
  <si>
    <t xml:space="preserve">"km 0,365"                (10,0+  7,5) * (0,5+0,5)</t>
  </si>
  <si>
    <t xml:space="preserve">"km 0,380"                (7,5+ 7,5) * (0,5+0,5)</t>
  </si>
  <si>
    <t xml:space="preserve">"km 0,395"                (7,5+15,0) * (0,5+0,5)</t>
  </si>
  <si>
    <t xml:space="preserve">"km 0,425"                (15,0+15,0) * (0,5+0,5)</t>
  </si>
  <si>
    <t xml:space="preserve">"km 0,455"                (15,0+15,0) * (0,5+0,5)</t>
  </si>
  <si>
    <t xml:space="preserve">"km 0,485"                (15,0+8,225) * (0,5+0,5)</t>
  </si>
  <si>
    <t xml:space="preserve">"km 0,525"               (11,775+14,0) * (0,5+0,5)      </t>
  </si>
  <si>
    <t xml:space="preserve">"km 0,553"               (14,0 +10,0) * (1,5+0,5)     </t>
  </si>
  <si>
    <t xml:space="preserve">"km 0,573"               (10,0 +11,0) * (0,5+0,5)</t>
  </si>
  <si>
    <t xml:space="preserve">"km 0,595"               (11,0 +15,0) * (0,5+0,5)</t>
  </si>
  <si>
    <t xml:space="preserve">"km 0,625"               (15,0 +12,5) * (0,5+0,5)      </t>
  </si>
  <si>
    <t xml:space="preserve">"km 0,650"               (12,5 +12,5) * (0,5+0,5)    </t>
  </si>
  <si>
    <t xml:space="preserve">"km 0,675"               (12,5 +12,5) * (0,5+0,5)      </t>
  </si>
  <si>
    <t xml:space="preserve">"km 0,700"               (12,5 +12,5) * (1,8+0,5)      </t>
  </si>
  <si>
    <t xml:space="preserve">"km 0,725"               (12,5 +12,5) * (2,0+0,5)</t>
  </si>
  <si>
    <t xml:space="preserve">"km 0,750"               (12,5 +12,5) * (2,0+0,5)         </t>
  </si>
  <si>
    <t xml:space="preserve">"km 0,775"               (12,5 +12,5) * (1,5+0,5)        </t>
  </si>
  <si>
    <t xml:space="preserve">"km 0,800"               (12,5 +12,5) * (0,5+0,5)     </t>
  </si>
  <si>
    <t xml:space="preserve">"km 0,825"               (12,5)            * (1,0+0,5)</t>
  </si>
  <si>
    <t>181411132</t>
  </si>
  <si>
    <t>Založení trávníku na půdě předem připravené plochy do 1000 m2 výsevem včetně utažení parkového na svahu přes 1:5 do 1:2</t>
  </si>
  <si>
    <t>2062620481</t>
  </si>
  <si>
    <t>314132979</t>
  </si>
  <si>
    <t>1268</t>
  </si>
  <si>
    <t>1268*0,015 'Přepočtené koeficientem množství</t>
  </si>
  <si>
    <t>604082137</t>
  </si>
  <si>
    <t>1268*0,03 'Přepočtené koeficientem množství</t>
  </si>
  <si>
    <t>-249410238</t>
  </si>
  <si>
    <t>1065694153</t>
  </si>
  <si>
    <t>1268*8E-05 'Přepočtené koeficientem množství</t>
  </si>
  <si>
    <t>1361693788</t>
  </si>
  <si>
    <t xml:space="preserve">"zalití 2x po výsadbě"              1268*0,005*2</t>
  </si>
  <si>
    <t>-10961861</t>
  </si>
  <si>
    <t>-695104617</t>
  </si>
  <si>
    <t>Vodorovné konstrukce</t>
  </si>
  <si>
    <t>451572111</t>
  </si>
  <si>
    <t>Lože pod potrubí, stoky a drobné objekty v otevřeném výkopu z kameniva drobného těženého 0 až 4 mm</t>
  </si>
  <si>
    <t>907827132</t>
  </si>
  <si>
    <t xml:space="preserve">"km 0,250"        (0,6*0,1) *4,0</t>
  </si>
  <si>
    <t xml:space="preserve">"km 0,573"        (0,6*0,1) *5,5</t>
  </si>
  <si>
    <t xml:space="preserve">"km 0,610"        (0,6*0,1) *5,5</t>
  </si>
  <si>
    <t xml:space="preserve">"km 0,625"        (0,6*0,1) *51,0</t>
  </si>
  <si>
    <t xml:space="preserve">"SO102.2"        (0,6*0,1) * 152,0</t>
  </si>
  <si>
    <t>-1980264090</t>
  </si>
  <si>
    <t xml:space="preserve">"B"                       (2455+295) + 852*(0,5+0,7)</t>
  </si>
  <si>
    <t xml:space="preserve">"B"                      (2455+295) + 852*(0,6+0,9)</t>
  </si>
  <si>
    <t>569551111</t>
  </si>
  <si>
    <t>Zpevnění krajnic nebo komunikací pro pěší s rozprostřením a zhutněním, po zhutnění prohozenou zeminou tl. 150 mm</t>
  </si>
  <si>
    <t>-12804630</t>
  </si>
  <si>
    <t>680+80</t>
  </si>
  <si>
    <t>573462113</t>
  </si>
  <si>
    <t>Dvojitý nátěr s obráceným podrťováním DNI s posypem kamenivem a se zaválcováním z emulze silniční, v množství 2,1 kg/m2</t>
  </si>
  <si>
    <t>791730195</t>
  </si>
  <si>
    <t>2455+295</t>
  </si>
  <si>
    <t>574381112</t>
  </si>
  <si>
    <t>Penetrační makadam PM s rozprostřením kameniva na sucho, s prolitím živicí, s posypem drtí a se zhutněním hrubý (PMH) z kameniva hrubého drceného, po zhutnění tl. 100 mm</t>
  </si>
  <si>
    <t>-174389717</t>
  </si>
  <si>
    <t>-417064666</t>
  </si>
  <si>
    <t xml:space="preserve">"v km 0,125"       4,0</t>
  </si>
  <si>
    <t xml:space="preserve">"v km 0,220"       4,0</t>
  </si>
  <si>
    <t xml:space="preserve">"v km 0,260"       4,0</t>
  </si>
  <si>
    <t xml:space="preserve">"v km 0,460"       3,5</t>
  </si>
  <si>
    <t xml:space="preserve">"v km 0,545"       5,0</t>
  </si>
  <si>
    <t xml:space="preserve">"v km 0,565"       5,0</t>
  </si>
  <si>
    <t xml:space="preserve">"v km 0,655"       4,0</t>
  </si>
  <si>
    <t xml:space="preserve">"v km 0,700"       4,0</t>
  </si>
  <si>
    <t xml:space="preserve">"v km 0,740"       4,0</t>
  </si>
  <si>
    <t xml:space="preserve">"v km 0,760"       3,5</t>
  </si>
  <si>
    <t xml:space="preserve">"v km 0,780"       3,5</t>
  </si>
  <si>
    <t>-349066241</t>
  </si>
  <si>
    <t xml:space="preserve">"km 0,000"        (2,5+15+8) *0,5</t>
  </si>
  <si>
    <t xml:space="preserve">"km 0,825"        (2,5) * 0,5</t>
  </si>
  <si>
    <t>240752198</t>
  </si>
  <si>
    <t>843080251</t>
  </si>
  <si>
    <t>-1810708455</t>
  </si>
  <si>
    <t>2121328402</t>
  </si>
  <si>
    <t>582553190</t>
  </si>
  <si>
    <t>1481884230</t>
  </si>
  <si>
    <t>-616174764</t>
  </si>
  <si>
    <t>525520466</t>
  </si>
  <si>
    <t xml:space="preserve">"km 0,000"        2,5+15+8</t>
  </si>
  <si>
    <t xml:space="preserve">"km 0,825"        2,5</t>
  </si>
  <si>
    <t>-215496488</t>
  </si>
  <si>
    <t>106326132</t>
  </si>
  <si>
    <t xml:space="preserve">"propustek v km 0,501"          2</t>
  </si>
  <si>
    <t>-119464071</t>
  </si>
  <si>
    <t xml:space="preserve">"propustek v km 0,51"                       2</t>
  </si>
  <si>
    <t>1953445336</t>
  </si>
  <si>
    <t xml:space="preserve">"propustek v km 0,501"            (0,55*2+2,22)</t>
  </si>
  <si>
    <t>-987501146</t>
  </si>
  <si>
    <t>3,92156862745098*1,02 'Přepočtené koeficientem množství</t>
  </si>
  <si>
    <t>-953726411</t>
  </si>
  <si>
    <t>(3,32* 0,110) * 2</t>
  </si>
  <si>
    <t>714991116</t>
  </si>
  <si>
    <t xml:space="preserve">"km 0,000 - 0,416 90"                ((0,5+0,3)+0,7*2) * 416,9 *1,2</t>
  </si>
  <si>
    <t xml:space="preserve">"km 0,416 90 - 0,472 50"          ((0,5+0,3)+0,7*2) *    55,6 *1,2</t>
  </si>
  <si>
    <t xml:space="preserve">"km 0,472,5 - 0,512"                 ((0,5+0,3)+0,7*2) *   39,5  *1,2</t>
  </si>
  <si>
    <t xml:space="preserve">"km 0,512 - 0,576 30"               ((0,5+0,3) +0,7*2) *   64,3  *1,2</t>
  </si>
  <si>
    <t xml:space="preserve">"km 0,576 30 - 742 10"             ((0,5+0,3) +0,7*2) *  165,8  *1,2</t>
  </si>
  <si>
    <t>1959,144*1,15 'Přepočtené koeficientem množství</t>
  </si>
  <si>
    <t>919726122</t>
  </si>
  <si>
    <t>Geotextilie netkaná pro ochranu, separaci nebo filtraci měrná hmotnost přes 200 do 300 g/m2</t>
  </si>
  <si>
    <t>-1226415691</t>
  </si>
  <si>
    <t xml:space="preserve">"B"         ((2455+295) + 825*(0,5+0,7)  +(825*0,6*2))*1,2</t>
  </si>
  <si>
    <t>1616486421</t>
  </si>
  <si>
    <t xml:space="preserve">"živice"      3,08</t>
  </si>
  <si>
    <t>2082121308</t>
  </si>
  <si>
    <t xml:space="preserve">3,08  * 14</t>
  </si>
  <si>
    <t>950209408</t>
  </si>
  <si>
    <t>Montáže potrubí</t>
  </si>
  <si>
    <t>23-M</t>
  </si>
  <si>
    <t>Montáže ocelové konstrukceí</t>
  </si>
  <si>
    <t>59</t>
  </si>
  <si>
    <t>899722112</t>
  </si>
  <si>
    <t>Krytí potrubí z plastů výstražnou fólií z PVC šířky 25 cm</t>
  </si>
  <si>
    <t>1195686806</t>
  </si>
  <si>
    <t xml:space="preserve">"kabel   CETIN"                   218</t>
  </si>
  <si>
    <t>60</t>
  </si>
  <si>
    <t>KOPOHALF 110</t>
  </si>
  <si>
    <t>dodávka a osazení dělené chráníčky KOPOHALF DN 110 na kabel vč. utěsnění</t>
  </si>
  <si>
    <t>vlastní. dle zkušeností</t>
  </si>
  <si>
    <t>64</t>
  </si>
  <si>
    <t>236995624</t>
  </si>
  <si>
    <t xml:space="preserve">"km 0,250"        4,0</t>
  </si>
  <si>
    <t xml:space="preserve">"km 0,573"        5,5</t>
  </si>
  <si>
    <t xml:space="preserve">"km 0,610"        5,5</t>
  </si>
  <si>
    <t xml:space="preserve">"km 0,625"        51,0</t>
  </si>
  <si>
    <t xml:space="preserve">"SO102.2"        152,0</t>
  </si>
  <si>
    <t>SO 103 - Polní cesta C 51, typ B - v části Lhotka</t>
  </si>
  <si>
    <t>-2037459209</t>
  </si>
  <si>
    <t xml:space="preserve">"km 0,000"        (12,5)             * (0,7+0,8)*0,15</t>
  </si>
  <si>
    <t xml:space="preserve">"km 0,025"        (12,5 + 12,5) * (1,5+0,5)*0,15</t>
  </si>
  <si>
    <t xml:space="preserve">"km 0,050"        (12,5 + 12,5) * (1,5+0,5)*0,15</t>
  </si>
  <si>
    <t xml:space="preserve">"km 0,075"        (12,5 + 12,5) * (1,7+0,3)*0,15</t>
  </si>
  <si>
    <t xml:space="preserve">"km 0,100"        (12,5 + 12,5) * (1,1+0,0)*0,15</t>
  </si>
  <si>
    <t xml:space="preserve">"km 0,125"        (12,5 + 12,5) *(1,3+0,7) *0,15</t>
  </si>
  <si>
    <t xml:space="preserve">"km 0,150"        (12,5 + 12,5) * (1,5+0,5)*0,15</t>
  </si>
  <si>
    <t xml:space="preserve">"km 0,175"        (12,5 + 12,5) * (2,6+2,5)*0,15</t>
  </si>
  <si>
    <t xml:space="preserve">"km 0,200"        (12,5 + 12,5) * (1,2+1,1)*0,15</t>
  </si>
  <si>
    <t xml:space="preserve">"km 0,225"        (12,5 + 12,5) * (1,0+1,5)*0,15</t>
  </si>
  <si>
    <t xml:space="preserve">"km 0,250"        (12,5 + 12,5) * (1,2+1,2)*0,15</t>
  </si>
  <si>
    <t xml:space="preserve">"km 0,275"        (12,5 + 12,5) * (1,3+1,2)*0,15</t>
  </si>
  <si>
    <t xml:space="preserve">"km 0,300"        (12,5 + 15,0) * (1,2+1,2)*0,15</t>
  </si>
  <si>
    <t xml:space="preserve">"km 0,330"        (15,0 + 14,375) * (0,8+1,4) *0,15</t>
  </si>
  <si>
    <t xml:space="preserve">"km 0,35875"   (14,375+9,375) *(1,0+1,8)*0,15</t>
  </si>
  <si>
    <t xml:space="preserve">"km 0,37750"   (9,375) * (0,8+1,0)*0,15</t>
  </si>
  <si>
    <t>122251105</t>
  </si>
  <si>
    <t>Odkopávky a prokopávky nezapažené strojně v hornině třídy těžitelnosti I skupiny 3 přes 500 do 1 000 m3</t>
  </si>
  <si>
    <t>969776554</t>
  </si>
  <si>
    <t>zářez pro KOM</t>
  </si>
  <si>
    <t xml:space="preserve">"km 0,000"        (12,5) * 0,46</t>
  </si>
  <si>
    <t xml:space="preserve">"km 0,025"        (12,5 + 12,5) * 0,03</t>
  </si>
  <si>
    <t xml:space="preserve">"km 0,050"        (12,5 + 12,5) * 0,11</t>
  </si>
  <si>
    <t xml:space="preserve">"km 0,075"        (12,5 + 12,5) * 0,08</t>
  </si>
  <si>
    <t xml:space="preserve">"km 0,100"        (12,5 + 12,5) * 0,09</t>
  </si>
  <si>
    <t xml:space="preserve">"km 0,125"        (12,5 + 12,5) * 0,30</t>
  </si>
  <si>
    <t xml:space="preserve">"km 0,150"        (12,5 + 12,5) * 0,09</t>
  </si>
  <si>
    <t xml:space="preserve">"km 0,175"        (12,5 + 12,5) * 0,03</t>
  </si>
  <si>
    <t xml:space="preserve">"km 0,200"        (12,5 + 12,5) * 0,03</t>
  </si>
  <si>
    <t xml:space="preserve">"km 0,225"        (12,5 + 12,5) * 0,05</t>
  </si>
  <si>
    <t xml:space="preserve">"km 0,250"        (12,5 + 12,5) * 0,09</t>
  </si>
  <si>
    <t xml:space="preserve">"km 0,275"        (12,5 + 12,5) * 0,05</t>
  </si>
  <si>
    <t xml:space="preserve">"km 0,300"        (12,5 + 15,0) * 0,11</t>
  </si>
  <si>
    <t xml:space="preserve">"km 0,330"        (15,0 + 14,375) * 0,16</t>
  </si>
  <si>
    <t xml:space="preserve">"km 0,35875"   (14,375+9,375) * 0,75</t>
  </si>
  <si>
    <t xml:space="preserve">"km 0,37750"   (9,375) * 0,62</t>
  </si>
  <si>
    <t>Výměna zeminy v KOM</t>
  </si>
  <si>
    <t>805,019</t>
  </si>
  <si>
    <t>626776874</t>
  </si>
  <si>
    <t>1723289222</t>
  </si>
  <si>
    <t>132212112</t>
  </si>
  <si>
    <t>Hloubení rýh šířky do 800 mm ručně zapažených i nezapažených, s urovnáním dna do předepsaného profilu a spádu v hornině třídy těžitelnosti I skupiny 3 nesoudržných</t>
  </si>
  <si>
    <t>1124465966</t>
  </si>
  <si>
    <t xml:space="preserve">"km 0,358"         (0,6*0,3) *3,0 </t>
  </si>
  <si>
    <t>-1228897299</t>
  </si>
  <si>
    <t>"zasakovací rýhy"</t>
  </si>
  <si>
    <t xml:space="preserve">"km 0,000 - 0,121"              ((0,3+0,5)/2) *0,7*   121</t>
  </si>
  <si>
    <t xml:space="preserve">"km 0,121-0,360"                ((0,3+0,5)/2) *0,7*   239</t>
  </si>
  <si>
    <t>-462344681</t>
  </si>
  <si>
    <t xml:space="preserve">"ornice tam a zpět"                                  (377,5*0,15) *2        </t>
  </si>
  <si>
    <t>-1862385589</t>
  </si>
  <si>
    <t xml:space="preserve">"ornice na skládku obce"            132,038-56,625</t>
  </si>
  <si>
    <t>-1537742732</t>
  </si>
  <si>
    <t xml:space="preserve">"odkopávky vč. výměny"             60,85+805,019</t>
  </si>
  <si>
    <t xml:space="preserve">"rýhy strojně+ ručně"                   100,8+0,54</t>
  </si>
  <si>
    <t>-2022035470</t>
  </si>
  <si>
    <t xml:space="preserve">"odkopávky vč. výměny"             (60,85+805,019) *5</t>
  </si>
  <si>
    <t xml:space="preserve">"rýhy strojně+ ručně"                   (100,8+0,54)*5</t>
  </si>
  <si>
    <t>-1157371310</t>
  </si>
  <si>
    <t xml:space="preserve">"ornice zpět"                            56,625</t>
  </si>
  <si>
    <t>-1405062086</t>
  </si>
  <si>
    <t xml:space="preserve">"km 0,35875"   (14,375+9,375) * 0,27</t>
  </si>
  <si>
    <t>-663932972</t>
  </si>
  <si>
    <t xml:space="preserve">"dosypy komunikace"                 (6,160)  *1,8 </t>
  </si>
  <si>
    <t>-1510482123</t>
  </si>
  <si>
    <t xml:space="preserve">"odkopávky vč. výměny"             (60,85+805,019)*1,8</t>
  </si>
  <si>
    <t xml:space="preserve">"rýhy strojně+ ručně"                   (100,8+0,54)*1,8</t>
  </si>
  <si>
    <t>1380275881</t>
  </si>
  <si>
    <t>výměna zeminy pro KOM</t>
  </si>
  <si>
    <t xml:space="preserve">"km 0,000"        (12,5) * 0,2,05</t>
  </si>
  <si>
    <t xml:space="preserve">"km 0,025"        (12,5 + 12,5) * 1,85</t>
  </si>
  <si>
    <t xml:space="preserve">"km 0,050"        (12,5 + 12,5) * 1,99</t>
  </si>
  <si>
    <t xml:space="preserve">"km 0,075"        (12,5 + 12,5) * 1,89</t>
  </si>
  <si>
    <t xml:space="preserve">"km 0,100"        (12,5 + 12,5) * 1,79</t>
  </si>
  <si>
    <t xml:space="preserve">"km 0,125"        (12,5 + 12,5) * 1,93</t>
  </si>
  <si>
    <t xml:space="preserve">"km 0,150"        (12,5 + 12,5) * 1,8</t>
  </si>
  <si>
    <t xml:space="preserve">"km 0,175"        (12,5 + 12,5) * 3,21</t>
  </si>
  <si>
    <t xml:space="preserve">"km 0,200"        (12,5 + 12,5) * 2,14</t>
  </si>
  <si>
    <t xml:space="preserve">"km 0,225"        (12,5 + 12,5) * 2,2</t>
  </si>
  <si>
    <t xml:space="preserve">"km 0,250"        (12,5 + 12,5) * 2,24</t>
  </si>
  <si>
    <t xml:space="preserve">"km 0,275"        (12,5 + 12,5) * 2,23</t>
  </si>
  <si>
    <t xml:space="preserve">"km 0,300"        (12,5 + 15,0) * 2,21</t>
  </si>
  <si>
    <t xml:space="preserve">"km 0,330"        (15,0 + 14,375) * 2,11</t>
  </si>
  <si>
    <t xml:space="preserve">"km 0,35875"   (14,375+9,375) * 3,19</t>
  </si>
  <si>
    <t xml:space="preserve">"km 0,37750"   (9,375) * 2,64</t>
  </si>
  <si>
    <t>rýhy</t>
  </si>
  <si>
    <t>1114958792</t>
  </si>
  <si>
    <t xml:space="preserve">" vsakovací příkop"                 100,8 *  1,8     </t>
  </si>
  <si>
    <t>-1679974447</t>
  </si>
  <si>
    <t xml:space="preserve">"výměna komunikace"                 (805,019)  *1,8 </t>
  </si>
  <si>
    <t>2002601351</t>
  </si>
  <si>
    <t xml:space="preserve">"km 0,358"        (0,6*0,3) *3,0</t>
  </si>
  <si>
    <t>-1990956857</t>
  </si>
  <si>
    <t>0,54* 1,8</t>
  </si>
  <si>
    <t>-545662863</t>
  </si>
  <si>
    <t xml:space="preserve">"pod Kce B"                1245 + 377,5*(0,85+0,7)</t>
  </si>
  <si>
    <t>181111122</t>
  </si>
  <si>
    <t>Plošná úprava terénu v zemině tř. 1 až 4 s urovnáním povrchu bez doplnění ornice souvislé plochy do 500 m2 při nerovnostech terénu přes 100 do 150 mm na svahu přes 1:5 do 1:2</t>
  </si>
  <si>
    <t>1354213062</t>
  </si>
  <si>
    <t>-1737939471</t>
  </si>
  <si>
    <t xml:space="preserve">"km 0,000"        (12,5)             * (0,5+0,5)</t>
  </si>
  <si>
    <t xml:space="preserve">"km 0,025"        (12,5 + 12,5) * (0,5+0,5)</t>
  </si>
  <si>
    <t xml:space="preserve">"km 0,050"        (12,5 + 12,5) * (0,5+0,5)</t>
  </si>
  <si>
    <t xml:space="preserve">"km 0,075"        (12,5 + 12,5) * (0,5+0,5)</t>
  </si>
  <si>
    <t xml:space="preserve">"km 0,100"        (12,5 + 12,5) * (0,5+0,5)</t>
  </si>
  <si>
    <t xml:space="preserve">"km 0,125"        (12,5 + 12,5) *(0,5+0,5)</t>
  </si>
  <si>
    <t xml:space="preserve">"km 0,150"        (12,5 + 12,5) * (0,5+0,5)</t>
  </si>
  <si>
    <t xml:space="preserve">"km 0,175"        (12,5 + 12,5) * (0,5+0,5)</t>
  </si>
  <si>
    <t xml:space="preserve">"km 0,200"        (12,5 + 12,5) * (0,5+0,5)</t>
  </si>
  <si>
    <t xml:space="preserve">"km 0,225"        (12,5 + 12,5) * (0,5+0,5)</t>
  </si>
  <si>
    <t xml:space="preserve">"km 0,250"        (12,5 + 12,5) * (0,5+0,5)</t>
  </si>
  <si>
    <t xml:space="preserve">"km 0,275"        (12,5 + 12,5) * (0,5+0,5)</t>
  </si>
  <si>
    <t xml:space="preserve">"km 0,300"        (12,5 + 15,0) * (0,5+0,5)</t>
  </si>
  <si>
    <t xml:space="preserve">"km 0,330"        (15,0 + 14,375) * (0,5+0,5)</t>
  </si>
  <si>
    <t xml:space="preserve">"km 0,35875"   (14,375+9,375) *(0,5+0,5)</t>
  </si>
  <si>
    <t xml:space="preserve">"km 0,37750"   (9,375) * (0,5+0,5)</t>
  </si>
  <si>
    <t>-1685158781</t>
  </si>
  <si>
    <t>1791212336</t>
  </si>
  <si>
    <t>377,5</t>
  </si>
  <si>
    <t>377,5*0,015 'Přepočtené koeficientem množství</t>
  </si>
  <si>
    <t>-1661000502</t>
  </si>
  <si>
    <t>377,5*0,03 'Přepočtené koeficientem množství</t>
  </si>
  <si>
    <t>-1265592188</t>
  </si>
  <si>
    <t>1700919402</t>
  </si>
  <si>
    <t>377,5*8E-05 'Přepočtené koeficientem množství</t>
  </si>
  <si>
    <t>-2115439013</t>
  </si>
  <si>
    <t xml:space="preserve">"zalití 2x po výsadbě"                377,5*0,005*2</t>
  </si>
  <si>
    <t>1990461759</t>
  </si>
  <si>
    <t>612136689</t>
  </si>
  <si>
    <t>1495222390</t>
  </si>
  <si>
    <t xml:space="preserve">"km 0,358"        (0,6*0,1) *3,0</t>
  </si>
  <si>
    <t>-821585361</t>
  </si>
  <si>
    <t xml:space="preserve">"kce B"                1245 + 377,5*(0,7+0,6)</t>
  </si>
  <si>
    <t xml:space="preserve">"Kce B"                1245 + 377,5*(0,85+0,7)</t>
  </si>
  <si>
    <t>1824900154</t>
  </si>
  <si>
    <t>-2070615632</t>
  </si>
  <si>
    <t>145170174</t>
  </si>
  <si>
    <t>1154725773</t>
  </si>
  <si>
    <t>1058238969</t>
  </si>
  <si>
    <t>1695050873</t>
  </si>
  <si>
    <t>286105688</t>
  </si>
  <si>
    <t>-576317971</t>
  </si>
  <si>
    <t>-1266704787</t>
  </si>
  <si>
    <t>-959474703</t>
  </si>
  <si>
    <t>-1346138749</t>
  </si>
  <si>
    <t xml:space="preserve">"km 0,000"            3,0         </t>
  </si>
  <si>
    <t>769442036</t>
  </si>
  <si>
    <t xml:space="preserve">"km 0,000"        (3,0) *1,0</t>
  </si>
  <si>
    <t>-1539974134</t>
  </si>
  <si>
    <t>2127930634</t>
  </si>
  <si>
    <t xml:space="preserve">"km 0,000 - 0,121"              ((0,3+0,5) + 0,7*2)*121 *1,2  </t>
  </si>
  <si>
    <t xml:space="preserve">"km 0,121-0,360"                ((0,3+0,5)+0,7*2) *239  *1,2</t>
  </si>
  <si>
    <t>950,4*1,15 'Přepočtené koeficientem množství</t>
  </si>
  <si>
    <t>-897855092</t>
  </si>
  <si>
    <t xml:space="preserve">"kce B"                                                                    +(825*0,6*2))*1,2</t>
  </si>
  <si>
    <t xml:space="preserve">"kce B"         ((2455+295) + 825*(0,5+0,7)  +(825*0,6*2))*1,2</t>
  </si>
  <si>
    <t>-1730315952</t>
  </si>
  <si>
    <t xml:space="preserve">"živice Km 0,00"                  0,66</t>
  </si>
  <si>
    <t>42088829</t>
  </si>
  <si>
    <t>0,66 * 14</t>
  </si>
  <si>
    <t>-2022807655</t>
  </si>
  <si>
    <t>-24015137</t>
  </si>
  <si>
    <t>vlastní, dle zkušenosti</t>
  </si>
  <si>
    <t>1736805529</t>
  </si>
  <si>
    <t xml:space="preserve">"km 0,358"        3,0</t>
  </si>
  <si>
    <t>SO 107 - Polní cesta C 72, typ A - v části Nad kasárnami</t>
  </si>
  <si>
    <t xml:space="preserve">    998 - Přesun hmot</t>
  </si>
  <si>
    <t>-323071635</t>
  </si>
  <si>
    <t xml:space="preserve">"odbočka C 70a"        42,0         *(0,5*2) *0,15</t>
  </si>
  <si>
    <t xml:space="preserve">"odbočka C 70b"        46,0          *(0,5*2)*0,15</t>
  </si>
  <si>
    <t xml:space="preserve">"odbočka C 79b"       48,0          *(0,5*2) *0,15</t>
  </si>
  <si>
    <t xml:space="preserve">"Km 0,224 7"                (17,65) * (3,0+0,5)*0,15</t>
  </si>
  <si>
    <t xml:space="preserve">"Km 0,260"                   (17,65 + 15,0) * (0,5+0,8)*0,15</t>
  </si>
  <si>
    <t xml:space="preserve">"Km 0,290"                   (15,0 + 15,0) *   (0,5+0,5)*0,15</t>
  </si>
  <si>
    <t xml:space="preserve">"Km 0,320"                   (15,0 + 15,0) *  (0,5+0,8)*0,15</t>
  </si>
  <si>
    <t xml:space="preserve">"Km 0,350"                   (15,0 + 15,0) * (0,7+0,7)*0,15</t>
  </si>
  <si>
    <t xml:space="preserve">"Km 0,380"                   (15,0 + 15,0) * (0,5+0,8)*0,15</t>
  </si>
  <si>
    <t xml:space="preserve">"Km 0,410"                   (15,0 + 15,0) * (0,5+0,8)*0,15</t>
  </si>
  <si>
    <t xml:space="preserve">"Km 0,440"                   (15,0 + 15,0) * (0,6 +0,8)*0,15</t>
  </si>
  <si>
    <t xml:space="preserve">"Km 0,470"                   (15,0 + 15,0) *(0,5+1,1)*0,15</t>
  </si>
  <si>
    <t xml:space="preserve">"Km 0,500"                   (15,0 + 15,0) *(0,6+2,0)*0,15</t>
  </si>
  <si>
    <t xml:space="preserve">"Km 0,530"                   (15,0 + 15,0) * (1,0+0,5)*0,15</t>
  </si>
  <si>
    <t xml:space="preserve">"Km 0,560"                   (15,0 + 15,0) * (0,8+0,6)*0,15</t>
  </si>
  <si>
    <t xml:space="preserve">"Km 0,590"                   (15,0 + 15,0) * (1,0+0,6)*0,15</t>
  </si>
  <si>
    <t xml:space="preserve">"Km 0,620"                   (15,0 + 15,0) *(0,85+1,25)*0,15</t>
  </si>
  <si>
    <t xml:space="preserve">"Km 0,650"                   (15,0 + 15,0) *(0,7+0,8)*0,15</t>
  </si>
  <si>
    <t xml:space="preserve">"Km 0,680"                   (15,0 + 15,0) *(0,5+1,2)*0,15</t>
  </si>
  <si>
    <t xml:space="preserve">"Km 0,710"                   (15,0 + 12,5) * (0,5+0,6)*0,15</t>
  </si>
  <si>
    <t xml:space="preserve">"Km 0,735"                   (12,5 + 12,5) * (0,5+0,8)*0,15</t>
  </si>
  <si>
    <t xml:space="preserve">"Km 0,760"                   (12,5 + 12,5) * (0,5+0,6)*0,15</t>
  </si>
  <si>
    <t xml:space="preserve">"Km 0,785"                   (12,5 + 12,5) * (0,7+1,75)*0,15</t>
  </si>
  <si>
    <t xml:space="preserve">"Km 0,810"                   (12,5 + 15,0) * (0,5+0,8)*0,15</t>
  </si>
  <si>
    <t xml:space="preserve">"Km 0,840"                   (15,0 + 13,5) * (0,5+0,6)*0,15</t>
  </si>
  <si>
    <t xml:space="preserve">"Km 0,867"                   (13,5 + 14,0) * (0,9+4,3)*0,15</t>
  </si>
  <si>
    <t xml:space="preserve">"Km 0,895"                   (14,0 + 12,5) *(0,5+1,3)*0,15</t>
  </si>
  <si>
    <t xml:space="preserve">"Km 0,920"                   (12,5 + 15,0) *(1,0+0,5)*0,15</t>
  </si>
  <si>
    <t xml:space="preserve">"Km 0,950"                   (15,0 + 15,0) *(0,5+0,8)*0,15</t>
  </si>
  <si>
    <t xml:space="preserve">"Km 0,980"                   (15,0 + 15,0) *(0,5+0,8)*0,15</t>
  </si>
  <si>
    <t xml:space="preserve">"Km 1,010"                   (15,0 + 15,0) *(0,6+0,8)*0,15</t>
  </si>
  <si>
    <t xml:space="preserve">"Km 1,040"                   (15,0 + 15,0) *(1,0+0,6)*0,15</t>
  </si>
  <si>
    <t xml:space="preserve">"Km 1,070"                   (15,0 + 15,0) *(0,8+0,6)*0,15</t>
  </si>
  <si>
    <t xml:space="preserve">"Km 1,100"                   (15,0 + 12,5) *(0,6+0,7)*0,15</t>
  </si>
  <si>
    <t xml:space="preserve">"Km 1,125"                   (12,5 + 12,5) *(0,6+1,0)*0,15</t>
  </si>
  <si>
    <t xml:space="preserve">"Km 1,150"                   (12,5 + 10,0) *(0,6+0,8)*0,15</t>
  </si>
  <si>
    <t xml:space="preserve">"Km 1,170"                   (10,0 +  7,5) *(4,6+1,35)*0,15</t>
  </si>
  <si>
    <t xml:space="preserve">"Km 1,185"                   ( 7,5 +  12,5) *(3,0+1,0)*0,15</t>
  </si>
  <si>
    <t xml:space="preserve">"Km 1,210"                   (12,5 + 15,0) *(0,7+0,7)*0,15</t>
  </si>
  <si>
    <t xml:space="preserve">"Km 1,240"                   (15,0 + 15,0) *(0,7+0,7)*0,15</t>
  </si>
  <si>
    <t xml:space="preserve">"Km 1,270"                   (15,0 + 15,0) *(0,7+0,6)*0,15</t>
  </si>
  <si>
    <t xml:space="preserve">"Km 1,300"                   (15,0 + 15,0) *(0,8+0,6)*0,15</t>
  </si>
  <si>
    <t xml:space="preserve">"Km 1,330"                   (15,0 + 15,0) *(0,7+0,6)*0,15</t>
  </si>
  <si>
    <t xml:space="preserve">"Km 1,360"                   (15,0 + 15,0) *(0,6+0,6)*0,15</t>
  </si>
  <si>
    <t xml:space="preserve">"Km 1,390"                   (15,0 + 15,0) *(0,7+0,6)*0,15</t>
  </si>
  <si>
    <t xml:space="preserve">"Km 1,420"                   (15,0 + 15,0) *(0,7+0,6)*0,15</t>
  </si>
  <si>
    <t xml:space="preserve">"Km 1,450"                   (15,0 + 12,5) *(0,6+0,6)*0,15</t>
  </si>
  <si>
    <t xml:space="preserve">"Km 1,475"                   (12,5 + 12,5) *(0,6+0,6)*0,15</t>
  </si>
  <si>
    <t xml:space="preserve">"Km 1,500"                   (12,5 + 12,5) *(0,7+4,5)*0,15</t>
  </si>
  <si>
    <t xml:space="preserve">"Km 1,525"                   (12,5 + 12,5) *(0,8+0,75)*0,15</t>
  </si>
  <si>
    <t xml:space="preserve">"Km 1,550"                   (12,5 + 12,5) *(1,0+0,75)*0,15</t>
  </si>
  <si>
    <t xml:space="preserve">"Km 1,575"                   (12,5 + 12,5) *(0,9+0,6)*0,15</t>
  </si>
  <si>
    <t xml:space="preserve">"Km 1,600"                   (12,5 + 12,5) *(0,6+0,8)*0,15</t>
  </si>
  <si>
    <t xml:space="preserve">"Km 1,625"                   (12,5 + 15,25) * (0,5+0,8)*0,15</t>
  </si>
  <si>
    <t xml:space="preserve">"Km 1,655 50             (15,25)              *(0,6+0,6)*0,15</t>
  </si>
  <si>
    <t>1493976338</t>
  </si>
  <si>
    <t xml:space="preserve">"odbočka C 70a"        186,6*0,4</t>
  </si>
  <si>
    <t xml:space="preserve">"odbočka C 70b"        176,6*0,4</t>
  </si>
  <si>
    <t xml:space="preserve">"odbočka C 79b"        169,*0,4</t>
  </si>
  <si>
    <t xml:space="preserve">"Km 0,224 7"                (17,65) * 0,90</t>
  </si>
  <si>
    <t xml:space="preserve">"Km 0,260"                   (17,65 + 15,0) * 0,07</t>
  </si>
  <si>
    <t xml:space="preserve">"Km 0,290"                   (15,0 + 15,0) * 0,14</t>
  </si>
  <si>
    <t xml:space="preserve">"Km 0,320"                   (15,0 + 15,0) * 0,09</t>
  </si>
  <si>
    <t xml:space="preserve">"Km 0,350"                   (15,0 + 15,0) * 0,06</t>
  </si>
  <si>
    <t xml:space="preserve">"Km 0,380"                   (15,0 + 15,0) * 0,11</t>
  </si>
  <si>
    <t xml:space="preserve">"Km 0,410"                   (15,0 + 15,0) * 0,10</t>
  </si>
  <si>
    <t xml:space="preserve">"Km 0,440"                   (15,0 + 15,0) * 0,09</t>
  </si>
  <si>
    <t xml:space="preserve">"Km 0,470"                   (15,0 + 15,0) * 0,06</t>
  </si>
  <si>
    <t xml:space="preserve">"Km 0,500"                   (15,0 + 15,0) * 0,56</t>
  </si>
  <si>
    <t xml:space="preserve">"Km 0,530"                   (15,0 + 15,0) * 0,18</t>
  </si>
  <si>
    <t xml:space="preserve">"Km 0,560"                   (15,0 + 15,0) * 0,13</t>
  </si>
  <si>
    <t xml:space="preserve">"Km 0,590"                   (15,0 + 15,0) * 0,12</t>
  </si>
  <si>
    <t xml:space="preserve">"Km 0,620"                   (15,0 + 15,0) * 0,21</t>
  </si>
  <si>
    <t xml:space="preserve">"Km 0,650"                   (15,0 + 15,0) * 0,15</t>
  </si>
  <si>
    <t xml:space="preserve">"Km 0,680"                   (15,0 + 15,0) * 0,42</t>
  </si>
  <si>
    <t xml:space="preserve">"Km 0,710"                   (15,0 + 12,5) * 0,11</t>
  </si>
  <si>
    <t xml:space="preserve">"Km 0,735"                   (12,5 + 12,5) * 0,03</t>
  </si>
  <si>
    <t xml:space="preserve">"Km 0,760"                   (12,5 + 12,5) * 0,15</t>
  </si>
  <si>
    <t xml:space="preserve">"Km 0,785"                   (12,5 + 12,5) * 0,33</t>
  </si>
  <si>
    <t xml:space="preserve">"Km 0,810"                   (12,5 + 15,0) * 0,14</t>
  </si>
  <si>
    <t xml:space="preserve">"Km 0,840"                   (15,0 + 13,5) * 0,15</t>
  </si>
  <si>
    <t xml:space="preserve">"Km 0,867"                   (13,5 + 14,0) * 1,44</t>
  </si>
  <si>
    <t xml:space="preserve">"Km 0,895"                   (14,0 + 12,5) *0,07</t>
  </si>
  <si>
    <t xml:space="preserve">"Km 0,920"                   (12,5 + 15,0) *0,26</t>
  </si>
  <si>
    <t xml:space="preserve">"Km 0,950"                   (15,0 + 15,0) *0,22</t>
  </si>
  <si>
    <t xml:space="preserve">"Km 0,980"                   (15,0 + 15,0) *0,15</t>
  </si>
  <si>
    <t xml:space="preserve">"Km 1,010"                   (15,0 + 15,0) *0,02</t>
  </si>
  <si>
    <t xml:space="preserve">"Km 1,040"                   (15,0 + 15,0) *0,07</t>
  </si>
  <si>
    <t xml:space="preserve">"Km 1,070"                   (15,0 + 15,0) *0,22</t>
  </si>
  <si>
    <t xml:space="preserve">"Km 1,100"                   (15,0 + 12,5) *0,13</t>
  </si>
  <si>
    <t xml:space="preserve">"Km 1,125"                   (12,5 + 12,5) *0,06</t>
  </si>
  <si>
    <t xml:space="preserve">"Km 1,150"                   (12,5 + 10,0) *0,17</t>
  </si>
  <si>
    <t xml:space="preserve">"Km 1,170"                   (10,0 +  7,5) *1,60</t>
  </si>
  <si>
    <t xml:space="preserve">"Km 1,185"                   ( 7,5 +  12,5) *0,89</t>
  </si>
  <si>
    <t xml:space="preserve">"Km 1,210"                   (12,5 + 15,0) *0,09</t>
  </si>
  <si>
    <t xml:space="preserve">"Km 1,240"                   (15,0 + 15,0) *0,10</t>
  </si>
  <si>
    <t xml:space="preserve">"Km 1,270"                   (15,0 + 15,0) *0,13</t>
  </si>
  <si>
    <t xml:space="preserve">"Km 1,300"                   (15,0 + 15,0) *0,11</t>
  </si>
  <si>
    <t xml:space="preserve">"Km 1,330"                   (15,0 + 15,0) *0,11</t>
  </si>
  <si>
    <t xml:space="preserve">"Km 1,360"                   (15,0 + 15,0) *0,17</t>
  </si>
  <si>
    <t xml:space="preserve">"Km 1,390"                   (15,0 + 15,0) *0,10</t>
  </si>
  <si>
    <t xml:space="preserve">"Km 1,420"                   (15,0 + 15,0) *0,12</t>
  </si>
  <si>
    <t xml:space="preserve">"Km 1,450"                   (15,0 + 12,5) *0,17</t>
  </si>
  <si>
    <t xml:space="preserve">"Km 1,475"                   (12,5 + 12,5) *0,09</t>
  </si>
  <si>
    <t xml:space="preserve">"Km 1,500"                   (12,5 + 12,5) *0,34</t>
  </si>
  <si>
    <t xml:space="preserve">"Km 1,525"                   (12,5 + 12,5) *0,10</t>
  </si>
  <si>
    <t xml:space="preserve">"Km 1,550"                   (12,5 + 12,5) *0,06</t>
  </si>
  <si>
    <t xml:space="preserve">"Km 1,575"                   (12,5 + 12,5) *0,11</t>
  </si>
  <si>
    <t xml:space="preserve">"Km 1,600"                   (12,5 + 12,5) *0,14</t>
  </si>
  <si>
    <t xml:space="preserve">"Km 1,625"                   (12,5 + 15,25) *0,10</t>
  </si>
  <si>
    <t xml:space="preserve">"Km 1,655 50               (15,25)              *0,19</t>
  </si>
  <si>
    <t>-1969954685</t>
  </si>
  <si>
    <t>1668243255</t>
  </si>
  <si>
    <t>1385760028</t>
  </si>
  <si>
    <t xml:space="preserve">"CETIN - km 0,850"     (0,6*0,3) * 8,0</t>
  </si>
  <si>
    <t>1161954140</t>
  </si>
  <si>
    <t xml:space="preserve">"Km  0,227.70 -  0,758.26"       ((0,3+0,5)/2*0,7) * 540,36</t>
  </si>
  <si>
    <t xml:space="preserve">"Km  0,872.59 -  0,933.61"       ((0,3+0,5)/2*0,7) *   61,02</t>
  </si>
  <si>
    <t xml:space="preserve">"Km  0,768,068 - 0,872.59"       ((0,3+0,5)/2*0,7) *   104,53 </t>
  </si>
  <si>
    <t xml:space="preserve">"Km  0,933.61 -  1,655.50"       ((0,3+0,5)/2*0,7) *   721,89</t>
  </si>
  <si>
    <t>323869731</t>
  </si>
  <si>
    <t xml:space="preserve">"ornice tam a zpět"                                 262,79 *2        </t>
  </si>
  <si>
    <t>-1875486912</t>
  </si>
  <si>
    <t xml:space="preserve">"odkopávky na skládku"            507,381</t>
  </si>
  <si>
    <t xml:space="preserve">"rýhy na skládku"                         399,784</t>
  </si>
  <si>
    <t xml:space="preserve">"rýha CETIN"                                     1,440</t>
  </si>
  <si>
    <t>1617416736</t>
  </si>
  <si>
    <t xml:space="preserve">"odkopávky a rýhy na skládku"             908,605 *5</t>
  </si>
  <si>
    <t>-50795951</t>
  </si>
  <si>
    <t xml:space="preserve">"ornice zpět"                          262,79</t>
  </si>
  <si>
    <t>-2127126433</t>
  </si>
  <si>
    <t xml:space="preserve">"Km 0,410"                   (15,0 + 15,0) * 0,04</t>
  </si>
  <si>
    <t xml:space="preserve">"Km 0,440"                   (15,0 + 15,0) * 0,02</t>
  </si>
  <si>
    <t xml:space="preserve">"Km 0,470"                   (15,0 + 15,0) * 0,04</t>
  </si>
  <si>
    <t xml:space="preserve">"Km 0,735"                   (12,5 + 12,5) * 0,02</t>
  </si>
  <si>
    <t xml:space="preserve">"Km 0,895"                   (14,0 + 12,5) *0,04</t>
  </si>
  <si>
    <t xml:space="preserve">"Km 1,125"                   (12,5 + 12,5) *0,04</t>
  </si>
  <si>
    <t xml:space="preserve">"Km 1,500"                   (12,5 + 12,5) *0,08</t>
  </si>
  <si>
    <t>1336832928</t>
  </si>
  <si>
    <t xml:space="preserve">"dosypy komunikace"                 (7,56)  *1,8 </t>
  </si>
  <si>
    <t>931833447</t>
  </si>
  <si>
    <t>908,605 *1,8</t>
  </si>
  <si>
    <t>985084860</t>
  </si>
  <si>
    <t>625516642</t>
  </si>
  <si>
    <t xml:space="preserve">" vsakovací příkop - drcení panelů"                 (399,784) *  1,7     </t>
  </si>
  <si>
    <t>-1942392297</t>
  </si>
  <si>
    <t>727496011</t>
  </si>
  <si>
    <t xml:space="preserve">"odbočka C 70a"        42,0         *(0,5*2) </t>
  </si>
  <si>
    <t xml:space="preserve">"odbočka C 70b"        46,0          *(0,5*2)</t>
  </si>
  <si>
    <t xml:space="preserve">"odbočka C 79b"       48,0          *(0,5*2) </t>
  </si>
  <si>
    <t xml:space="preserve">"Km 0,224 7"                (17,65) * (0,5+0,5)</t>
  </si>
  <si>
    <t xml:space="preserve">"Km 0,260"                   (17,65 + 15,0) * (0,5+0,5)</t>
  </si>
  <si>
    <t xml:space="preserve">"Km 0,290"                   (15,0 + 15,0) *   (0,5+0,5)</t>
  </si>
  <si>
    <t xml:space="preserve">"Km 0,320"                   (15,0 + 15,0) *  (0,5+0,5)</t>
  </si>
  <si>
    <t xml:space="preserve">"Km 0,350"                   (15,0 + 15,0) * (0,5+0,5)</t>
  </si>
  <si>
    <t xml:space="preserve">"Km 0,380"                   (15,0 + 15,0) * (0,5+0,5)</t>
  </si>
  <si>
    <t xml:space="preserve">"Km 0,410"                   (15,0 + 15,0) * (0,5+0,5)</t>
  </si>
  <si>
    <t xml:space="preserve">"Km 0,440"                   (15,0 + 15,0) * (0,5+0,5)</t>
  </si>
  <si>
    <t xml:space="preserve">"Km 0,470"                   (15,0 + 15,0) *(0,5+0,5)</t>
  </si>
  <si>
    <t xml:space="preserve">"Km 0,500"                   (15,0 + 15,0) *(0,5+0,5)</t>
  </si>
  <si>
    <t xml:space="preserve">"Km 0,530"                   (15,0 + 15,0) * (0,5+0,5)</t>
  </si>
  <si>
    <t xml:space="preserve">"Km 0,560"                   (15,0 + 15,0) * (0,5+0,5)</t>
  </si>
  <si>
    <t xml:space="preserve">"Km 0,590"                   (15,0 + 15,0) * (0,5+0,5)</t>
  </si>
  <si>
    <t xml:space="preserve">"Km 0,620"                   (15,0 + 15,0) *(0,5+0,5)</t>
  </si>
  <si>
    <t xml:space="preserve">"Km 0,650"                   (15,0 + 15,0) *(0,5+0,5)</t>
  </si>
  <si>
    <t xml:space="preserve">"Km 0,680"                   (15,0 + 15,0) *(0,5+0,5)</t>
  </si>
  <si>
    <t xml:space="preserve">"Km 0,710"                   (15,0 + 12,5) * (0,5+0,5)</t>
  </si>
  <si>
    <t xml:space="preserve">"Km 0,735"                   (12,5 + 12,5) * (0,5+0,5)</t>
  </si>
  <si>
    <t xml:space="preserve">"Km 0,760"                   (12,5 + 12,5) * (0,5+0,5)</t>
  </si>
  <si>
    <t xml:space="preserve">"Km 0,785"                   (12,5 + 12,5) * (0,7+1,10)</t>
  </si>
  <si>
    <t xml:space="preserve">"Km 0,810"                   (12,5 + 15,0) * (0,5+0,5)</t>
  </si>
  <si>
    <t xml:space="preserve">"Km 0,840"                   (15,0 + 13,5) * (0,5+0,5)</t>
  </si>
  <si>
    <t xml:space="preserve">"Km 0,867"                   (13,5 + 14,0) * (0,9+2,3)</t>
  </si>
  <si>
    <t xml:space="preserve">"Km 0,895"                   (14,0 + 12,5) *(0,5+0,5)</t>
  </si>
  <si>
    <t xml:space="preserve">"Km 0,920"                   (12,5 + 15,0) *(0,7+0,5)</t>
  </si>
  <si>
    <t xml:space="preserve">"Km 0,950"                   (15,0 + 15,0) *(0,5+0,5)</t>
  </si>
  <si>
    <t xml:space="preserve">"Km 0,980"                   (15,0 + 15,0) *(0,5+0,5)</t>
  </si>
  <si>
    <t xml:space="preserve">"Km 1,010"                   (15,0 + 15,0) *(0,5+0,5)</t>
  </si>
  <si>
    <t xml:space="preserve">"Km 1,040"                   (15,0 + 15,0) *(0,5+0,5)</t>
  </si>
  <si>
    <t xml:space="preserve">"Km 1,070"                   (15,0 + 15,0) *(0,5+0,5)</t>
  </si>
  <si>
    <t xml:space="preserve">"Km 1,100"                   (15,0 + 12,5) *(0,5+0,5)</t>
  </si>
  <si>
    <t xml:space="preserve">"Km 1,125"                   (12,5 + 12,5) *(0,5+0,5)</t>
  </si>
  <si>
    <t xml:space="preserve">"Km 1,150"                   (12,5 + 10,0) *(0,5+0,5)</t>
  </si>
  <si>
    <t xml:space="preserve">"Km 1,170"                   (10,0 +  7,5) *(4,6+1,35)</t>
  </si>
  <si>
    <t xml:space="preserve">"Km 1,185"                   ( 7,5 +  12,5) *(0,5+0,5)</t>
  </si>
  <si>
    <t xml:space="preserve">"Km 1,210"                   (12,5 + 15,0) *(0,5+0,5)</t>
  </si>
  <si>
    <t xml:space="preserve">"Km 1,240"                   (15,0 + 15,0) *(0,5+0,5)</t>
  </si>
  <si>
    <t xml:space="preserve">"Km 1,270"                   (15,0 + 15,0) *(0,5+0,5)</t>
  </si>
  <si>
    <t xml:space="preserve">"Km 1,300"                   (15,0 + 15,0) *(0,5+0,5)</t>
  </si>
  <si>
    <t xml:space="preserve">"Km 1,330"                   (15,0 + 15,0) *(0,5+0,5)</t>
  </si>
  <si>
    <t xml:space="preserve">"Km 1,360"                   (15,0 + 15,0) *(0,5+0,5)</t>
  </si>
  <si>
    <t xml:space="preserve">"Km 1,390"                   (15,0 + 15,0) *(0,5+0,5)</t>
  </si>
  <si>
    <t xml:space="preserve">"Km 1,420"                   (15,0 + 15,0) *(0,5+0,5)</t>
  </si>
  <si>
    <t xml:space="preserve">"Km 1,450"                   (15,0 + 12,5) *(0,5+0,5)</t>
  </si>
  <si>
    <t xml:space="preserve">"Km 1,475"                   (12,5 + 12,5) *(0,5+0,5)</t>
  </si>
  <si>
    <t xml:space="preserve">"Km 1,500"                   (12,5 + 12,5) *(0,5+1,0)</t>
  </si>
  <si>
    <t xml:space="preserve">"Km 1,525"                   (12,5 + 12,5) *(0,5+0,5)</t>
  </si>
  <si>
    <t xml:space="preserve">"Km 1,550"                   (12,5 + 12,5) *(0,5+0,5)</t>
  </si>
  <si>
    <t xml:space="preserve">"Km 1,575"                   (12,5 + 12,5) *(0,5+0,5)</t>
  </si>
  <si>
    <t xml:space="preserve">"Km 1,600"                   (12,5 + 12,5) *(0,5+0,5)</t>
  </si>
  <si>
    <t xml:space="preserve">"Km 1,625"                   (12,5 + 15,25) * (0,5+0,5)</t>
  </si>
  <si>
    <t xml:space="preserve">"Km 1,655 50"             (15,25)              *(0,5+0,5)</t>
  </si>
  <si>
    <t>728084265</t>
  </si>
  <si>
    <t>866848147</t>
  </si>
  <si>
    <t>1751,925</t>
  </si>
  <si>
    <t>1751,925*0,015 'Přepočtené koeficientem množství</t>
  </si>
  <si>
    <t>-568402740</t>
  </si>
  <si>
    <t>1751,925*0,01 'Přepočtené koeficientem množství</t>
  </si>
  <si>
    <t>964487780</t>
  </si>
  <si>
    <t>759173039</t>
  </si>
  <si>
    <t>1751,925*8E-05 'Přepočtené koeficientem množství</t>
  </si>
  <si>
    <t>1856669462</t>
  </si>
  <si>
    <t xml:space="preserve">"zalití 2x po výsadbě"           1751,925 * 0,005* 2</t>
  </si>
  <si>
    <t>1154129247</t>
  </si>
  <si>
    <t xml:space="preserve">"zalití 2x po výsadbě"          (1751,925) *0,005*2</t>
  </si>
  <si>
    <t>-1111350058</t>
  </si>
  <si>
    <t>1566002354</t>
  </si>
  <si>
    <t xml:space="preserve">"km 0,865"        (0,6*0,1) *8,0</t>
  </si>
  <si>
    <t>561061131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</si>
  <si>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350 do 400 mm</t>
  </si>
  <si>
    <t>-7956025</t>
  </si>
  <si>
    <t xml:space="preserve"> ((5260 + (0,55+0,65) * 1430,8)  - (1430,8 *0,5))   </t>
  </si>
  <si>
    <t>58530171</t>
  </si>
  <si>
    <t>vápno nehašené CL 90-Q pro úpravu zemin bezprašné</t>
  </si>
  <si>
    <t>-1537606234</t>
  </si>
  <si>
    <t xml:space="preserve">((6261,96 * 0,3) * 0,04 )  *2,0  </t>
  </si>
  <si>
    <t>-1300366051</t>
  </si>
  <si>
    <t>Kom A</t>
  </si>
  <si>
    <t xml:space="preserve">"0/32"              5260 + (0,55+0,65)*1430,8</t>
  </si>
  <si>
    <t xml:space="preserve">"0/63"               5260 + (0,70+0,80)*1430,8</t>
  </si>
  <si>
    <t>565135111</t>
  </si>
  <si>
    <t>Asfaltový beton vrstva podkladní ACP 16 (obalované kamenivo střednězrnné - OKS) s rozprostřením a zhutněním v pruhu šířky přes 1,5 do 3 m, po zhutnění tl. 50 mm</t>
  </si>
  <si>
    <t>-375724242</t>
  </si>
  <si>
    <t xml:space="preserve">"kom C"               790</t>
  </si>
  <si>
    <t>-230807198</t>
  </si>
  <si>
    <t xml:space="preserve">"Kom A"                5260</t>
  </si>
  <si>
    <t>-1378928062</t>
  </si>
  <si>
    <t>573231108</t>
  </si>
  <si>
    <t>Postřik spojovací PS bez posypu kamenivem ze silniční emulze, v množství 0,50 kg/m2</t>
  </si>
  <si>
    <t>314346734</t>
  </si>
  <si>
    <t xml:space="preserve">"kom A"        5260</t>
  </si>
  <si>
    <t xml:space="preserve">"kom C"          790 *2</t>
  </si>
  <si>
    <t>-663125226</t>
  </si>
  <si>
    <t xml:space="preserve">"Kom A"          5260</t>
  </si>
  <si>
    <t>577144111</t>
  </si>
  <si>
    <t>Asfaltový beton vrstva obrusná ACO 11 (ABS) s rozprostřením a se zhutněním z nemodifikovaného asfaltu v pruhu šířky do 3 m tř. I, po zhutnění tl. 50 mm</t>
  </si>
  <si>
    <t>-917366230</t>
  </si>
  <si>
    <t xml:space="preserve">"Kom C - výměna"              790</t>
  </si>
  <si>
    <t>113107211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</si>
  <si>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</si>
  <si>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-153920672</t>
  </si>
  <si>
    <t xml:space="preserve">"km 0,2247-1,6555 pod panely"           1460,8 *3,0 + (15*2)*3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</si>
  <si>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</si>
  <si>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</si>
  <si>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696424084</t>
  </si>
  <si>
    <t xml:space="preserve">"Km  224,7 - 0,937 na silničních panelec tl. 2-3 cm"                  712,3*3,0</t>
  </si>
  <si>
    <t>113154234</t>
  </si>
  <si>
    <t>Frézování živičného podkladu nebo krytu s naložením na dopravní prostředek plochy přes 500 do 1 000 m2 bez překážek v trase pruhu šířky přes 1 m do 2 m, tloušťky vrstvy 100 mm</t>
  </si>
  <si>
    <t>-1432697386</t>
  </si>
  <si>
    <t xml:space="preserve">"Km 0,000 - 0,2247"         790</t>
  </si>
  <si>
    <t>113151111</t>
  </si>
  <si>
    <t>Rozebírání zpevněných ploch s přemístěním na skládku na vzdálenost do 20 m nebo s naložením na dopravní prostředek ze silničních panelů</t>
  </si>
  <si>
    <t>-1321970326</t>
  </si>
  <si>
    <t xml:space="preserve">"km 0,2247-1,6555"           1460,8 *3,0 + (15*2)*3</t>
  </si>
  <si>
    <t>-767477578</t>
  </si>
  <si>
    <t>462920033</t>
  </si>
  <si>
    <t>-371046231</t>
  </si>
  <si>
    <t>-7419302</t>
  </si>
  <si>
    <t>1421612065</t>
  </si>
  <si>
    <t>-831375790</t>
  </si>
  <si>
    <t>-44978887</t>
  </si>
  <si>
    <t>24369727</t>
  </si>
  <si>
    <t xml:space="preserve">"km 0,000"              3,0</t>
  </si>
  <si>
    <t xml:space="preserve">"km 0,215"              17,0 </t>
  </si>
  <si>
    <t xml:space="preserve">"km 0,175"              3,0</t>
  </si>
  <si>
    <t xml:space="preserve">"km 1,655"                3,0 </t>
  </si>
  <si>
    <t>-1553209331</t>
  </si>
  <si>
    <t xml:space="preserve">"Km  0,227.70 -  0,758.26"       ((0,3+0,5) +0,7*2) * 540,36</t>
  </si>
  <si>
    <t xml:space="preserve">"Km  0,872.59 -  0,933.61"       ((0,3+0,5)+0,7*2) *   61,02</t>
  </si>
  <si>
    <t xml:space="preserve">"Km  0,768,068 - 0,872.59"       ((0,3+0,5)+0,7*2) *   104,53 </t>
  </si>
  <si>
    <t xml:space="preserve">"Km  0,933.61 -  1,655.50"       ((0,3+0,5)+0,7*2) *   721,89</t>
  </si>
  <si>
    <t>3141,16*1,15 'Přepočtené koeficientem množství</t>
  </si>
  <si>
    <t>-1117175106</t>
  </si>
  <si>
    <t>997006007</t>
  </si>
  <si>
    <t>Drcení stavebního odpadu z demolic s dopravou na vzdálenost do 100 m a naložením do drtícího zařízení ze zdiva železobetonového</t>
  </si>
  <si>
    <t>1067226156</t>
  </si>
  <si>
    <t xml:space="preserve">"panely"                1587,702</t>
  </si>
  <si>
    <t>997221551</t>
  </si>
  <si>
    <t>Vodorovná doprava suti bez naložení, ale se složením a s hrubým urovnáním ze sypkých materiálů, na vzdálenost do 1 km</t>
  </si>
  <si>
    <t>10868835</t>
  </si>
  <si>
    <t xml:space="preserve">"frezing na meziskládku a zpět do krajnic"            (202,240)   *2        </t>
  </si>
  <si>
    <t xml:space="preserve">"ŠD na skládku"                                                                 (805,032)</t>
  </si>
  <si>
    <t xml:space="preserve">"předrcené panely do zasak rýh"                               (399,784)  </t>
  </si>
  <si>
    <t xml:space="preserve">"nepoužitelné zbytky z panelů 20%"                          (317,55)</t>
  </si>
  <si>
    <t>997221559</t>
  </si>
  <si>
    <t>Vodorovná doprava suti bez naložení, ale se složením a s hrubým urovnáním Příplatek k ceně za každý další i započatý 1 km přes 1 km</t>
  </si>
  <si>
    <t>-2068532773</t>
  </si>
  <si>
    <t xml:space="preserve">"ŠD na skládku"                                                                 (805,032)*14</t>
  </si>
  <si>
    <t>997221561</t>
  </si>
  <si>
    <t>Vodorovná doprava suti bez naložení, ale se složením a s hrubým urovnáním z kusových materiálů, na vzdálenost do 1 km</t>
  </si>
  <si>
    <t>-1790913616</t>
  </si>
  <si>
    <t xml:space="preserve">"panely k drtičce"                                                              1587,702</t>
  </si>
  <si>
    <t xml:space="preserve">"živice na skládku"                                                               209,416</t>
  </si>
  <si>
    <t xml:space="preserve">"nepoužitelnézbytky panelů na skládku"                    317,55</t>
  </si>
  <si>
    <t>1481778513</t>
  </si>
  <si>
    <t xml:space="preserve">"živice na skládku"                   209,416 * 14</t>
  </si>
  <si>
    <t>997221862</t>
  </si>
  <si>
    <t>Poplatek za uložení stavebního odpadu na recyklační skládce (skládkovné) z armovaného betonu zatříděného do Katalogu odpadů pod kódem 17 01 01</t>
  </si>
  <si>
    <t>-1992112374</t>
  </si>
  <si>
    <t>997221873</t>
  </si>
  <si>
    <t>-1938288935</t>
  </si>
  <si>
    <t>-249517704</t>
  </si>
  <si>
    <t>998</t>
  </si>
  <si>
    <t>Přesun hmot</t>
  </si>
  <si>
    <t>998225111</t>
  </si>
  <si>
    <t>Přesun hmot pro komunikace s krytem z kameniva, monolitickým betonovým nebo živičným dopravní vzdálenost do 200 m jakékoliv délky objektu</t>
  </si>
  <si>
    <t>1661733724</t>
  </si>
  <si>
    <t>-2006879663</t>
  </si>
  <si>
    <t xml:space="preserve">"kabel   CETIN"                   8</t>
  </si>
  <si>
    <t>vlastní, dle zkušeností</t>
  </si>
  <si>
    <t>1389544214</t>
  </si>
  <si>
    <t xml:space="preserve">"km 0,865"        7,0</t>
  </si>
  <si>
    <t>SO 801 - Polní cesta C 35a - typ A, v části Zadní důl - náhradní výsadba</t>
  </si>
  <si>
    <t>162701105</t>
  </si>
  <si>
    <t>Vodorovné přemístění do 10000 m výkopku z horniny tř. 1 až 4</t>
  </si>
  <si>
    <t>1542468532</t>
  </si>
  <si>
    <t xml:space="preserve">(0,5*0,5 *0,8  -0,020)*84 + (0,3*0,3*0,7 - 0,010) *36</t>
  </si>
  <si>
    <t>162701109</t>
  </si>
  <si>
    <t>Příplatek k vodorovnému přemístění výkopku z horniny tř. 1 až 4 ZKD 1000 m přes 10000 m</t>
  </si>
  <si>
    <t>2025369829</t>
  </si>
  <si>
    <t>17,028 *5</t>
  </si>
  <si>
    <t>744178327</t>
  </si>
  <si>
    <t xml:space="preserve">17,028  *1,8</t>
  </si>
  <si>
    <t>183101214</t>
  </si>
  <si>
    <t>Hloubení jamek pro vysazování rostlin v zemině tř.1 až 4 s výměnou půdy z 50% v rovině nebo na svahu do 1:5, objemu přes 0,05 do 0,125 m3</t>
  </si>
  <si>
    <t>-1973042362</t>
  </si>
  <si>
    <t>183101215</t>
  </si>
  <si>
    <t>Hloubení jamek pro vysazování rostlin v zemině tř.1 až 4 s výměnou půdy z 50% v rovině nebo na svahu do 1:5, objemu přes 0,125 do 0,40 m3</t>
  </si>
  <si>
    <t>1715403892</t>
  </si>
  <si>
    <t>10364100</t>
  </si>
  <si>
    <t>zemina pro terénní úpravy - tříděná</t>
  </si>
  <si>
    <t>-1606564053</t>
  </si>
  <si>
    <t xml:space="preserve">((0,5*0,5 *0,8  -0,020)*84 + (0,3*0,3*0,7 - 0,010) *36) * 1,6 *0,7</t>
  </si>
  <si>
    <t>184102111</t>
  </si>
  <si>
    <t>Výsadba dřeviny s balem do předem vyhloubené jamky se zalitím v rovině nebo na svahu do 1:5, při průměru balu přes 100 do 200 mm</t>
  </si>
  <si>
    <t>-137420415</t>
  </si>
  <si>
    <t>02650381-Hl</t>
  </si>
  <si>
    <t xml:space="preserve">Dřeviny okrasné listnaté - Hloh obecný (Crataegus laevigata)       120-150 cm</t>
  </si>
  <si>
    <t>-8688362</t>
  </si>
  <si>
    <t>02650381-Li</t>
  </si>
  <si>
    <t xml:space="preserve">Dřeviny okrasné listnaté - Líska obecná (Coryllus avelana)      100-150cm</t>
  </si>
  <si>
    <t>-663431807</t>
  </si>
  <si>
    <t>02650381-Tr</t>
  </si>
  <si>
    <t xml:space="preserve">Dřeviny okrasné listnaté - Trnka obecná (Prunus spinosa)       100-125cm</t>
  </si>
  <si>
    <t>97420746</t>
  </si>
  <si>
    <t>184215112</t>
  </si>
  <si>
    <t>Ukotvení dřeviny kůly jedním kůlem, délky přes 1 do 2 m</t>
  </si>
  <si>
    <t>-1145266390</t>
  </si>
  <si>
    <t>60591251</t>
  </si>
  <si>
    <t>kůl vyvazovací dřevěný impregnovaný D 8cm dl 1,5m</t>
  </si>
  <si>
    <t>150169984</t>
  </si>
  <si>
    <t>31324800</t>
  </si>
  <si>
    <t>pletivo drátěné s šestihrannými oky Pz 13/0,7mm v 1m</t>
  </si>
  <si>
    <t>-213656250</t>
  </si>
  <si>
    <t>0,3*36</t>
  </si>
  <si>
    <t>184102112</t>
  </si>
  <si>
    <t>Výsadba dřeviny s balem do předem vyhloubené jamky se zalitím v rovině nebo na svahu do 1:5, při průměru balu přes 200 do 300 mm</t>
  </si>
  <si>
    <t>-517033358</t>
  </si>
  <si>
    <t>02650381-T</t>
  </si>
  <si>
    <t xml:space="preserve">Dřeviny okrasné listnaté - Třešeň ptáčnice ( Cerasus avium)    150-200cm</t>
  </si>
  <si>
    <t>359245247</t>
  </si>
  <si>
    <t>02650381-Ja</t>
  </si>
  <si>
    <t xml:space="preserve">Dřeviny okrasné listnaté - Jabloň lesní (Malus sylvestis)    150-200cm</t>
  </si>
  <si>
    <t>1280280785</t>
  </si>
  <si>
    <t>02650381-Dř</t>
  </si>
  <si>
    <t>Dřeviny okrasné listnaté - Dřín Obecný (Cornus mas) 150-200cm</t>
  </si>
  <si>
    <t>-745890657</t>
  </si>
  <si>
    <t>02650381-Jeř</t>
  </si>
  <si>
    <t xml:space="preserve">Dřeviny okrasné listnaté - Jeřáb ptačí (Sorbusaucuoaria)      150-180cm</t>
  </si>
  <si>
    <t>79165987</t>
  </si>
  <si>
    <t>184215131</t>
  </si>
  <si>
    <t>Ukotvení dřeviny kůly třemi kůly, délky do 1 m</t>
  </si>
  <si>
    <t>-1219592197</t>
  </si>
  <si>
    <t>05217108</t>
  </si>
  <si>
    <t>tyče dřevěné v kůře D 80mm dl 6m</t>
  </si>
  <si>
    <t>1936253383</t>
  </si>
  <si>
    <t>0,090 *84</t>
  </si>
  <si>
    <t>7,56*0,5 'Přepočtené koeficientem množství</t>
  </si>
  <si>
    <t>184215312</t>
  </si>
  <si>
    <t>Ukotvení dřeviny nadzemním kotvením za kmen pomocí textilních popruhů a ocelových lanek do volné zeminy tř. 1 až 4, obvodu kmene přes 250 do 400 mm</t>
  </si>
  <si>
    <t>-12458636</t>
  </si>
  <si>
    <t>103211000</t>
  </si>
  <si>
    <t>zahradní substrát pro výsadbu VL</t>
  </si>
  <si>
    <t>-1687462443</t>
  </si>
  <si>
    <t xml:space="preserve">"stromy"          17,028*0,3</t>
  </si>
  <si>
    <t>184501121</t>
  </si>
  <si>
    <t>Zhotovení obalu kmene a spodních částí větví stromu z juty v jedné vrstvě v rovině nebo na svahu do 1:5</t>
  </si>
  <si>
    <t>368583712</t>
  </si>
  <si>
    <t>1,5*0,6*84</t>
  </si>
  <si>
    <t>1659279289</t>
  </si>
  <si>
    <t>zalití 2x po výsadbě</t>
  </si>
  <si>
    <t xml:space="preserve">(120*0,6*0,6)*0,010*  2</t>
  </si>
  <si>
    <t>-2113859021</t>
  </si>
  <si>
    <t xml:space="preserve">zalití  2x po výsadbě</t>
  </si>
  <si>
    <t>(0,6*0,6*120) *0,010* 2</t>
  </si>
  <si>
    <t xml:space="preserve">SO 802 - Polní cesta  C 49 - typ B,  v části Přední důl - náhradní výsadba</t>
  </si>
  <si>
    <t>967901934</t>
  </si>
  <si>
    <t xml:space="preserve">(0,5*0,5 *0,8  -0,020)*29 + (0,3*0,3*0,7 - 0,010) *11</t>
  </si>
  <si>
    <t>-1604682191</t>
  </si>
  <si>
    <t>5,803 *5</t>
  </si>
  <si>
    <t>-1525582639</t>
  </si>
  <si>
    <t xml:space="preserve">5,803  *1,8</t>
  </si>
  <si>
    <t>490105104</t>
  </si>
  <si>
    <t>1654937090</t>
  </si>
  <si>
    <t>785624450</t>
  </si>
  <si>
    <t xml:space="preserve">((0,5*0,5 *0,8  -0,020)*29 + (0,3*0,3*0,7 - 0,010) *11) * 1,6 *0,7</t>
  </si>
  <si>
    <t>1988282293</t>
  </si>
  <si>
    <t xml:space="preserve">Dřeviny okrasné listnaté - Líska obecná (Coryllus avelana)     100-150cm</t>
  </si>
  <si>
    <t>2044802748</t>
  </si>
  <si>
    <t>849714042</t>
  </si>
  <si>
    <t>-203828342</t>
  </si>
  <si>
    <t>-1991692121</t>
  </si>
  <si>
    <t>-631976136</t>
  </si>
  <si>
    <t>0,3*11</t>
  </si>
  <si>
    <t>-772385886</t>
  </si>
  <si>
    <t>-573091425</t>
  </si>
  <si>
    <t>856873683</t>
  </si>
  <si>
    <t>lastní, dle zkušeností</t>
  </si>
  <si>
    <t>-279081611</t>
  </si>
  <si>
    <t>1609402638</t>
  </si>
  <si>
    <t>1743412703</t>
  </si>
  <si>
    <t>2126201398</t>
  </si>
  <si>
    <t>0,090 *29</t>
  </si>
  <si>
    <t>2,61*0,5 'Přepočtené koeficientem množství</t>
  </si>
  <si>
    <t>-1422203525</t>
  </si>
  <si>
    <t>692566019</t>
  </si>
  <si>
    <t xml:space="preserve">"stromy"          5,803*0,3</t>
  </si>
  <si>
    <t>1961831915</t>
  </si>
  <si>
    <t>1,5*0,6*29</t>
  </si>
  <si>
    <t>971062783</t>
  </si>
  <si>
    <t>(40*0,6*0,6)*0,010* 2</t>
  </si>
  <si>
    <t>-361323865</t>
  </si>
  <si>
    <t xml:space="preserve">(0,6*0,6*40) *0,010*  2</t>
  </si>
  <si>
    <t>SO 803 - Polní cesta C 51 - typ B, v části Lhotka - náhradní výsadba</t>
  </si>
  <si>
    <t>1434170703</t>
  </si>
  <si>
    <t xml:space="preserve">(0,5*0,5 *0,8  -0,020)* 11</t>
  </si>
  <si>
    <t>-256624028</t>
  </si>
  <si>
    <t>1,98 *5</t>
  </si>
  <si>
    <t>-330502822</t>
  </si>
  <si>
    <t xml:space="preserve">1,98  *1,8</t>
  </si>
  <si>
    <t>293332003</t>
  </si>
  <si>
    <t>-1782653958</t>
  </si>
  <si>
    <t xml:space="preserve">(0,5*0,5 *0,8  -0,020)* 11 *0,7</t>
  </si>
  <si>
    <t>-1083483498</t>
  </si>
  <si>
    <t>1450173135</t>
  </si>
  <si>
    <t>682461274</t>
  </si>
  <si>
    <t>473421444</t>
  </si>
  <si>
    <t>2002606543</t>
  </si>
  <si>
    <t>0,090 *11</t>
  </si>
  <si>
    <t>0,99*0,5 'Přepočtené koeficientem množství</t>
  </si>
  <si>
    <t>1027100450</t>
  </si>
  <si>
    <t>1806923953</t>
  </si>
  <si>
    <t xml:space="preserve">"stromy"          1,98*0,3</t>
  </si>
  <si>
    <t>-193625659</t>
  </si>
  <si>
    <t>1,5*0,6*11</t>
  </si>
  <si>
    <t>1562507098</t>
  </si>
  <si>
    <t>(11*0,6*0,6)*0,010* 2</t>
  </si>
  <si>
    <t>-439448588</t>
  </si>
  <si>
    <t>(0,6*0,6*11) *0,010* 2</t>
  </si>
  <si>
    <t>SO 807 - Polní cesta C 72, typ A, v části Nad kasárnami - náhradní výsadba</t>
  </si>
  <si>
    <t>-1215210844</t>
  </si>
  <si>
    <t xml:space="preserve">(0,5*0,5 *0,8  -0,020)*19</t>
  </si>
  <si>
    <t>227309771</t>
  </si>
  <si>
    <t>3,42 *5</t>
  </si>
  <si>
    <t>-910834666</t>
  </si>
  <si>
    <t xml:space="preserve">3,42  *1,8</t>
  </si>
  <si>
    <t>-1799809761</t>
  </si>
  <si>
    <t>-1204630832</t>
  </si>
  <si>
    <t xml:space="preserve">((0,5*0,5 *0,8  -0,020)*19 ) * 1,6 *0,7</t>
  </si>
  <si>
    <t>1151529417</t>
  </si>
  <si>
    <t>1475726759</t>
  </si>
  <si>
    <t>-1107996062</t>
  </si>
  <si>
    <t>1344332794</t>
  </si>
  <si>
    <t>2071201540</t>
  </si>
  <si>
    <t>0,090 *19</t>
  </si>
  <si>
    <t>1,71*0,5 'Přepočtené koeficientem množství</t>
  </si>
  <si>
    <t>-662000488</t>
  </si>
  <si>
    <t>2096037169</t>
  </si>
  <si>
    <t xml:space="preserve">"stromy"          3,42*0,3</t>
  </si>
  <si>
    <t>1208807972</t>
  </si>
  <si>
    <t xml:space="preserve">1,5*0,6*  19</t>
  </si>
  <si>
    <t>-1117570442</t>
  </si>
  <si>
    <t xml:space="preserve">(19*0,6*0,6)*0,010*  2</t>
  </si>
  <si>
    <t>1267371882</t>
  </si>
  <si>
    <t>(0,6*0,6*19) *0,010*2</t>
  </si>
  <si>
    <t>SO 901 - ostatní náklady</t>
  </si>
  <si>
    <t>Ostatní - Ostatní</t>
  </si>
  <si>
    <t xml:space="preserve">    999 - Vedlejší náklady</t>
  </si>
  <si>
    <t>Ostatní</t>
  </si>
  <si>
    <t>999</t>
  </si>
  <si>
    <t>Vedlejší náklady</t>
  </si>
  <si>
    <t>02911-1</t>
  </si>
  <si>
    <t>Ostatní požadavky - geodetické zaměření stavby a pozemku</t>
  </si>
  <si>
    <t>soub</t>
  </si>
  <si>
    <t>512</t>
  </si>
  <si>
    <t>14605563</t>
  </si>
  <si>
    <t>komplet vytyčovací práce + cena za vytyčení prostorové polohy stavby před jejim zahájením odborně způsobilými osobami, ochrana bodů,</t>
  </si>
  <si>
    <t>dílčí geodetické práce v průběhu výstavby dle TKP</t>
  </si>
  <si>
    <t xml:space="preserve">            1</t>
  </si>
  <si>
    <t>02911-2</t>
  </si>
  <si>
    <t>Ostatní požadavky - geodetické zaměření skutečného stavu</t>
  </si>
  <si>
    <t>-553934346</t>
  </si>
  <si>
    <t>cena za skutečné provedení stavby výškopisné a polohopisné ve 4 vyhotoveních +2* CD</t>
  </si>
  <si>
    <t>celkem vč. vytyčovacích bodů</t>
  </si>
  <si>
    <t xml:space="preserve">zahrnuje veškeré náklady spojené s objednatelem požadovanými pracemi </t>
  </si>
  <si>
    <t xml:space="preserve">1                 </t>
  </si>
  <si>
    <t>02944</t>
  </si>
  <si>
    <t xml:space="preserve">Ostatní požadavky - dokumentace skutečného provedení stavby v papírové a digitalní podobě_x000d_
</t>
  </si>
  <si>
    <t>Kč</t>
  </si>
  <si>
    <t>1332566192</t>
  </si>
  <si>
    <t xml:space="preserve">dokumentace  (DSPS) bude požadována ve 2 výtiscích vč. dokumentace v elektronické podobě 2* CD s barevně vyznačenými změnami v průběhu výstavby</t>
  </si>
  <si>
    <t xml:space="preserve">                      1</t>
  </si>
  <si>
    <t>02945</t>
  </si>
  <si>
    <t xml:space="preserve">dopravní značení </t>
  </si>
  <si>
    <t>1916280387</t>
  </si>
  <si>
    <t>02946</t>
  </si>
  <si>
    <t>ochrana a vytyčení sítí</t>
  </si>
  <si>
    <t>soub.</t>
  </si>
  <si>
    <t>11498255</t>
  </si>
  <si>
    <t>09180600</t>
  </si>
  <si>
    <t>předběžný záchranný archeologický průzkum</t>
  </si>
  <si>
    <t>1427522256</t>
  </si>
  <si>
    <t>GZS</t>
  </si>
  <si>
    <t>zařízení staveniště</t>
  </si>
  <si>
    <t>-1625784290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</si>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</sst>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31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PK-18-4001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Realizace společných zařízení, k.ú. Klášterec nad Orlicí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Klášterec nad Orlicí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25. 12. 2020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40.0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ČR, Státní pozemkový úřad pro Pardubický kraj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PK Adamec, s.r.o., Komenského 42, 56151 Letohrad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Adamec Jiří, tel. 608 878 955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31</v>
      </c>
      <c r="AR54" s="106"/>
      <c r="AS54" s="107">
        <f>ROUND(SUM(AS55:AS63),2)</f>
        <v>0</v>
      </c>
      <c r="AT54" s="108">
        <f>ROUND(SUM(AV54:AW54),2)</f>
        <v>0</v>
      </c>
      <c r="AU54" s="109">
        <f>ROUND(SUM(AU55:AU63),5)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ROUND(SUM(AZ55:AZ63),2)</f>
        <v>0</v>
      </c>
      <c r="BA54" s="108">
        <f>ROUND(SUM(BA55:BA63),2)</f>
        <v>0</v>
      </c>
      <c r="BB54" s="108">
        <f>ROUND(SUM(BB55:BB63),2)</f>
        <v>0</v>
      </c>
      <c r="BC54" s="108">
        <f>ROUND(SUM(BC55:BC63),2)</f>
        <v>0</v>
      </c>
      <c r="BD54" s="110">
        <f>ROUND(SUM(BD55:BD63),2)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24.7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Polní cesta C 35...'!J30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101 - Polní cesta C 35...'!P86</f>
        <v>0</v>
      </c>
      <c r="AV55" s="122">
        <f>'SO 101 - Polní cesta C 35...'!J33</f>
        <v>0</v>
      </c>
      <c r="AW55" s="122">
        <f>'SO 101 - Polní cesta C 35...'!J34</f>
        <v>0</v>
      </c>
      <c r="AX55" s="122">
        <f>'SO 101 - Polní cesta C 35...'!J35</f>
        <v>0</v>
      </c>
      <c r="AY55" s="122">
        <f>'SO 101 - Polní cesta C 35...'!J36</f>
        <v>0</v>
      </c>
      <c r="AZ55" s="122">
        <f>'SO 101 - Polní cesta C 35...'!F33</f>
        <v>0</v>
      </c>
      <c r="BA55" s="122">
        <f>'SO 101 - Polní cesta C 35...'!F34</f>
        <v>0</v>
      </c>
      <c r="BB55" s="122">
        <f>'SO 101 - Polní cesta C 35...'!F35</f>
        <v>0</v>
      </c>
      <c r="BC55" s="122">
        <f>'SO 101 - Polní cesta C 35...'!F36</f>
        <v>0</v>
      </c>
      <c r="BD55" s="124">
        <f>'SO 101 - Polní cesta C 35...'!F37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24.7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102 - Polní cesta C 49...'!J30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'SO 102 - Polní cesta C 49...'!P89</f>
        <v>0</v>
      </c>
      <c r="AV56" s="122">
        <f>'SO 102 - Polní cesta C 49...'!J33</f>
        <v>0</v>
      </c>
      <c r="AW56" s="122">
        <f>'SO 102 - Polní cesta C 49...'!J34</f>
        <v>0</v>
      </c>
      <c r="AX56" s="122">
        <f>'SO 102 - Polní cesta C 49...'!J35</f>
        <v>0</v>
      </c>
      <c r="AY56" s="122">
        <f>'SO 102 - Polní cesta C 49...'!J36</f>
        <v>0</v>
      </c>
      <c r="AZ56" s="122">
        <f>'SO 102 - Polní cesta C 49...'!F33</f>
        <v>0</v>
      </c>
      <c r="BA56" s="122">
        <f>'SO 102 - Polní cesta C 49...'!F34</f>
        <v>0</v>
      </c>
      <c r="BB56" s="122">
        <f>'SO 102 - Polní cesta C 49...'!F35</f>
        <v>0</v>
      </c>
      <c r="BC56" s="122">
        <f>'SO 102 - Polní cesta C 49...'!F36</f>
        <v>0</v>
      </c>
      <c r="BD56" s="124">
        <f>'SO 102 - Polní cesta C 49...'!F37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7" customFormat="1" ht="24.75" customHeight="1">
      <c r="A57" s="113" t="s">
        <v>80</v>
      </c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103 - Polní cesta C 51...'!J30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v>0</v>
      </c>
      <c r="AT57" s="122">
        <f>ROUND(SUM(AV57:AW57),2)</f>
        <v>0</v>
      </c>
      <c r="AU57" s="123">
        <f>'SO 103 - Polní cesta C 51...'!P89</f>
        <v>0</v>
      </c>
      <c r="AV57" s="122">
        <f>'SO 103 - Polní cesta C 51...'!J33</f>
        <v>0</v>
      </c>
      <c r="AW57" s="122">
        <f>'SO 103 - Polní cesta C 51...'!J34</f>
        <v>0</v>
      </c>
      <c r="AX57" s="122">
        <f>'SO 103 - Polní cesta C 51...'!J35</f>
        <v>0</v>
      </c>
      <c r="AY57" s="122">
        <f>'SO 103 - Polní cesta C 51...'!J36</f>
        <v>0</v>
      </c>
      <c r="AZ57" s="122">
        <f>'SO 103 - Polní cesta C 51...'!F33</f>
        <v>0</v>
      </c>
      <c r="BA57" s="122">
        <f>'SO 103 - Polní cesta C 51...'!F34</f>
        <v>0</v>
      </c>
      <c r="BB57" s="122">
        <f>'SO 103 - Polní cesta C 51...'!F35</f>
        <v>0</v>
      </c>
      <c r="BC57" s="122">
        <f>'SO 103 - Polní cesta C 51...'!F36</f>
        <v>0</v>
      </c>
      <c r="BD57" s="124">
        <f>'SO 103 - Polní cesta C 51...'!F37</f>
        <v>0</v>
      </c>
      <c r="BE57" s="7"/>
      <c r="BT57" s="125" t="s">
        <v>84</v>
      </c>
      <c r="BV57" s="125" t="s">
        <v>78</v>
      </c>
      <c r="BW57" s="125" t="s">
        <v>92</v>
      </c>
      <c r="BX57" s="125" t="s">
        <v>5</v>
      </c>
      <c r="CL57" s="125" t="s">
        <v>19</v>
      </c>
      <c r="CM57" s="125" t="s">
        <v>86</v>
      </c>
    </row>
    <row r="58" s="7" customFormat="1" ht="24.75" customHeight="1">
      <c r="A58" s="113" t="s">
        <v>80</v>
      </c>
      <c r="B58" s="114"/>
      <c r="C58" s="115"/>
      <c r="D58" s="116" t="s">
        <v>93</v>
      </c>
      <c r="E58" s="116"/>
      <c r="F58" s="116"/>
      <c r="G58" s="116"/>
      <c r="H58" s="116"/>
      <c r="I58" s="117"/>
      <c r="J58" s="116" t="s">
        <v>94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107 - Polní cesta C 72...'!J30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83</v>
      </c>
      <c r="AR58" s="120"/>
      <c r="AS58" s="121">
        <v>0</v>
      </c>
      <c r="AT58" s="122">
        <f>ROUND(SUM(AV58:AW58),2)</f>
        <v>0</v>
      </c>
      <c r="AU58" s="123">
        <f>'SO 107 - Polní cesta C 72...'!P90</f>
        <v>0</v>
      </c>
      <c r="AV58" s="122">
        <f>'SO 107 - Polní cesta C 72...'!J33</f>
        <v>0</v>
      </c>
      <c r="AW58" s="122">
        <f>'SO 107 - Polní cesta C 72...'!J34</f>
        <v>0</v>
      </c>
      <c r="AX58" s="122">
        <f>'SO 107 - Polní cesta C 72...'!J35</f>
        <v>0</v>
      </c>
      <c r="AY58" s="122">
        <f>'SO 107 - Polní cesta C 72...'!J36</f>
        <v>0</v>
      </c>
      <c r="AZ58" s="122">
        <f>'SO 107 - Polní cesta C 72...'!F33</f>
        <v>0</v>
      </c>
      <c r="BA58" s="122">
        <f>'SO 107 - Polní cesta C 72...'!F34</f>
        <v>0</v>
      </c>
      <c r="BB58" s="122">
        <f>'SO 107 - Polní cesta C 72...'!F35</f>
        <v>0</v>
      </c>
      <c r="BC58" s="122">
        <f>'SO 107 - Polní cesta C 72...'!F36</f>
        <v>0</v>
      </c>
      <c r="BD58" s="124">
        <f>'SO 107 - Polní cesta C 72...'!F37</f>
        <v>0</v>
      </c>
      <c r="BE58" s="7"/>
      <c r="BT58" s="125" t="s">
        <v>84</v>
      </c>
      <c r="BV58" s="125" t="s">
        <v>78</v>
      </c>
      <c r="BW58" s="125" t="s">
        <v>95</v>
      </c>
      <c r="BX58" s="125" t="s">
        <v>5</v>
      </c>
      <c r="CL58" s="125" t="s">
        <v>19</v>
      </c>
      <c r="CM58" s="125" t="s">
        <v>86</v>
      </c>
    </row>
    <row r="59" s="7" customFormat="1" ht="24.75" customHeight="1">
      <c r="A59" s="113" t="s">
        <v>80</v>
      </c>
      <c r="B59" s="114"/>
      <c r="C59" s="115"/>
      <c r="D59" s="116" t="s">
        <v>96</v>
      </c>
      <c r="E59" s="116"/>
      <c r="F59" s="116"/>
      <c r="G59" s="116"/>
      <c r="H59" s="116"/>
      <c r="I59" s="117"/>
      <c r="J59" s="116" t="s">
        <v>97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801 - Polní cesta C 35...'!J30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83</v>
      </c>
      <c r="AR59" s="120"/>
      <c r="AS59" s="121">
        <v>0</v>
      </c>
      <c r="AT59" s="122">
        <f>ROUND(SUM(AV59:AW59),2)</f>
        <v>0</v>
      </c>
      <c r="AU59" s="123">
        <f>'SO 801 - Polní cesta C 35...'!P82</f>
        <v>0</v>
      </c>
      <c r="AV59" s="122">
        <f>'SO 801 - Polní cesta C 35...'!J33</f>
        <v>0</v>
      </c>
      <c r="AW59" s="122">
        <f>'SO 801 - Polní cesta C 35...'!J34</f>
        <v>0</v>
      </c>
      <c r="AX59" s="122">
        <f>'SO 801 - Polní cesta C 35...'!J35</f>
        <v>0</v>
      </c>
      <c r="AY59" s="122">
        <f>'SO 801 - Polní cesta C 35...'!J36</f>
        <v>0</v>
      </c>
      <c r="AZ59" s="122">
        <f>'SO 801 - Polní cesta C 35...'!F33</f>
        <v>0</v>
      </c>
      <c r="BA59" s="122">
        <f>'SO 801 - Polní cesta C 35...'!F34</f>
        <v>0</v>
      </c>
      <c r="BB59" s="122">
        <f>'SO 801 - Polní cesta C 35...'!F35</f>
        <v>0</v>
      </c>
      <c r="BC59" s="122">
        <f>'SO 801 - Polní cesta C 35...'!F36</f>
        <v>0</v>
      </c>
      <c r="BD59" s="124">
        <f>'SO 801 - Polní cesta C 35...'!F37</f>
        <v>0</v>
      </c>
      <c r="BE59" s="7"/>
      <c r="BT59" s="125" t="s">
        <v>84</v>
      </c>
      <c r="BV59" s="125" t="s">
        <v>78</v>
      </c>
      <c r="BW59" s="125" t="s">
        <v>98</v>
      </c>
      <c r="BX59" s="125" t="s">
        <v>5</v>
      </c>
      <c r="CL59" s="125" t="s">
        <v>19</v>
      </c>
      <c r="CM59" s="125" t="s">
        <v>86</v>
      </c>
    </row>
    <row r="60" s="7" customFormat="1" ht="24.75" customHeight="1">
      <c r="A60" s="113" t="s">
        <v>80</v>
      </c>
      <c r="B60" s="114"/>
      <c r="C60" s="115"/>
      <c r="D60" s="116" t="s">
        <v>99</v>
      </c>
      <c r="E60" s="116"/>
      <c r="F60" s="116"/>
      <c r="G60" s="116"/>
      <c r="H60" s="116"/>
      <c r="I60" s="117"/>
      <c r="J60" s="116" t="s">
        <v>100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802 - Polní cesta  C 4...'!J30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83</v>
      </c>
      <c r="AR60" s="120"/>
      <c r="AS60" s="121">
        <v>0</v>
      </c>
      <c r="AT60" s="122">
        <f>ROUND(SUM(AV60:AW60),2)</f>
        <v>0</v>
      </c>
      <c r="AU60" s="123">
        <f>'SO 802 - Polní cesta  C 4...'!P82</f>
        <v>0</v>
      </c>
      <c r="AV60" s="122">
        <f>'SO 802 - Polní cesta  C 4...'!J33</f>
        <v>0</v>
      </c>
      <c r="AW60" s="122">
        <f>'SO 802 - Polní cesta  C 4...'!J34</f>
        <v>0</v>
      </c>
      <c r="AX60" s="122">
        <f>'SO 802 - Polní cesta  C 4...'!J35</f>
        <v>0</v>
      </c>
      <c r="AY60" s="122">
        <f>'SO 802 - Polní cesta  C 4...'!J36</f>
        <v>0</v>
      </c>
      <c r="AZ60" s="122">
        <f>'SO 802 - Polní cesta  C 4...'!F33</f>
        <v>0</v>
      </c>
      <c r="BA60" s="122">
        <f>'SO 802 - Polní cesta  C 4...'!F34</f>
        <v>0</v>
      </c>
      <c r="BB60" s="122">
        <f>'SO 802 - Polní cesta  C 4...'!F35</f>
        <v>0</v>
      </c>
      <c r="BC60" s="122">
        <f>'SO 802 - Polní cesta  C 4...'!F36</f>
        <v>0</v>
      </c>
      <c r="BD60" s="124">
        <f>'SO 802 - Polní cesta  C 4...'!F37</f>
        <v>0</v>
      </c>
      <c r="BE60" s="7"/>
      <c r="BT60" s="125" t="s">
        <v>84</v>
      </c>
      <c r="BV60" s="125" t="s">
        <v>78</v>
      </c>
      <c r="BW60" s="125" t="s">
        <v>101</v>
      </c>
      <c r="BX60" s="125" t="s">
        <v>5</v>
      </c>
      <c r="CL60" s="125" t="s">
        <v>19</v>
      </c>
      <c r="CM60" s="125" t="s">
        <v>86</v>
      </c>
    </row>
    <row r="61" s="7" customFormat="1" ht="24.75" customHeight="1">
      <c r="A61" s="113" t="s">
        <v>80</v>
      </c>
      <c r="B61" s="114"/>
      <c r="C61" s="115"/>
      <c r="D61" s="116" t="s">
        <v>102</v>
      </c>
      <c r="E61" s="116"/>
      <c r="F61" s="116"/>
      <c r="G61" s="116"/>
      <c r="H61" s="116"/>
      <c r="I61" s="117"/>
      <c r="J61" s="116" t="s">
        <v>103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803 - Polní cesta C 51...'!J30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83</v>
      </c>
      <c r="AR61" s="120"/>
      <c r="AS61" s="121">
        <v>0</v>
      </c>
      <c r="AT61" s="122">
        <f>ROUND(SUM(AV61:AW61),2)</f>
        <v>0</v>
      </c>
      <c r="AU61" s="123">
        <f>'SO 803 - Polní cesta C 51...'!P82</f>
        <v>0</v>
      </c>
      <c r="AV61" s="122">
        <f>'SO 803 - Polní cesta C 51...'!J33</f>
        <v>0</v>
      </c>
      <c r="AW61" s="122">
        <f>'SO 803 - Polní cesta C 51...'!J34</f>
        <v>0</v>
      </c>
      <c r="AX61" s="122">
        <f>'SO 803 - Polní cesta C 51...'!J35</f>
        <v>0</v>
      </c>
      <c r="AY61" s="122">
        <f>'SO 803 - Polní cesta C 51...'!J36</f>
        <v>0</v>
      </c>
      <c r="AZ61" s="122">
        <f>'SO 803 - Polní cesta C 51...'!F33</f>
        <v>0</v>
      </c>
      <c r="BA61" s="122">
        <f>'SO 803 - Polní cesta C 51...'!F34</f>
        <v>0</v>
      </c>
      <c r="BB61" s="122">
        <f>'SO 803 - Polní cesta C 51...'!F35</f>
        <v>0</v>
      </c>
      <c r="BC61" s="122">
        <f>'SO 803 - Polní cesta C 51...'!F36</f>
        <v>0</v>
      </c>
      <c r="BD61" s="124">
        <f>'SO 803 - Polní cesta C 51...'!F37</f>
        <v>0</v>
      </c>
      <c r="BE61" s="7"/>
      <c r="BT61" s="125" t="s">
        <v>84</v>
      </c>
      <c r="BV61" s="125" t="s">
        <v>78</v>
      </c>
      <c r="BW61" s="125" t="s">
        <v>104</v>
      </c>
      <c r="BX61" s="125" t="s">
        <v>5</v>
      </c>
      <c r="CL61" s="125" t="s">
        <v>19</v>
      </c>
      <c r="CM61" s="125" t="s">
        <v>86</v>
      </c>
    </row>
    <row r="62" s="7" customFormat="1" ht="24.75" customHeight="1">
      <c r="A62" s="113" t="s">
        <v>80</v>
      </c>
      <c r="B62" s="114"/>
      <c r="C62" s="115"/>
      <c r="D62" s="116" t="s">
        <v>105</v>
      </c>
      <c r="E62" s="116"/>
      <c r="F62" s="116"/>
      <c r="G62" s="116"/>
      <c r="H62" s="116"/>
      <c r="I62" s="117"/>
      <c r="J62" s="116" t="s">
        <v>106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807 - Polní cesta C 72...'!J30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83</v>
      </c>
      <c r="AR62" s="120"/>
      <c r="AS62" s="121">
        <v>0</v>
      </c>
      <c r="AT62" s="122">
        <f>ROUND(SUM(AV62:AW62),2)</f>
        <v>0</v>
      </c>
      <c r="AU62" s="123">
        <f>'SO 807 - Polní cesta C 72...'!P82</f>
        <v>0</v>
      </c>
      <c r="AV62" s="122">
        <f>'SO 807 - Polní cesta C 72...'!J33</f>
        <v>0</v>
      </c>
      <c r="AW62" s="122">
        <f>'SO 807 - Polní cesta C 72...'!J34</f>
        <v>0</v>
      </c>
      <c r="AX62" s="122">
        <f>'SO 807 - Polní cesta C 72...'!J35</f>
        <v>0</v>
      </c>
      <c r="AY62" s="122">
        <f>'SO 807 - Polní cesta C 72...'!J36</f>
        <v>0</v>
      </c>
      <c r="AZ62" s="122">
        <f>'SO 807 - Polní cesta C 72...'!F33</f>
        <v>0</v>
      </c>
      <c r="BA62" s="122">
        <f>'SO 807 - Polní cesta C 72...'!F34</f>
        <v>0</v>
      </c>
      <c r="BB62" s="122">
        <f>'SO 807 - Polní cesta C 72...'!F35</f>
        <v>0</v>
      </c>
      <c r="BC62" s="122">
        <f>'SO 807 - Polní cesta C 72...'!F36</f>
        <v>0</v>
      </c>
      <c r="BD62" s="124">
        <f>'SO 807 - Polní cesta C 72...'!F37</f>
        <v>0</v>
      </c>
      <c r="BE62" s="7"/>
      <c r="BT62" s="125" t="s">
        <v>84</v>
      </c>
      <c r="BV62" s="125" t="s">
        <v>78</v>
      </c>
      <c r="BW62" s="125" t="s">
        <v>107</v>
      </c>
      <c r="BX62" s="125" t="s">
        <v>5</v>
      </c>
      <c r="CL62" s="125" t="s">
        <v>19</v>
      </c>
      <c r="CM62" s="125" t="s">
        <v>86</v>
      </c>
    </row>
    <row r="63" s="7" customFormat="1" ht="16.5" customHeight="1">
      <c r="A63" s="113" t="s">
        <v>80</v>
      </c>
      <c r="B63" s="114"/>
      <c r="C63" s="115"/>
      <c r="D63" s="116" t="s">
        <v>108</v>
      </c>
      <c r="E63" s="116"/>
      <c r="F63" s="116"/>
      <c r="G63" s="116"/>
      <c r="H63" s="116"/>
      <c r="I63" s="117"/>
      <c r="J63" s="116" t="s">
        <v>109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'SO 901 - ostatní náklady'!J30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83</v>
      </c>
      <c r="AR63" s="120"/>
      <c r="AS63" s="126">
        <v>0</v>
      </c>
      <c r="AT63" s="127">
        <f>ROUND(SUM(AV63:AW63),2)</f>
        <v>0</v>
      </c>
      <c r="AU63" s="128">
        <f>'SO 901 - ostatní náklady'!P81</f>
        <v>0</v>
      </c>
      <c r="AV63" s="127">
        <f>'SO 901 - ostatní náklady'!J33</f>
        <v>0</v>
      </c>
      <c r="AW63" s="127">
        <f>'SO 901 - ostatní náklady'!J34</f>
        <v>0</v>
      </c>
      <c r="AX63" s="127">
        <f>'SO 901 - ostatní náklady'!J35</f>
        <v>0</v>
      </c>
      <c r="AY63" s="127">
        <f>'SO 901 - ostatní náklady'!J36</f>
        <v>0</v>
      </c>
      <c r="AZ63" s="127">
        <f>'SO 901 - ostatní náklady'!F33</f>
        <v>0</v>
      </c>
      <c r="BA63" s="127">
        <f>'SO 901 - ostatní náklady'!F34</f>
        <v>0</v>
      </c>
      <c r="BB63" s="127">
        <f>'SO 901 - ostatní náklady'!F35</f>
        <v>0</v>
      </c>
      <c r="BC63" s="127">
        <f>'SO 901 - ostatní náklady'!F36</f>
        <v>0</v>
      </c>
      <c r="BD63" s="129">
        <f>'SO 901 - ostatní náklady'!F37</f>
        <v>0</v>
      </c>
      <c r="BE63" s="7"/>
      <c r="BT63" s="125" t="s">
        <v>84</v>
      </c>
      <c r="BV63" s="125" t="s">
        <v>78</v>
      </c>
      <c r="BW63" s="125" t="s">
        <v>110</v>
      </c>
      <c r="BX63" s="125" t="s">
        <v>5</v>
      </c>
      <c r="CL63" s="125" t="s">
        <v>19</v>
      </c>
      <c r="CM63" s="125" t="s">
        <v>86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1OeGb3csxYFeYbbzWMm546NwbMop4lFVHoVDJloy6XIy5l/ie4D/u/bbf+fuyn2zsS5xnQqbM5WmOePGM3D3TQ==" hashValue="ozCrrgjNzOi45rdpraQQwlZKZGS/YWKRPFG5ELZdmJqfQbVR+HidVWPCae4C9C1I0/3xw2y4c9ebCxU40W+9xg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Polní cesta C 35...'!C2" display="/"/>
    <hyperlink ref="A56" location="'SO 102 - Polní cesta C 49...'!C2" display="/"/>
    <hyperlink ref="A57" location="'SO 103 - Polní cesta C 51...'!C2" display="/"/>
    <hyperlink ref="A58" location="'SO 107 - Polní cesta C 72...'!C2" display="/"/>
    <hyperlink ref="A59" location="'SO 801 - Polní cesta C 35...'!C2" display="/"/>
    <hyperlink ref="A60" location="'SO 802 - Polní cesta  C 4...'!C2" display="/"/>
    <hyperlink ref="A61" location="'SO 803 - Polní cesta C 51...'!C2" display="/"/>
    <hyperlink ref="A62" location="'SO 807 - Polní cesta C 72...'!C2" display="/"/>
    <hyperlink ref="A63" location="'SO 901 -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ROUND((SUM(BE81:BE99)),  2)</f>
        <v>0</v>
      </c>
      <c r="G33" s="40"/>
      <c r="H33" s="40"/>
      <c r="I33" s="150">
        <v>0.20999999999999999</v>
      </c>
      <c r="J33" s="149">
        <f>ROUND(((SUM(BE81:BE99))*I33),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ROUND((SUM(BF81:BF99)),  2)</f>
        <v>0</v>
      </c>
      <c r="G34" s="40"/>
      <c r="H34" s="40"/>
      <c r="I34" s="150">
        <v>0.14999999999999999</v>
      </c>
      <c r="J34" s="149">
        <f>ROUND(((SUM(BF81:BF99))*I34),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ROUND((SUM(BG81:BG99)),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ROUND((SUM(BH81:BH99)),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ROUND((SUM(BI81:BI99)),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901 -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1699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1700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125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Realizace společných zařízení, k.ú. Klášterec nad Orlicí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901 - ostatní náklady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Klášterec nad Orlicí</v>
      </c>
      <c r="G75" s="42"/>
      <c r="H75" s="42"/>
      <c r="I75" s="34" t="s">
        <v>24</v>
      </c>
      <c r="J75" s="74" t="str">
        <f>IF(J12="","",J12)</f>
        <v>25. 12. 2020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26</v>
      </c>
      <c r="D77" s="42"/>
      <c r="E77" s="42"/>
      <c r="F77" s="29" t="str">
        <f>E15</f>
        <v>ČR, Státní pozemkový úřad pro Pardubický kraj</v>
      </c>
      <c r="G77" s="42"/>
      <c r="H77" s="42"/>
      <c r="I77" s="34" t="s">
        <v>34</v>
      </c>
      <c r="J77" s="38" t="str">
        <f>E21</f>
        <v>PK Adamec, s.r.o., Komenského 42, 56151 Letohrad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32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>Adamec Jiří, tel. 608 878 955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126</v>
      </c>
      <c r="D80" s="182" t="s">
        <v>61</v>
      </c>
      <c r="E80" s="182" t="s">
        <v>57</v>
      </c>
      <c r="F80" s="182" t="s">
        <v>58</v>
      </c>
      <c r="G80" s="182" t="s">
        <v>127</v>
      </c>
      <c r="H80" s="182" t="s">
        <v>128</v>
      </c>
      <c r="I80" s="182" t="s">
        <v>129</v>
      </c>
      <c r="J80" s="182" t="s">
        <v>116</v>
      </c>
      <c r="K80" s="183" t="s">
        <v>130</v>
      </c>
      <c r="L80" s="184"/>
      <c r="M80" s="94" t="s">
        <v>31</v>
      </c>
      <c r="N80" s="95" t="s">
        <v>46</v>
      </c>
      <c r="O80" s="95" t="s">
        <v>131</v>
      </c>
      <c r="P80" s="95" t="s">
        <v>132</v>
      </c>
      <c r="Q80" s="95" t="s">
        <v>133</v>
      </c>
      <c r="R80" s="95" t="s">
        <v>134</v>
      </c>
      <c r="S80" s="95" t="s">
        <v>135</v>
      </c>
      <c r="T80" s="96" t="s">
        <v>136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137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75</v>
      </c>
      <c r="AU81" s="19" t="s">
        <v>117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75</v>
      </c>
      <c r="E82" s="193" t="s">
        <v>1701</v>
      </c>
      <c r="F82" s="193" t="s">
        <v>1701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147</v>
      </c>
      <c r="AT82" s="202" t="s">
        <v>75</v>
      </c>
      <c r="AU82" s="202" t="s">
        <v>76</v>
      </c>
      <c r="AY82" s="201" t="s">
        <v>140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75</v>
      </c>
      <c r="E83" s="204" t="s">
        <v>1702</v>
      </c>
      <c r="F83" s="204" t="s">
        <v>1703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SUM(P84:P99)</f>
        <v>0</v>
      </c>
      <c r="Q83" s="198"/>
      <c r="R83" s="199">
        <f>SUM(R84:R99)</f>
        <v>0</v>
      </c>
      <c r="S83" s="198"/>
      <c r="T83" s="200">
        <f>SUM(T84:T99)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147</v>
      </c>
      <c r="AT83" s="202" t="s">
        <v>75</v>
      </c>
      <c r="AU83" s="202" t="s">
        <v>84</v>
      </c>
      <c r="AY83" s="201" t="s">
        <v>140</v>
      </c>
      <c r="BK83" s="203">
        <f>SUM(BK84:BK99)</f>
        <v>0</v>
      </c>
    </row>
    <row r="84" s="2" customFormat="1" ht="16.5" customHeight="1">
      <c r="A84" s="40"/>
      <c r="B84" s="41"/>
      <c r="C84" s="206" t="s">
        <v>84</v>
      </c>
      <c r="D84" s="206" t="s">
        <v>142</v>
      </c>
      <c r="E84" s="207" t="s">
        <v>1704</v>
      </c>
      <c r="F84" s="208" t="s">
        <v>1705</v>
      </c>
      <c r="G84" s="209" t="s">
        <v>1706</v>
      </c>
      <c r="H84" s="210">
        <v>1</v>
      </c>
      <c r="I84" s="211"/>
      <c r="J84" s="212">
        <f>ROUND(I84*H84,2)</f>
        <v>0</v>
      </c>
      <c r="K84" s="208" t="s">
        <v>31</v>
      </c>
      <c r="L84" s="46"/>
      <c r="M84" s="213" t="s">
        <v>31</v>
      </c>
      <c r="N84" s="214" t="s">
        <v>47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1707</v>
      </c>
      <c r="AT84" s="217" t="s">
        <v>142</v>
      </c>
      <c r="AU84" s="217" t="s">
        <v>86</v>
      </c>
      <c r="AY84" s="19" t="s">
        <v>140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84</v>
      </c>
      <c r="BK84" s="218">
        <f>ROUND(I84*H84,2)</f>
        <v>0</v>
      </c>
      <c r="BL84" s="19" t="s">
        <v>1707</v>
      </c>
      <c r="BM84" s="217" t="s">
        <v>1708</v>
      </c>
    </row>
    <row r="85" s="13" customFormat="1">
      <c r="A85" s="13"/>
      <c r="B85" s="219"/>
      <c r="C85" s="220"/>
      <c r="D85" s="221" t="s">
        <v>149</v>
      </c>
      <c r="E85" s="222" t="s">
        <v>31</v>
      </c>
      <c r="F85" s="223" t="s">
        <v>1709</v>
      </c>
      <c r="G85" s="220"/>
      <c r="H85" s="222" t="s">
        <v>31</v>
      </c>
      <c r="I85" s="224"/>
      <c r="J85" s="220"/>
      <c r="K85" s="220"/>
      <c r="L85" s="225"/>
      <c r="M85" s="226"/>
      <c r="N85" s="227"/>
      <c r="O85" s="227"/>
      <c r="P85" s="227"/>
      <c r="Q85" s="227"/>
      <c r="R85" s="227"/>
      <c r="S85" s="227"/>
      <c r="T85" s="22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9" t="s">
        <v>149</v>
      </c>
      <c r="AU85" s="229" t="s">
        <v>86</v>
      </c>
      <c r="AV85" s="13" t="s">
        <v>84</v>
      </c>
      <c r="AW85" s="13" t="s">
        <v>37</v>
      </c>
      <c r="AX85" s="13" t="s">
        <v>76</v>
      </c>
      <c r="AY85" s="229" t="s">
        <v>140</v>
      </c>
    </row>
    <row r="86" s="13" customFormat="1">
      <c r="A86" s="13"/>
      <c r="B86" s="219"/>
      <c r="C86" s="220"/>
      <c r="D86" s="221" t="s">
        <v>149</v>
      </c>
      <c r="E86" s="222" t="s">
        <v>31</v>
      </c>
      <c r="F86" s="223" t="s">
        <v>1710</v>
      </c>
      <c r="G86" s="220"/>
      <c r="H86" s="222" t="s">
        <v>31</v>
      </c>
      <c r="I86" s="224"/>
      <c r="J86" s="220"/>
      <c r="K86" s="220"/>
      <c r="L86" s="225"/>
      <c r="M86" s="226"/>
      <c r="N86" s="227"/>
      <c r="O86" s="227"/>
      <c r="P86" s="227"/>
      <c r="Q86" s="227"/>
      <c r="R86" s="227"/>
      <c r="S86" s="227"/>
      <c r="T86" s="22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9" t="s">
        <v>149</v>
      </c>
      <c r="AU86" s="229" t="s">
        <v>86</v>
      </c>
      <c r="AV86" s="13" t="s">
        <v>84</v>
      </c>
      <c r="AW86" s="13" t="s">
        <v>37</v>
      </c>
      <c r="AX86" s="13" t="s">
        <v>76</v>
      </c>
      <c r="AY86" s="229" t="s">
        <v>140</v>
      </c>
    </row>
    <row r="87" s="14" customFormat="1">
      <c r="A87" s="14"/>
      <c r="B87" s="230"/>
      <c r="C87" s="231"/>
      <c r="D87" s="221" t="s">
        <v>149</v>
      </c>
      <c r="E87" s="232" t="s">
        <v>31</v>
      </c>
      <c r="F87" s="233" t="s">
        <v>1711</v>
      </c>
      <c r="G87" s="231"/>
      <c r="H87" s="234">
        <v>1</v>
      </c>
      <c r="I87" s="235"/>
      <c r="J87" s="231"/>
      <c r="K87" s="231"/>
      <c r="L87" s="236"/>
      <c r="M87" s="237"/>
      <c r="N87" s="238"/>
      <c r="O87" s="238"/>
      <c r="P87" s="238"/>
      <c r="Q87" s="238"/>
      <c r="R87" s="238"/>
      <c r="S87" s="238"/>
      <c r="T87" s="239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0" t="s">
        <v>149</v>
      </c>
      <c r="AU87" s="240" t="s">
        <v>86</v>
      </c>
      <c r="AV87" s="14" t="s">
        <v>86</v>
      </c>
      <c r="AW87" s="14" t="s">
        <v>37</v>
      </c>
      <c r="AX87" s="14" t="s">
        <v>84</v>
      </c>
      <c r="AY87" s="240" t="s">
        <v>140</v>
      </c>
    </row>
    <row r="88" s="2" customFormat="1" ht="16.5" customHeight="1">
      <c r="A88" s="40"/>
      <c r="B88" s="41"/>
      <c r="C88" s="206" t="s">
        <v>86</v>
      </c>
      <c r="D88" s="206" t="s">
        <v>142</v>
      </c>
      <c r="E88" s="207" t="s">
        <v>1712</v>
      </c>
      <c r="F88" s="208" t="s">
        <v>1713</v>
      </c>
      <c r="G88" s="209" t="s">
        <v>1706</v>
      </c>
      <c r="H88" s="210">
        <v>1</v>
      </c>
      <c r="I88" s="211"/>
      <c r="J88" s="212">
        <f>ROUND(I88*H88,2)</f>
        <v>0</v>
      </c>
      <c r="K88" s="208" t="s">
        <v>31</v>
      </c>
      <c r="L88" s="46"/>
      <c r="M88" s="213" t="s">
        <v>31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1707</v>
      </c>
      <c r="AT88" s="217" t="s">
        <v>142</v>
      </c>
      <c r="AU88" s="217" t="s">
        <v>86</v>
      </c>
      <c r="AY88" s="19" t="s">
        <v>140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84</v>
      </c>
      <c r="BK88" s="218">
        <f>ROUND(I88*H88,2)</f>
        <v>0</v>
      </c>
      <c r="BL88" s="19" t="s">
        <v>1707</v>
      </c>
      <c r="BM88" s="217" t="s">
        <v>1714</v>
      </c>
    </row>
    <row r="89" s="13" customFormat="1">
      <c r="A89" s="13"/>
      <c r="B89" s="219"/>
      <c r="C89" s="220"/>
      <c r="D89" s="221" t="s">
        <v>149</v>
      </c>
      <c r="E89" s="222" t="s">
        <v>31</v>
      </c>
      <c r="F89" s="223" t="s">
        <v>1715</v>
      </c>
      <c r="G89" s="220"/>
      <c r="H89" s="222" t="s">
        <v>31</v>
      </c>
      <c r="I89" s="224"/>
      <c r="J89" s="220"/>
      <c r="K89" s="220"/>
      <c r="L89" s="225"/>
      <c r="M89" s="226"/>
      <c r="N89" s="227"/>
      <c r="O89" s="227"/>
      <c r="P89" s="227"/>
      <c r="Q89" s="227"/>
      <c r="R89" s="227"/>
      <c r="S89" s="227"/>
      <c r="T89" s="22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9" t="s">
        <v>149</v>
      </c>
      <c r="AU89" s="229" t="s">
        <v>86</v>
      </c>
      <c r="AV89" s="13" t="s">
        <v>84</v>
      </c>
      <c r="AW89" s="13" t="s">
        <v>37</v>
      </c>
      <c r="AX89" s="13" t="s">
        <v>76</v>
      </c>
      <c r="AY89" s="229" t="s">
        <v>140</v>
      </c>
    </row>
    <row r="90" s="13" customFormat="1">
      <c r="A90" s="13"/>
      <c r="B90" s="219"/>
      <c r="C90" s="220"/>
      <c r="D90" s="221" t="s">
        <v>149</v>
      </c>
      <c r="E90" s="222" t="s">
        <v>31</v>
      </c>
      <c r="F90" s="223" t="s">
        <v>1716</v>
      </c>
      <c r="G90" s="220"/>
      <c r="H90" s="222" t="s">
        <v>31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149</v>
      </c>
      <c r="AU90" s="229" t="s">
        <v>86</v>
      </c>
      <c r="AV90" s="13" t="s">
        <v>84</v>
      </c>
      <c r="AW90" s="13" t="s">
        <v>37</v>
      </c>
      <c r="AX90" s="13" t="s">
        <v>76</v>
      </c>
      <c r="AY90" s="229" t="s">
        <v>140</v>
      </c>
    </row>
    <row r="91" s="13" customFormat="1">
      <c r="A91" s="13"/>
      <c r="B91" s="219"/>
      <c r="C91" s="220"/>
      <c r="D91" s="221" t="s">
        <v>149</v>
      </c>
      <c r="E91" s="222" t="s">
        <v>31</v>
      </c>
      <c r="F91" s="223" t="s">
        <v>1717</v>
      </c>
      <c r="G91" s="220"/>
      <c r="H91" s="222" t="s">
        <v>31</v>
      </c>
      <c r="I91" s="224"/>
      <c r="J91" s="220"/>
      <c r="K91" s="220"/>
      <c r="L91" s="225"/>
      <c r="M91" s="226"/>
      <c r="N91" s="227"/>
      <c r="O91" s="227"/>
      <c r="P91" s="227"/>
      <c r="Q91" s="227"/>
      <c r="R91" s="227"/>
      <c r="S91" s="227"/>
      <c r="T91" s="22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9" t="s">
        <v>149</v>
      </c>
      <c r="AU91" s="229" t="s">
        <v>86</v>
      </c>
      <c r="AV91" s="13" t="s">
        <v>84</v>
      </c>
      <c r="AW91" s="13" t="s">
        <v>37</v>
      </c>
      <c r="AX91" s="13" t="s">
        <v>76</v>
      </c>
      <c r="AY91" s="229" t="s">
        <v>140</v>
      </c>
    </row>
    <row r="92" s="14" customFormat="1">
      <c r="A92" s="14"/>
      <c r="B92" s="230"/>
      <c r="C92" s="231"/>
      <c r="D92" s="221" t="s">
        <v>149</v>
      </c>
      <c r="E92" s="232" t="s">
        <v>31</v>
      </c>
      <c r="F92" s="233" t="s">
        <v>1718</v>
      </c>
      <c r="G92" s="231"/>
      <c r="H92" s="234">
        <v>1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0" t="s">
        <v>149</v>
      </c>
      <c r="AU92" s="240" t="s">
        <v>86</v>
      </c>
      <c r="AV92" s="14" t="s">
        <v>86</v>
      </c>
      <c r="AW92" s="14" t="s">
        <v>37</v>
      </c>
      <c r="AX92" s="14" t="s">
        <v>84</v>
      </c>
      <c r="AY92" s="240" t="s">
        <v>140</v>
      </c>
    </row>
    <row r="93" s="2" customFormat="1">
      <c r="A93" s="40"/>
      <c r="B93" s="41"/>
      <c r="C93" s="206" t="s">
        <v>263</v>
      </c>
      <c r="D93" s="206" t="s">
        <v>142</v>
      </c>
      <c r="E93" s="207" t="s">
        <v>1719</v>
      </c>
      <c r="F93" s="208" t="s">
        <v>1720</v>
      </c>
      <c r="G93" s="209" t="s">
        <v>1721</v>
      </c>
      <c r="H93" s="210">
        <v>1</v>
      </c>
      <c r="I93" s="211"/>
      <c r="J93" s="212">
        <f>ROUND(I93*H93,2)</f>
        <v>0</v>
      </c>
      <c r="K93" s="208" t="s">
        <v>31</v>
      </c>
      <c r="L93" s="46"/>
      <c r="M93" s="213" t="s">
        <v>31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1707</v>
      </c>
      <c r="AT93" s="217" t="s">
        <v>142</v>
      </c>
      <c r="AU93" s="217" t="s">
        <v>86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1707</v>
      </c>
      <c r="BM93" s="217" t="s">
        <v>1722</v>
      </c>
    </row>
    <row r="94" s="13" customFormat="1">
      <c r="A94" s="13"/>
      <c r="B94" s="219"/>
      <c r="C94" s="220"/>
      <c r="D94" s="221" t="s">
        <v>149</v>
      </c>
      <c r="E94" s="222" t="s">
        <v>31</v>
      </c>
      <c r="F94" s="223" t="s">
        <v>1723</v>
      </c>
      <c r="G94" s="220"/>
      <c r="H94" s="222" t="s">
        <v>31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149</v>
      </c>
      <c r="AU94" s="229" t="s">
        <v>86</v>
      </c>
      <c r="AV94" s="13" t="s">
        <v>84</v>
      </c>
      <c r="AW94" s="13" t="s">
        <v>37</v>
      </c>
      <c r="AX94" s="13" t="s">
        <v>76</v>
      </c>
      <c r="AY94" s="229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1724</v>
      </c>
      <c r="G95" s="231"/>
      <c r="H95" s="234">
        <v>1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84</v>
      </c>
      <c r="AY95" s="240" t="s">
        <v>140</v>
      </c>
    </row>
    <row r="96" s="2" customFormat="1" ht="16.5" customHeight="1">
      <c r="A96" s="40"/>
      <c r="B96" s="41"/>
      <c r="C96" s="206" t="s">
        <v>147</v>
      </c>
      <c r="D96" s="206" t="s">
        <v>142</v>
      </c>
      <c r="E96" s="207" t="s">
        <v>1725</v>
      </c>
      <c r="F96" s="208" t="s">
        <v>1726</v>
      </c>
      <c r="G96" s="209" t="s">
        <v>1706</v>
      </c>
      <c r="H96" s="210">
        <v>1</v>
      </c>
      <c r="I96" s="211"/>
      <c r="J96" s="212">
        <f>ROUND(I96*H96,2)</f>
        <v>0</v>
      </c>
      <c r="K96" s="208" t="s">
        <v>31</v>
      </c>
      <c r="L96" s="46"/>
      <c r="M96" s="213" t="s">
        <v>31</v>
      </c>
      <c r="N96" s="214" t="s">
        <v>47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1707</v>
      </c>
      <c r="AT96" s="217" t="s">
        <v>142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1707</v>
      </c>
      <c r="BM96" s="217" t="s">
        <v>1727</v>
      </c>
    </row>
    <row r="97" s="2" customFormat="1" ht="16.5" customHeight="1">
      <c r="A97" s="40"/>
      <c r="B97" s="41"/>
      <c r="C97" s="206" t="s">
        <v>278</v>
      </c>
      <c r="D97" s="206" t="s">
        <v>142</v>
      </c>
      <c r="E97" s="207" t="s">
        <v>1728</v>
      </c>
      <c r="F97" s="208" t="s">
        <v>1729</v>
      </c>
      <c r="G97" s="209" t="s">
        <v>1730</v>
      </c>
      <c r="H97" s="210">
        <v>1</v>
      </c>
      <c r="I97" s="211"/>
      <c r="J97" s="212">
        <f>ROUND(I97*H97,2)</f>
        <v>0</v>
      </c>
      <c r="K97" s="208" t="s">
        <v>31</v>
      </c>
      <c r="L97" s="46"/>
      <c r="M97" s="213" t="s">
        <v>31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1707</v>
      </c>
      <c r="AT97" s="217" t="s">
        <v>142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1707</v>
      </c>
      <c r="BM97" s="217" t="s">
        <v>1731</v>
      </c>
    </row>
    <row r="98" s="2" customFormat="1" ht="16.5" customHeight="1">
      <c r="A98" s="40"/>
      <c r="B98" s="41"/>
      <c r="C98" s="206" t="s">
        <v>283</v>
      </c>
      <c r="D98" s="206" t="s">
        <v>142</v>
      </c>
      <c r="E98" s="207" t="s">
        <v>1732</v>
      </c>
      <c r="F98" s="208" t="s">
        <v>1733</v>
      </c>
      <c r="G98" s="209" t="s">
        <v>1730</v>
      </c>
      <c r="H98" s="210">
        <v>1</v>
      </c>
      <c r="I98" s="211"/>
      <c r="J98" s="212">
        <f>ROUND(I98*H98,2)</f>
        <v>0</v>
      </c>
      <c r="K98" s="208" t="s">
        <v>31</v>
      </c>
      <c r="L98" s="46"/>
      <c r="M98" s="213" t="s">
        <v>31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1707</v>
      </c>
      <c r="AT98" s="217" t="s">
        <v>142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1707</v>
      </c>
      <c r="BM98" s="217" t="s">
        <v>1734</v>
      </c>
    </row>
    <row r="99" s="2" customFormat="1" ht="16.5" customHeight="1">
      <c r="A99" s="40"/>
      <c r="B99" s="41"/>
      <c r="C99" s="206" t="s">
        <v>293</v>
      </c>
      <c r="D99" s="206" t="s">
        <v>142</v>
      </c>
      <c r="E99" s="207" t="s">
        <v>1735</v>
      </c>
      <c r="F99" s="208" t="s">
        <v>1736</v>
      </c>
      <c r="G99" s="209" t="s">
        <v>1730</v>
      </c>
      <c r="H99" s="210">
        <v>1</v>
      </c>
      <c r="I99" s="211"/>
      <c r="J99" s="212">
        <f>ROUND(I99*H99,2)</f>
        <v>0</v>
      </c>
      <c r="K99" s="208" t="s">
        <v>31</v>
      </c>
      <c r="L99" s="46"/>
      <c r="M99" s="273" t="s">
        <v>31</v>
      </c>
      <c r="N99" s="274" t="s">
        <v>47</v>
      </c>
      <c r="O99" s="275"/>
      <c r="P99" s="276">
        <f>O99*H99</f>
        <v>0</v>
      </c>
      <c r="Q99" s="276">
        <v>0</v>
      </c>
      <c r="R99" s="276">
        <f>Q99*H99</f>
        <v>0</v>
      </c>
      <c r="S99" s="276">
        <v>0</v>
      </c>
      <c r="T99" s="27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1707</v>
      </c>
      <c r="AT99" s="217" t="s">
        <v>142</v>
      </c>
      <c r="AU99" s="217" t="s">
        <v>86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1707</v>
      </c>
      <c r="BM99" s="217" t="s">
        <v>1737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3LdREtt/xW+0tRlfhOIuah4gJOBnkPqcE2FBdUK14+zpSo2JzP4KP7xLqhtV3PDD5rRsxqBZkupGGnapP4TQlA==" hashValue="e2ONPgw+wFJHNYZzOyYXql3dQVvRKR+ta8WZvwU28T8fmxsNF1vkP/FgF+TzdCtBEGirA6xPms/7YWHHQUUQjA==" algorithmName="SHA-512" password="CC35"/>
  <autoFilter ref="C80:K9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7" customFormat="1" ht="45" customHeight="1">
      <c r="B3" s="288"/>
      <c r="C3" s="289" t="s">
        <v>1738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1739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1740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1741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1742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1743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1744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1745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1746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1747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1748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83</v>
      </c>
      <c r="F18" s="295" t="s">
        <v>1749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1750</v>
      </c>
      <c r="F19" s="295" t="s">
        <v>1751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1752</v>
      </c>
      <c r="F20" s="295" t="s">
        <v>1753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1754</v>
      </c>
      <c r="F21" s="295" t="s">
        <v>1755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1756</v>
      </c>
      <c r="F22" s="295" t="s">
        <v>1701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1757</v>
      </c>
      <c r="F23" s="295" t="s">
        <v>1758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1759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1760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1761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1762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1763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1764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1765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1766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1767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126</v>
      </c>
      <c r="F36" s="295"/>
      <c r="G36" s="295" t="s">
        <v>1768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1769</v>
      </c>
      <c r="F37" s="295"/>
      <c r="G37" s="295" t="s">
        <v>1770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57</v>
      </c>
      <c r="F38" s="295"/>
      <c r="G38" s="295" t="s">
        <v>1771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58</v>
      </c>
      <c r="F39" s="295"/>
      <c r="G39" s="295" t="s">
        <v>1772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127</v>
      </c>
      <c r="F40" s="295"/>
      <c r="G40" s="295" t="s">
        <v>1773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128</v>
      </c>
      <c r="F41" s="295"/>
      <c r="G41" s="295" t="s">
        <v>1774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1775</v>
      </c>
      <c r="F42" s="295"/>
      <c r="G42" s="295" t="s">
        <v>1776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1777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1778</v>
      </c>
      <c r="F44" s="295"/>
      <c r="G44" s="295" t="s">
        <v>1779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130</v>
      </c>
      <c r="F45" s="295"/>
      <c r="G45" s="295" t="s">
        <v>1780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1781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1782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1783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1784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1785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1786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1787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1788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1789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1790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1791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1792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1793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1794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1795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1796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1797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1798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1799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1800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1801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1802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1803</v>
      </c>
      <c r="D76" s="313"/>
      <c r="E76" s="313"/>
      <c r="F76" s="313" t="s">
        <v>1804</v>
      </c>
      <c r="G76" s="314"/>
      <c r="H76" s="313" t="s">
        <v>58</v>
      </c>
      <c r="I76" s="313" t="s">
        <v>61</v>
      </c>
      <c r="J76" s="313" t="s">
        <v>1805</v>
      </c>
      <c r="K76" s="312"/>
    </row>
    <row r="77" s="1" customFormat="1" ht="17.25" customHeight="1">
      <c r="B77" s="310"/>
      <c r="C77" s="315" t="s">
        <v>1806</v>
      </c>
      <c r="D77" s="315"/>
      <c r="E77" s="315"/>
      <c r="F77" s="316" t="s">
        <v>1807</v>
      </c>
      <c r="G77" s="317"/>
      <c r="H77" s="315"/>
      <c r="I77" s="315"/>
      <c r="J77" s="315" t="s">
        <v>1808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57</v>
      </c>
      <c r="D79" s="320"/>
      <c r="E79" s="320"/>
      <c r="F79" s="321" t="s">
        <v>1809</v>
      </c>
      <c r="G79" s="322"/>
      <c r="H79" s="298" t="s">
        <v>1810</v>
      </c>
      <c r="I79" s="298" t="s">
        <v>1811</v>
      </c>
      <c r="J79" s="298">
        <v>20</v>
      </c>
      <c r="K79" s="312"/>
    </row>
    <row r="80" s="1" customFormat="1" ht="15" customHeight="1">
      <c r="B80" s="310"/>
      <c r="C80" s="298" t="s">
        <v>1812</v>
      </c>
      <c r="D80" s="298"/>
      <c r="E80" s="298"/>
      <c r="F80" s="321" t="s">
        <v>1809</v>
      </c>
      <c r="G80" s="322"/>
      <c r="H80" s="298" t="s">
        <v>1813</v>
      </c>
      <c r="I80" s="298" t="s">
        <v>1811</v>
      </c>
      <c r="J80" s="298">
        <v>120</v>
      </c>
      <c r="K80" s="312"/>
    </row>
    <row r="81" s="1" customFormat="1" ht="15" customHeight="1">
      <c r="B81" s="323"/>
      <c r="C81" s="298" t="s">
        <v>1814</v>
      </c>
      <c r="D81" s="298"/>
      <c r="E81" s="298"/>
      <c r="F81" s="321" t="s">
        <v>1815</v>
      </c>
      <c r="G81" s="322"/>
      <c r="H81" s="298" t="s">
        <v>1816</v>
      </c>
      <c r="I81" s="298" t="s">
        <v>1811</v>
      </c>
      <c r="J81" s="298">
        <v>50</v>
      </c>
      <c r="K81" s="312"/>
    </row>
    <row r="82" s="1" customFormat="1" ht="15" customHeight="1">
      <c r="B82" s="323"/>
      <c r="C82" s="298" t="s">
        <v>1817</v>
      </c>
      <c r="D82" s="298"/>
      <c r="E82" s="298"/>
      <c r="F82" s="321" t="s">
        <v>1809</v>
      </c>
      <c r="G82" s="322"/>
      <c r="H82" s="298" t="s">
        <v>1818</v>
      </c>
      <c r="I82" s="298" t="s">
        <v>1819</v>
      </c>
      <c r="J82" s="298"/>
      <c r="K82" s="312"/>
    </row>
    <row r="83" s="1" customFormat="1" ht="15" customHeight="1">
      <c r="B83" s="323"/>
      <c r="C83" s="324" t="s">
        <v>1820</v>
      </c>
      <c r="D83" s="324"/>
      <c r="E83" s="324"/>
      <c r="F83" s="325" t="s">
        <v>1815</v>
      </c>
      <c r="G83" s="324"/>
      <c r="H83" s="324" t="s">
        <v>1821</v>
      </c>
      <c r="I83" s="324" t="s">
        <v>1811</v>
      </c>
      <c r="J83" s="324">
        <v>15</v>
      </c>
      <c r="K83" s="312"/>
    </row>
    <row r="84" s="1" customFormat="1" ht="15" customHeight="1">
      <c r="B84" s="323"/>
      <c r="C84" s="324" t="s">
        <v>1822</v>
      </c>
      <c r="D84" s="324"/>
      <c r="E84" s="324"/>
      <c r="F84" s="325" t="s">
        <v>1815</v>
      </c>
      <c r="G84" s="324"/>
      <c r="H84" s="324" t="s">
        <v>1823</v>
      </c>
      <c r="I84" s="324" t="s">
        <v>1811</v>
      </c>
      <c r="J84" s="324">
        <v>15</v>
      </c>
      <c r="K84" s="312"/>
    </row>
    <row r="85" s="1" customFormat="1" ht="15" customHeight="1">
      <c r="B85" s="323"/>
      <c r="C85" s="324" t="s">
        <v>1824</v>
      </c>
      <c r="D85" s="324"/>
      <c r="E85" s="324"/>
      <c r="F85" s="325" t="s">
        <v>1815</v>
      </c>
      <c r="G85" s="324"/>
      <c r="H85" s="324" t="s">
        <v>1825</v>
      </c>
      <c r="I85" s="324" t="s">
        <v>1811</v>
      </c>
      <c r="J85" s="324">
        <v>20</v>
      </c>
      <c r="K85" s="312"/>
    </row>
    <row r="86" s="1" customFormat="1" ht="15" customHeight="1">
      <c r="B86" s="323"/>
      <c r="C86" s="324" t="s">
        <v>1826</v>
      </c>
      <c r="D86" s="324"/>
      <c r="E86" s="324"/>
      <c r="F86" s="325" t="s">
        <v>1815</v>
      </c>
      <c r="G86" s="324"/>
      <c r="H86" s="324" t="s">
        <v>1827</v>
      </c>
      <c r="I86" s="324" t="s">
        <v>1811</v>
      </c>
      <c r="J86" s="324">
        <v>20</v>
      </c>
      <c r="K86" s="312"/>
    </row>
    <row r="87" s="1" customFormat="1" ht="15" customHeight="1">
      <c r="B87" s="323"/>
      <c r="C87" s="298" t="s">
        <v>1828</v>
      </c>
      <c r="D87" s="298"/>
      <c r="E87" s="298"/>
      <c r="F87" s="321" t="s">
        <v>1815</v>
      </c>
      <c r="G87" s="322"/>
      <c r="H87" s="298" t="s">
        <v>1829</v>
      </c>
      <c r="I87" s="298" t="s">
        <v>1811</v>
      </c>
      <c r="J87" s="298">
        <v>50</v>
      </c>
      <c r="K87" s="312"/>
    </row>
    <row r="88" s="1" customFormat="1" ht="15" customHeight="1">
      <c r="B88" s="323"/>
      <c r="C88" s="298" t="s">
        <v>1830</v>
      </c>
      <c r="D88" s="298"/>
      <c r="E88" s="298"/>
      <c r="F88" s="321" t="s">
        <v>1815</v>
      </c>
      <c r="G88" s="322"/>
      <c r="H88" s="298" t="s">
        <v>1831</v>
      </c>
      <c r="I88" s="298" t="s">
        <v>1811</v>
      </c>
      <c r="J88" s="298">
        <v>20</v>
      </c>
      <c r="K88" s="312"/>
    </row>
    <row r="89" s="1" customFormat="1" ht="15" customHeight="1">
      <c r="B89" s="323"/>
      <c r="C89" s="298" t="s">
        <v>1832</v>
      </c>
      <c r="D89" s="298"/>
      <c r="E89" s="298"/>
      <c r="F89" s="321" t="s">
        <v>1815</v>
      </c>
      <c r="G89" s="322"/>
      <c r="H89" s="298" t="s">
        <v>1833</v>
      </c>
      <c r="I89" s="298" t="s">
        <v>1811</v>
      </c>
      <c r="J89" s="298">
        <v>20</v>
      </c>
      <c r="K89" s="312"/>
    </row>
    <row r="90" s="1" customFormat="1" ht="15" customHeight="1">
      <c r="B90" s="323"/>
      <c r="C90" s="298" t="s">
        <v>1834</v>
      </c>
      <c r="D90" s="298"/>
      <c r="E90" s="298"/>
      <c r="F90" s="321" t="s">
        <v>1815</v>
      </c>
      <c r="G90" s="322"/>
      <c r="H90" s="298" t="s">
        <v>1835</v>
      </c>
      <c r="I90" s="298" t="s">
        <v>1811</v>
      </c>
      <c r="J90" s="298">
        <v>50</v>
      </c>
      <c r="K90" s="312"/>
    </row>
    <row r="91" s="1" customFormat="1" ht="15" customHeight="1">
      <c r="B91" s="323"/>
      <c r="C91" s="298" t="s">
        <v>1836</v>
      </c>
      <c r="D91" s="298"/>
      <c r="E91" s="298"/>
      <c r="F91" s="321" t="s">
        <v>1815</v>
      </c>
      <c r="G91" s="322"/>
      <c r="H91" s="298" t="s">
        <v>1836</v>
      </c>
      <c r="I91" s="298" t="s">
        <v>1811</v>
      </c>
      <c r="J91" s="298">
        <v>50</v>
      </c>
      <c r="K91" s="312"/>
    </row>
    <row r="92" s="1" customFormat="1" ht="15" customHeight="1">
      <c r="B92" s="323"/>
      <c r="C92" s="298" t="s">
        <v>1837</v>
      </c>
      <c r="D92" s="298"/>
      <c r="E92" s="298"/>
      <c r="F92" s="321" t="s">
        <v>1815</v>
      </c>
      <c r="G92" s="322"/>
      <c r="H92" s="298" t="s">
        <v>1838</v>
      </c>
      <c r="I92" s="298" t="s">
        <v>1811</v>
      </c>
      <c r="J92" s="298">
        <v>255</v>
      </c>
      <c r="K92" s="312"/>
    </row>
    <row r="93" s="1" customFormat="1" ht="15" customHeight="1">
      <c r="B93" s="323"/>
      <c r="C93" s="298" t="s">
        <v>1839</v>
      </c>
      <c r="D93" s="298"/>
      <c r="E93" s="298"/>
      <c r="F93" s="321" t="s">
        <v>1809</v>
      </c>
      <c r="G93" s="322"/>
      <c r="H93" s="298" t="s">
        <v>1840</v>
      </c>
      <c r="I93" s="298" t="s">
        <v>1841</v>
      </c>
      <c r="J93" s="298"/>
      <c r="K93" s="312"/>
    </row>
    <row r="94" s="1" customFormat="1" ht="15" customHeight="1">
      <c r="B94" s="323"/>
      <c r="C94" s="298" t="s">
        <v>1842</v>
      </c>
      <c r="D94" s="298"/>
      <c r="E94" s="298"/>
      <c r="F94" s="321" t="s">
        <v>1809</v>
      </c>
      <c r="G94" s="322"/>
      <c r="H94" s="298" t="s">
        <v>1843</v>
      </c>
      <c r="I94" s="298" t="s">
        <v>1844</v>
      </c>
      <c r="J94" s="298"/>
      <c r="K94" s="312"/>
    </row>
    <row r="95" s="1" customFormat="1" ht="15" customHeight="1">
      <c r="B95" s="323"/>
      <c r="C95" s="298" t="s">
        <v>1845</v>
      </c>
      <c r="D95" s="298"/>
      <c r="E95" s="298"/>
      <c r="F95" s="321" t="s">
        <v>1809</v>
      </c>
      <c r="G95" s="322"/>
      <c r="H95" s="298" t="s">
        <v>1845</v>
      </c>
      <c r="I95" s="298" t="s">
        <v>1844</v>
      </c>
      <c r="J95" s="298"/>
      <c r="K95" s="312"/>
    </row>
    <row r="96" s="1" customFormat="1" ht="15" customHeight="1">
      <c r="B96" s="323"/>
      <c r="C96" s="298" t="s">
        <v>42</v>
      </c>
      <c r="D96" s="298"/>
      <c r="E96" s="298"/>
      <c r="F96" s="321" t="s">
        <v>1809</v>
      </c>
      <c r="G96" s="322"/>
      <c r="H96" s="298" t="s">
        <v>1846</v>
      </c>
      <c r="I96" s="298" t="s">
        <v>1844</v>
      </c>
      <c r="J96" s="298"/>
      <c r="K96" s="312"/>
    </row>
    <row r="97" s="1" customFormat="1" ht="15" customHeight="1">
      <c r="B97" s="323"/>
      <c r="C97" s="298" t="s">
        <v>52</v>
      </c>
      <c r="D97" s="298"/>
      <c r="E97" s="298"/>
      <c r="F97" s="321" t="s">
        <v>1809</v>
      </c>
      <c r="G97" s="322"/>
      <c r="H97" s="298" t="s">
        <v>1847</v>
      </c>
      <c r="I97" s="298" t="s">
        <v>1844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1848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1803</v>
      </c>
      <c r="D103" s="313"/>
      <c r="E103" s="313"/>
      <c r="F103" s="313" t="s">
        <v>1804</v>
      </c>
      <c r="G103" s="314"/>
      <c r="H103" s="313" t="s">
        <v>58</v>
      </c>
      <c r="I103" s="313" t="s">
        <v>61</v>
      </c>
      <c r="J103" s="313" t="s">
        <v>1805</v>
      </c>
      <c r="K103" s="312"/>
    </row>
    <row r="104" s="1" customFormat="1" ht="17.25" customHeight="1">
      <c r="B104" s="310"/>
      <c r="C104" s="315" t="s">
        <v>1806</v>
      </c>
      <c r="D104" s="315"/>
      <c r="E104" s="315"/>
      <c r="F104" s="316" t="s">
        <v>1807</v>
      </c>
      <c r="G104" s="317"/>
      <c r="H104" s="315"/>
      <c r="I104" s="315"/>
      <c r="J104" s="315" t="s">
        <v>1808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57</v>
      </c>
      <c r="D106" s="320"/>
      <c r="E106" s="320"/>
      <c r="F106" s="321" t="s">
        <v>1809</v>
      </c>
      <c r="G106" s="298"/>
      <c r="H106" s="298" t="s">
        <v>1849</v>
      </c>
      <c r="I106" s="298" t="s">
        <v>1811</v>
      </c>
      <c r="J106" s="298">
        <v>20</v>
      </c>
      <c r="K106" s="312"/>
    </row>
    <row r="107" s="1" customFormat="1" ht="15" customHeight="1">
      <c r="B107" s="310"/>
      <c r="C107" s="298" t="s">
        <v>1812</v>
      </c>
      <c r="D107" s="298"/>
      <c r="E107" s="298"/>
      <c r="F107" s="321" t="s">
        <v>1809</v>
      </c>
      <c r="G107" s="298"/>
      <c r="H107" s="298" t="s">
        <v>1849</v>
      </c>
      <c r="I107" s="298" t="s">
        <v>1811</v>
      </c>
      <c r="J107" s="298">
        <v>120</v>
      </c>
      <c r="K107" s="312"/>
    </row>
    <row r="108" s="1" customFormat="1" ht="15" customHeight="1">
      <c r="B108" s="323"/>
      <c r="C108" s="298" t="s">
        <v>1814</v>
      </c>
      <c r="D108" s="298"/>
      <c r="E108" s="298"/>
      <c r="F108" s="321" t="s">
        <v>1815</v>
      </c>
      <c r="G108" s="298"/>
      <c r="H108" s="298" t="s">
        <v>1849</v>
      </c>
      <c r="I108" s="298" t="s">
        <v>1811</v>
      </c>
      <c r="J108" s="298">
        <v>50</v>
      </c>
      <c r="K108" s="312"/>
    </row>
    <row r="109" s="1" customFormat="1" ht="15" customHeight="1">
      <c r="B109" s="323"/>
      <c r="C109" s="298" t="s">
        <v>1817</v>
      </c>
      <c r="D109" s="298"/>
      <c r="E109" s="298"/>
      <c r="F109" s="321" t="s">
        <v>1809</v>
      </c>
      <c r="G109" s="298"/>
      <c r="H109" s="298" t="s">
        <v>1849</v>
      </c>
      <c r="I109" s="298" t="s">
        <v>1819</v>
      </c>
      <c r="J109" s="298"/>
      <c r="K109" s="312"/>
    </row>
    <row r="110" s="1" customFormat="1" ht="15" customHeight="1">
      <c r="B110" s="323"/>
      <c r="C110" s="298" t="s">
        <v>1828</v>
      </c>
      <c r="D110" s="298"/>
      <c r="E110" s="298"/>
      <c r="F110" s="321" t="s">
        <v>1815</v>
      </c>
      <c r="G110" s="298"/>
      <c r="H110" s="298" t="s">
        <v>1849</v>
      </c>
      <c r="I110" s="298" t="s">
        <v>1811</v>
      </c>
      <c r="J110" s="298">
        <v>50</v>
      </c>
      <c r="K110" s="312"/>
    </row>
    <row r="111" s="1" customFormat="1" ht="15" customHeight="1">
      <c r="B111" s="323"/>
      <c r="C111" s="298" t="s">
        <v>1836</v>
      </c>
      <c r="D111" s="298"/>
      <c r="E111" s="298"/>
      <c r="F111" s="321" t="s">
        <v>1815</v>
      </c>
      <c r="G111" s="298"/>
      <c r="H111" s="298" t="s">
        <v>1849</v>
      </c>
      <c r="I111" s="298" t="s">
        <v>1811</v>
      </c>
      <c r="J111" s="298">
        <v>50</v>
      </c>
      <c r="K111" s="312"/>
    </row>
    <row r="112" s="1" customFormat="1" ht="15" customHeight="1">
      <c r="B112" s="323"/>
      <c r="C112" s="298" t="s">
        <v>1834</v>
      </c>
      <c r="D112" s="298"/>
      <c r="E112" s="298"/>
      <c r="F112" s="321" t="s">
        <v>1815</v>
      </c>
      <c r="G112" s="298"/>
      <c r="H112" s="298" t="s">
        <v>1849</v>
      </c>
      <c r="I112" s="298" t="s">
        <v>1811</v>
      </c>
      <c r="J112" s="298">
        <v>50</v>
      </c>
      <c r="K112" s="312"/>
    </row>
    <row r="113" s="1" customFormat="1" ht="15" customHeight="1">
      <c r="B113" s="323"/>
      <c r="C113" s="298" t="s">
        <v>57</v>
      </c>
      <c r="D113" s="298"/>
      <c r="E113" s="298"/>
      <c r="F113" s="321" t="s">
        <v>1809</v>
      </c>
      <c r="G113" s="298"/>
      <c r="H113" s="298" t="s">
        <v>1850</v>
      </c>
      <c r="I113" s="298" t="s">
        <v>1811</v>
      </c>
      <c r="J113" s="298">
        <v>20</v>
      </c>
      <c r="K113" s="312"/>
    </row>
    <row r="114" s="1" customFormat="1" ht="15" customHeight="1">
      <c r="B114" s="323"/>
      <c r="C114" s="298" t="s">
        <v>1851</v>
      </c>
      <c r="D114" s="298"/>
      <c r="E114" s="298"/>
      <c r="F114" s="321" t="s">
        <v>1809</v>
      </c>
      <c r="G114" s="298"/>
      <c r="H114" s="298" t="s">
        <v>1852</v>
      </c>
      <c r="I114" s="298" t="s">
        <v>1811</v>
      </c>
      <c r="J114" s="298">
        <v>120</v>
      </c>
      <c r="K114" s="312"/>
    </row>
    <row r="115" s="1" customFormat="1" ht="15" customHeight="1">
      <c r="B115" s="323"/>
      <c r="C115" s="298" t="s">
        <v>42</v>
      </c>
      <c r="D115" s="298"/>
      <c r="E115" s="298"/>
      <c r="F115" s="321" t="s">
        <v>1809</v>
      </c>
      <c r="G115" s="298"/>
      <c r="H115" s="298" t="s">
        <v>1853</v>
      </c>
      <c r="I115" s="298" t="s">
        <v>1844</v>
      </c>
      <c r="J115" s="298"/>
      <c r="K115" s="312"/>
    </row>
    <row r="116" s="1" customFormat="1" ht="15" customHeight="1">
      <c r="B116" s="323"/>
      <c r="C116" s="298" t="s">
        <v>52</v>
      </c>
      <c r="D116" s="298"/>
      <c r="E116" s="298"/>
      <c r="F116" s="321" t="s">
        <v>1809</v>
      </c>
      <c r="G116" s="298"/>
      <c r="H116" s="298" t="s">
        <v>1854</v>
      </c>
      <c r="I116" s="298" t="s">
        <v>1844</v>
      </c>
      <c r="J116" s="298"/>
      <c r="K116" s="312"/>
    </row>
    <row r="117" s="1" customFormat="1" ht="15" customHeight="1">
      <c r="B117" s="323"/>
      <c r="C117" s="298" t="s">
        <v>61</v>
      </c>
      <c r="D117" s="298"/>
      <c r="E117" s="298"/>
      <c r="F117" s="321" t="s">
        <v>1809</v>
      </c>
      <c r="G117" s="298"/>
      <c r="H117" s="298" t="s">
        <v>1855</v>
      </c>
      <c r="I117" s="298" t="s">
        <v>1856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1857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1803</v>
      </c>
      <c r="D123" s="313"/>
      <c r="E123" s="313"/>
      <c r="F123" s="313" t="s">
        <v>1804</v>
      </c>
      <c r="G123" s="314"/>
      <c r="H123" s="313" t="s">
        <v>58</v>
      </c>
      <c r="I123" s="313" t="s">
        <v>61</v>
      </c>
      <c r="J123" s="313" t="s">
        <v>1805</v>
      </c>
      <c r="K123" s="342"/>
    </row>
    <row r="124" s="1" customFormat="1" ht="17.25" customHeight="1">
      <c r="B124" s="341"/>
      <c r="C124" s="315" t="s">
        <v>1806</v>
      </c>
      <c r="D124" s="315"/>
      <c r="E124" s="315"/>
      <c r="F124" s="316" t="s">
        <v>1807</v>
      </c>
      <c r="G124" s="317"/>
      <c r="H124" s="315"/>
      <c r="I124" s="315"/>
      <c r="J124" s="315" t="s">
        <v>1808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1812</v>
      </c>
      <c r="D126" s="320"/>
      <c r="E126" s="320"/>
      <c r="F126" s="321" t="s">
        <v>1809</v>
      </c>
      <c r="G126" s="298"/>
      <c r="H126" s="298" t="s">
        <v>1849</v>
      </c>
      <c r="I126" s="298" t="s">
        <v>1811</v>
      </c>
      <c r="J126" s="298">
        <v>120</v>
      </c>
      <c r="K126" s="346"/>
    </row>
    <row r="127" s="1" customFormat="1" ht="15" customHeight="1">
      <c r="B127" s="343"/>
      <c r="C127" s="298" t="s">
        <v>1858</v>
      </c>
      <c r="D127" s="298"/>
      <c r="E127" s="298"/>
      <c r="F127" s="321" t="s">
        <v>1809</v>
      </c>
      <c r="G127" s="298"/>
      <c r="H127" s="298" t="s">
        <v>1859</v>
      </c>
      <c r="I127" s="298" t="s">
        <v>1811</v>
      </c>
      <c r="J127" s="298" t="s">
        <v>1860</v>
      </c>
      <c r="K127" s="346"/>
    </row>
    <row r="128" s="1" customFormat="1" ht="15" customHeight="1">
      <c r="B128" s="343"/>
      <c r="C128" s="298" t="s">
        <v>1757</v>
      </c>
      <c r="D128" s="298"/>
      <c r="E128" s="298"/>
      <c r="F128" s="321" t="s">
        <v>1809</v>
      </c>
      <c r="G128" s="298"/>
      <c r="H128" s="298" t="s">
        <v>1861</v>
      </c>
      <c r="I128" s="298" t="s">
        <v>1811</v>
      </c>
      <c r="J128" s="298" t="s">
        <v>1860</v>
      </c>
      <c r="K128" s="346"/>
    </row>
    <row r="129" s="1" customFormat="1" ht="15" customHeight="1">
      <c r="B129" s="343"/>
      <c r="C129" s="298" t="s">
        <v>1820</v>
      </c>
      <c r="D129" s="298"/>
      <c r="E129" s="298"/>
      <c r="F129" s="321" t="s">
        <v>1815</v>
      </c>
      <c r="G129" s="298"/>
      <c r="H129" s="298" t="s">
        <v>1821</v>
      </c>
      <c r="I129" s="298" t="s">
        <v>1811</v>
      </c>
      <c r="J129" s="298">
        <v>15</v>
      </c>
      <c r="K129" s="346"/>
    </row>
    <row r="130" s="1" customFormat="1" ht="15" customHeight="1">
      <c r="B130" s="343"/>
      <c r="C130" s="324" t="s">
        <v>1822</v>
      </c>
      <c r="D130" s="324"/>
      <c r="E130" s="324"/>
      <c r="F130" s="325" t="s">
        <v>1815</v>
      </c>
      <c r="G130" s="324"/>
      <c r="H130" s="324" t="s">
        <v>1823</v>
      </c>
      <c r="I130" s="324" t="s">
        <v>1811</v>
      </c>
      <c r="J130" s="324">
        <v>15</v>
      </c>
      <c r="K130" s="346"/>
    </row>
    <row r="131" s="1" customFormat="1" ht="15" customHeight="1">
      <c r="B131" s="343"/>
      <c r="C131" s="324" t="s">
        <v>1824</v>
      </c>
      <c r="D131" s="324"/>
      <c r="E131" s="324"/>
      <c r="F131" s="325" t="s">
        <v>1815</v>
      </c>
      <c r="G131" s="324"/>
      <c r="H131" s="324" t="s">
        <v>1825</v>
      </c>
      <c r="I131" s="324" t="s">
        <v>1811</v>
      </c>
      <c r="J131" s="324">
        <v>20</v>
      </c>
      <c r="K131" s="346"/>
    </row>
    <row r="132" s="1" customFormat="1" ht="15" customHeight="1">
      <c r="B132" s="343"/>
      <c r="C132" s="324" t="s">
        <v>1826</v>
      </c>
      <c r="D132" s="324"/>
      <c r="E132" s="324"/>
      <c r="F132" s="325" t="s">
        <v>1815</v>
      </c>
      <c r="G132" s="324"/>
      <c r="H132" s="324" t="s">
        <v>1827</v>
      </c>
      <c r="I132" s="324" t="s">
        <v>1811</v>
      </c>
      <c r="J132" s="324">
        <v>20</v>
      </c>
      <c r="K132" s="346"/>
    </row>
    <row r="133" s="1" customFormat="1" ht="15" customHeight="1">
      <c r="B133" s="343"/>
      <c r="C133" s="298" t="s">
        <v>1814</v>
      </c>
      <c r="D133" s="298"/>
      <c r="E133" s="298"/>
      <c r="F133" s="321" t="s">
        <v>1815</v>
      </c>
      <c r="G133" s="298"/>
      <c r="H133" s="298" t="s">
        <v>1849</v>
      </c>
      <c r="I133" s="298" t="s">
        <v>1811</v>
      </c>
      <c r="J133" s="298">
        <v>50</v>
      </c>
      <c r="K133" s="346"/>
    </row>
    <row r="134" s="1" customFormat="1" ht="15" customHeight="1">
      <c r="B134" s="343"/>
      <c r="C134" s="298" t="s">
        <v>1828</v>
      </c>
      <c r="D134" s="298"/>
      <c r="E134" s="298"/>
      <c r="F134" s="321" t="s">
        <v>1815</v>
      </c>
      <c r="G134" s="298"/>
      <c r="H134" s="298" t="s">
        <v>1849</v>
      </c>
      <c r="I134" s="298" t="s">
        <v>1811</v>
      </c>
      <c r="J134" s="298">
        <v>50</v>
      </c>
      <c r="K134" s="346"/>
    </row>
    <row r="135" s="1" customFormat="1" ht="15" customHeight="1">
      <c r="B135" s="343"/>
      <c r="C135" s="298" t="s">
        <v>1834</v>
      </c>
      <c r="D135" s="298"/>
      <c r="E135" s="298"/>
      <c r="F135" s="321" t="s">
        <v>1815</v>
      </c>
      <c r="G135" s="298"/>
      <c r="H135" s="298" t="s">
        <v>1849</v>
      </c>
      <c r="I135" s="298" t="s">
        <v>1811</v>
      </c>
      <c r="J135" s="298">
        <v>50</v>
      </c>
      <c r="K135" s="346"/>
    </row>
    <row r="136" s="1" customFormat="1" ht="15" customHeight="1">
      <c r="B136" s="343"/>
      <c r="C136" s="298" t="s">
        <v>1836</v>
      </c>
      <c r="D136" s="298"/>
      <c r="E136" s="298"/>
      <c r="F136" s="321" t="s">
        <v>1815</v>
      </c>
      <c r="G136" s="298"/>
      <c r="H136" s="298" t="s">
        <v>1849</v>
      </c>
      <c r="I136" s="298" t="s">
        <v>1811</v>
      </c>
      <c r="J136" s="298">
        <v>50</v>
      </c>
      <c r="K136" s="346"/>
    </row>
    <row r="137" s="1" customFormat="1" ht="15" customHeight="1">
      <c r="B137" s="343"/>
      <c r="C137" s="298" t="s">
        <v>1837</v>
      </c>
      <c r="D137" s="298"/>
      <c r="E137" s="298"/>
      <c r="F137" s="321" t="s">
        <v>1815</v>
      </c>
      <c r="G137" s="298"/>
      <c r="H137" s="298" t="s">
        <v>1862</v>
      </c>
      <c r="I137" s="298" t="s">
        <v>1811</v>
      </c>
      <c r="J137" s="298">
        <v>255</v>
      </c>
      <c r="K137" s="346"/>
    </row>
    <row r="138" s="1" customFormat="1" ht="15" customHeight="1">
      <c r="B138" s="343"/>
      <c r="C138" s="298" t="s">
        <v>1839</v>
      </c>
      <c r="D138" s="298"/>
      <c r="E138" s="298"/>
      <c r="F138" s="321" t="s">
        <v>1809</v>
      </c>
      <c r="G138" s="298"/>
      <c r="H138" s="298" t="s">
        <v>1863</v>
      </c>
      <c r="I138" s="298" t="s">
        <v>1841</v>
      </c>
      <c r="J138" s="298"/>
      <c r="K138" s="346"/>
    </row>
    <row r="139" s="1" customFormat="1" ht="15" customHeight="1">
      <c r="B139" s="343"/>
      <c r="C139" s="298" t="s">
        <v>1842</v>
      </c>
      <c r="D139" s="298"/>
      <c r="E139" s="298"/>
      <c r="F139" s="321" t="s">
        <v>1809</v>
      </c>
      <c r="G139" s="298"/>
      <c r="H139" s="298" t="s">
        <v>1864</v>
      </c>
      <c r="I139" s="298" t="s">
        <v>1844</v>
      </c>
      <c r="J139" s="298"/>
      <c r="K139" s="346"/>
    </row>
    <row r="140" s="1" customFormat="1" ht="15" customHeight="1">
      <c r="B140" s="343"/>
      <c r="C140" s="298" t="s">
        <v>1845</v>
      </c>
      <c r="D140" s="298"/>
      <c r="E140" s="298"/>
      <c r="F140" s="321" t="s">
        <v>1809</v>
      </c>
      <c r="G140" s="298"/>
      <c r="H140" s="298" t="s">
        <v>1845</v>
      </c>
      <c r="I140" s="298" t="s">
        <v>1844</v>
      </c>
      <c r="J140" s="298"/>
      <c r="K140" s="346"/>
    </row>
    <row r="141" s="1" customFormat="1" ht="15" customHeight="1">
      <c r="B141" s="343"/>
      <c r="C141" s="298" t="s">
        <v>42</v>
      </c>
      <c r="D141" s="298"/>
      <c r="E141" s="298"/>
      <c r="F141" s="321" t="s">
        <v>1809</v>
      </c>
      <c r="G141" s="298"/>
      <c r="H141" s="298" t="s">
        <v>1865</v>
      </c>
      <c r="I141" s="298" t="s">
        <v>1844</v>
      </c>
      <c r="J141" s="298"/>
      <c r="K141" s="346"/>
    </row>
    <row r="142" s="1" customFormat="1" ht="15" customHeight="1">
      <c r="B142" s="343"/>
      <c r="C142" s="298" t="s">
        <v>1866</v>
      </c>
      <c r="D142" s="298"/>
      <c r="E142" s="298"/>
      <c r="F142" s="321" t="s">
        <v>1809</v>
      </c>
      <c r="G142" s="298"/>
      <c r="H142" s="298" t="s">
        <v>1867</v>
      </c>
      <c r="I142" s="298" t="s">
        <v>1844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1868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1803</v>
      </c>
      <c r="D148" s="313"/>
      <c r="E148" s="313"/>
      <c r="F148" s="313" t="s">
        <v>1804</v>
      </c>
      <c r="G148" s="314"/>
      <c r="H148" s="313" t="s">
        <v>58</v>
      </c>
      <c r="I148" s="313" t="s">
        <v>61</v>
      </c>
      <c r="J148" s="313" t="s">
        <v>1805</v>
      </c>
      <c r="K148" s="312"/>
    </row>
    <row r="149" s="1" customFormat="1" ht="17.25" customHeight="1">
      <c r="B149" s="310"/>
      <c r="C149" s="315" t="s">
        <v>1806</v>
      </c>
      <c r="D149" s="315"/>
      <c r="E149" s="315"/>
      <c r="F149" s="316" t="s">
        <v>1807</v>
      </c>
      <c r="G149" s="317"/>
      <c r="H149" s="315"/>
      <c r="I149" s="315"/>
      <c r="J149" s="315" t="s">
        <v>1808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1812</v>
      </c>
      <c r="D151" s="298"/>
      <c r="E151" s="298"/>
      <c r="F151" s="351" t="s">
        <v>1809</v>
      </c>
      <c r="G151" s="298"/>
      <c r="H151" s="350" t="s">
        <v>1849</v>
      </c>
      <c r="I151" s="350" t="s">
        <v>1811</v>
      </c>
      <c r="J151" s="350">
        <v>120</v>
      </c>
      <c r="K151" s="346"/>
    </row>
    <row r="152" s="1" customFormat="1" ht="15" customHeight="1">
      <c r="B152" s="323"/>
      <c r="C152" s="350" t="s">
        <v>1858</v>
      </c>
      <c r="D152" s="298"/>
      <c r="E152" s="298"/>
      <c r="F152" s="351" t="s">
        <v>1809</v>
      </c>
      <c r="G152" s="298"/>
      <c r="H152" s="350" t="s">
        <v>1869</v>
      </c>
      <c r="I152" s="350" t="s">
        <v>1811</v>
      </c>
      <c r="J152" s="350" t="s">
        <v>1860</v>
      </c>
      <c r="K152" s="346"/>
    </row>
    <row r="153" s="1" customFormat="1" ht="15" customHeight="1">
      <c r="B153" s="323"/>
      <c r="C153" s="350" t="s">
        <v>1757</v>
      </c>
      <c r="D153" s="298"/>
      <c r="E153" s="298"/>
      <c r="F153" s="351" t="s">
        <v>1809</v>
      </c>
      <c r="G153" s="298"/>
      <c r="H153" s="350" t="s">
        <v>1870</v>
      </c>
      <c r="I153" s="350" t="s">
        <v>1811</v>
      </c>
      <c r="J153" s="350" t="s">
        <v>1860</v>
      </c>
      <c r="K153" s="346"/>
    </row>
    <row r="154" s="1" customFormat="1" ht="15" customHeight="1">
      <c r="B154" s="323"/>
      <c r="C154" s="350" t="s">
        <v>1814</v>
      </c>
      <c r="D154" s="298"/>
      <c r="E154" s="298"/>
      <c r="F154" s="351" t="s">
        <v>1815</v>
      </c>
      <c r="G154" s="298"/>
      <c r="H154" s="350" t="s">
        <v>1849</v>
      </c>
      <c r="I154" s="350" t="s">
        <v>1811</v>
      </c>
      <c r="J154" s="350">
        <v>50</v>
      </c>
      <c r="K154" s="346"/>
    </row>
    <row r="155" s="1" customFormat="1" ht="15" customHeight="1">
      <c r="B155" s="323"/>
      <c r="C155" s="350" t="s">
        <v>1817</v>
      </c>
      <c r="D155" s="298"/>
      <c r="E155" s="298"/>
      <c r="F155" s="351" t="s">
        <v>1809</v>
      </c>
      <c r="G155" s="298"/>
      <c r="H155" s="350" t="s">
        <v>1849</v>
      </c>
      <c r="I155" s="350" t="s">
        <v>1819</v>
      </c>
      <c r="J155" s="350"/>
      <c r="K155" s="346"/>
    </row>
    <row r="156" s="1" customFormat="1" ht="15" customHeight="1">
      <c r="B156" s="323"/>
      <c r="C156" s="350" t="s">
        <v>1828</v>
      </c>
      <c r="D156" s="298"/>
      <c r="E156" s="298"/>
      <c r="F156" s="351" t="s">
        <v>1815</v>
      </c>
      <c r="G156" s="298"/>
      <c r="H156" s="350" t="s">
        <v>1849</v>
      </c>
      <c r="I156" s="350" t="s">
        <v>1811</v>
      </c>
      <c r="J156" s="350">
        <v>50</v>
      </c>
      <c r="K156" s="346"/>
    </row>
    <row r="157" s="1" customFormat="1" ht="15" customHeight="1">
      <c r="B157" s="323"/>
      <c r="C157" s="350" t="s">
        <v>1836</v>
      </c>
      <c r="D157" s="298"/>
      <c r="E157" s="298"/>
      <c r="F157" s="351" t="s">
        <v>1815</v>
      </c>
      <c r="G157" s="298"/>
      <c r="H157" s="350" t="s">
        <v>1849</v>
      </c>
      <c r="I157" s="350" t="s">
        <v>1811</v>
      </c>
      <c r="J157" s="350">
        <v>50</v>
      </c>
      <c r="K157" s="346"/>
    </row>
    <row r="158" s="1" customFormat="1" ht="15" customHeight="1">
      <c r="B158" s="323"/>
      <c r="C158" s="350" t="s">
        <v>1834</v>
      </c>
      <c r="D158" s="298"/>
      <c r="E158" s="298"/>
      <c r="F158" s="351" t="s">
        <v>1815</v>
      </c>
      <c r="G158" s="298"/>
      <c r="H158" s="350" t="s">
        <v>1849</v>
      </c>
      <c r="I158" s="350" t="s">
        <v>1811</v>
      </c>
      <c r="J158" s="350">
        <v>50</v>
      </c>
      <c r="K158" s="346"/>
    </row>
    <row r="159" s="1" customFormat="1" ht="15" customHeight="1">
      <c r="B159" s="323"/>
      <c r="C159" s="350" t="s">
        <v>115</v>
      </c>
      <c r="D159" s="298"/>
      <c r="E159" s="298"/>
      <c r="F159" s="351" t="s">
        <v>1809</v>
      </c>
      <c r="G159" s="298"/>
      <c r="H159" s="350" t="s">
        <v>1871</v>
      </c>
      <c r="I159" s="350" t="s">
        <v>1811</v>
      </c>
      <c r="J159" s="350" t="s">
        <v>1872</v>
      </c>
      <c r="K159" s="346"/>
    </row>
    <row r="160" s="1" customFormat="1" ht="15" customHeight="1">
      <c r="B160" s="323"/>
      <c r="C160" s="350" t="s">
        <v>1873</v>
      </c>
      <c r="D160" s="298"/>
      <c r="E160" s="298"/>
      <c r="F160" s="351" t="s">
        <v>1809</v>
      </c>
      <c r="G160" s="298"/>
      <c r="H160" s="350" t="s">
        <v>1874</v>
      </c>
      <c r="I160" s="350" t="s">
        <v>1844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1875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1803</v>
      </c>
      <c r="D166" s="313"/>
      <c r="E166" s="313"/>
      <c r="F166" s="313" t="s">
        <v>1804</v>
      </c>
      <c r="G166" s="355"/>
      <c r="H166" s="356" t="s">
        <v>58</v>
      </c>
      <c r="I166" s="356" t="s">
        <v>61</v>
      </c>
      <c r="J166" s="313" t="s">
        <v>1805</v>
      </c>
      <c r="K166" s="290"/>
    </row>
    <row r="167" s="1" customFormat="1" ht="17.25" customHeight="1">
      <c r="B167" s="291"/>
      <c r="C167" s="315" t="s">
        <v>1806</v>
      </c>
      <c r="D167" s="315"/>
      <c r="E167" s="315"/>
      <c r="F167" s="316" t="s">
        <v>1807</v>
      </c>
      <c r="G167" s="357"/>
      <c r="H167" s="358"/>
      <c r="I167" s="358"/>
      <c r="J167" s="315" t="s">
        <v>1808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1812</v>
      </c>
      <c r="D169" s="298"/>
      <c r="E169" s="298"/>
      <c r="F169" s="321" t="s">
        <v>1809</v>
      </c>
      <c r="G169" s="298"/>
      <c r="H169" s="298" t="s">
        <v>1849</v>
      </c>
      <c r="I169" s="298" t="s">
        <v>1811</v>
      </c>
      <c r="J169" s="298">
        <v>120</v>
      </c>
      <c r="K169" s="346"/>
    </row>
    <row r="170" s="1" customFormat="1" ht="15" customHeight="1">
      <c r="B170" s="323"/>
      <c r="C170" s="298" t="s">
        <v>1858</v>
      </c>
      <c r="D170" s="298"/>
      <c r="E170" s="298"/>
      <c r="F170" s="321" t="s">
        <v>1809</v>
      </c>
      <c r="G170" s="298"/>
      <c r="H170" s="298" t="s">
        <v>1859</v>
      </c>
      <c r="I170" s="298" t="s">
        <v>1811</v>
      </c>
      <c r="J170" s="298" t="s">
        <v>1860</v>
      </c>
      <c r="K170" s="346"/>
    </row>
    <row r="171" s="1" customFormat="1" ht="15" customHeight="1">
      <c r="B171" s="323"/>
      <c r="C171" s="298" t="s">
        <v>1757</v>
      </c>
      <c r="D171" s="298"/>
      <c r="E171" s="298"/>
      <c r="F171" s="321" t="s">
        <v>1809</v>
      </c>
      <c r="G171" s="298"/>
      <c r="H171" s="298" t="s">
        <v>1876</v>
      </c>
      <c r="I171" s="298" t="s">
        <v>1811</v>
      </c>
      <c r="J171" s="298" t="s">
        <v>1860</v>
      </c>
      <c r="K171" s="346"/>
    </row>
    <row r="172" s="1" customFormat="1" ht="15" customHeight="1">
      <c r="B172" s="323"/>
      <c r="C172" s="298" t="s">
        <v>1814</v>
      </c>
      <c r="D172" s="298"/>
      <c r="E172" s="298"/>
      <c r="F172" s="321" t="s">
        <v>1815</v>
      </c>
      <c r="G172" s="298"/>
      <c r="H172" s="298" t="s">
        <v>1876</v>
      </c>
      <c r="I172" s="298" t="s">
        <v>1811</v>
      </c>
      <c r="J172" s="298">
        <v>50</v>
      </c>
      <c r="K172" s="346"/>
    </row>
    <row r="173" s="1" customFormat="1" ht="15" customHeight="1">
      <c r="B173" s="323"/>
      <c r="C173" s="298" t="s">
        <v>1817</v>
      </c>
      <c r="D173" s="298"/>
      <c r="E173" s="298"/>
      <c r="F173" s="321" t="s">
        <v>1809</v>
      </c>
      <c r="G173" s="298"/>
      <c r="H173" s="298" t="s">
        <v>1876</v>
      </c>
      <c r="I173" s="298" t="s">
        <v>1819</v>
      </c>
      <c r="J173" s="298"/>
      <c r="K173" s="346"/>
    </row>
    <row r="174" s="1" customFormat="1" ht="15" customHeight="1">
      <c r="B174" s="323"/>
      <c r="C174" s="298" t="s">
        <v>1828</v>
      </c>
      <c r="D174" s="298"/>
      <c r="E174" s="298"/>
      <c r="F174" s="321" t="s">
        <v>1815</v>
      </c>
      <c r="G174" s="298"/>
      <c r="H174" s="298" t="s">
        <v>1876</v>
      </c>
      <c r="I174" s="298" t="s">
        <v>1811</v>
      </c>
      <c r="J174" s="298">
        <v>50</v>
      </c>
      <c r="K174" s="346"/>
    </row>
    <row r="175" s="1" customFormat="1" ht="15" customHeight="1">
      <c r="B175" s="323"/>
      <c r="C175" s="298" t="s">
        <v>1836</v>
      </c>
      <c r="D175" s="298"/>
      <c r="E175" s="298"/>
      <c r="F175" s="321" t="s">
        <v>1815</v>
      </c>
      <c r="G175" s="298"/>
      <c r="H175" s="298" t="s">
        <v>1876</v>
      </c>
      <c r="I175" s="298" t="s">
        <v>1811</v>
      </c>
      <c r="J175" s="298">
        <v>50</v>
      </c>
      <c r="K175" s="346"/>
    </row>
    <row r="176" s="1" customFormat="1" ht="15" customHeight="1">
      <c r="B176" s="323"/>
      <c r="C176" s="298" t="s">
        <v>1834</v>
      </c>
      <c r="D176" s="298"/>
      <c r="E176" s="298"/>
      <c r="F176" s="321" t="s">
        <v>1815</v>
      </c>
      <c r="G176" s="298"/>
      <c r="H176" s="298" t="s">
        <v>1876</v>
      </c>
      <c r="I176" s="298" t="s">
        <v>1811</v>
      </c>
      <c r="J176" s="298">
        <v>50</v>
      </c>
      <c r="K176" s="346"/>
    </row>
    <row r="177" s="1" customFormat="1" ht="15" customHeight="1">
      <c r="B177" s="323"/>
      <c r="C177" s="298" t="s">
        <v>126</v>
      </c>
      <c r="D177" s="298"/>
      <c r="E177" s="298"/>
      <c r="F177" s="321" t="s">
        <v>1809</v>
      </c>
      <c r="G177" s="298"/>
      <c r="H177" s="298" t="s">
        <v>1877</v>
      </c>
      <c r="I177" s="298" t="s">
        <v>1878</v>
      </c>
      <c r="J177" s="298"/>
      <c r="K177" s="346"/>
    </row>
    <row r="178" s="1" customFormat="1" ht="15" customHeight="1">
      <c r="B178" s="323"/>
      <c r="C178" s="298" t="s">
        <v>61</v>
      </c>
      <c r="D178" s="298"/>
      <c r="E178" s="298"/>
      <c r="F178" s="321" t="s">
        <v>1809</v>
      </c>
      <c r="G178" s="298"/>
      <c r="H178" s="298" t="s">
        <v>1879</v>
      </c>
      <c r="I178" s="298" t="s">
        <v>1880</v>
      </c>
      <c r="J178" s="298">
        <v>1</v>
      </c>
      <c r="K178" s="346"/>
    </row>
    <row r="179" s="1" customFormat="1" ht="15" customHeight="1">
      <c r="B179" s="323"/>
      <c r="C179" s="298" t="s">
        <v>57</v>
      </c>
      <c r="D179" s="298"/>
      <c r="E179" s="298"/>
      <c r="F179" s="321" t="s">
        <v>1809</v>
      </c>
      <c r="G179" s="298"/>
      <c r="H179" s="298" t="s">
        <v>1881</v>
      </c>
      <c r="I179" s="298" t="s">
        <v>1811</v>
      </c>
      <c r="J179" s="298">
        <v>20</v>
      </c>
      <c r="K179" s="346"/>
    </row>
    <row r="180" s="1" customFormat="1" ht="15" customHeight="1">
      <c r="B180" s="323"/>
      <c r="C180" s="298" t="s">
        <v>58</v>
      </c>
      <c r="D180" s="298"/>
      <c r="E180" s="298"/>
      <c r="F180" s="321" t="s">
        <v>1809</v>
      </c>
      <c r="G180" s="298"/>
      <c r="H180" s="298" t="s">
        <v>1882</v>
      </c>
      <c r="I180" s="298" t="s">
        <v>1811</v>
      </c>
      <c r="J180" s="298">
        <v>255</v>
      </c>
      <c r="K180" s="346"/>
    </row>
    <row r="181" s="1" customFormat="1" ht="15" customHeight="1">
      <c r="B181" s="323"/>
      <c r="C181" s="298" t="s">
        <v>127</v>
      </c>
      <c r="D181" s="298"/>
      <c r="E181" s="298"/>
      <c r="F181" s="321" t="s">
        <v>1809</v>
      </c>
      <c r="G181" s="298"/>
      <c r="H181" s="298" t="s">
        <v>1773</v>
      </c>
      <c r="I181" s="298" t="s">
        <v>1811</v>
      </c>
      <c r="J181" s="298">
        <v>10</v>
      </c>
      <c r="K181" s="346"/>
    </row>
    <row r="182" s="1" customFormat="1" ht="15" customHeight="1">
      <c r="B182" s="323"/>
      <c r="C182" s="298" t="s">
        <v>128</v>
      </c>
      <c r="D182" s="298"/>
      <c r="E182" s="298"/>
      <c r="F182" s="321" t="s">
        <v>1809</v>
      </c>
      <c r="G182" s="298"/>
      <c r="H182" s="298" t="s">
        <v>1883</v>
      </c>
      <c r="I182" s="298" t="s">
        <v>1844</v>
      </c>
      <c r="J182" s="298"/>
      <c r="K182" s="346"/>
    </row>
    <row r="183" s="1" customFormat="1" ht="15" customHeight="1">
      <c r="B183" s="323"/>
      <c r="C183" s="298" t="s">
        <v>1884</v>
      </c>
      <c r="D183" s="298"/>
      <c r="E183" s="298"/>
      <c r="F183" s="321" t="s">
        <v>1809</v>
      </c>
      <c r="G183" s="298"/>
      <c r="H183" s="298" t="s">
        <v>1885</v>
      </c>
      <c r="I183" s="298" t="s">
        <v>1844</v>
      </c>
      <c r="J183" s="298"/>
      <c r="K183" s="346"/>
    </row>
    <row r="184" s="1" customFormat="1" ht="15" customHeight="1">
      <c r="B184" s="323"/>
      <c r="C184" s="298" t="s">
        <v>1873</v>
      </c>
      <c r="D184" s="298"/>
      <c r="E184" s="298"/>
      <c r="F184" s="321" t="s">
        <v>1809</v>
      </c>
      <c r="G184" s="298"/>
      <c r="H184" s="298" t="s">
        <v>1886</v>
      </c>
      <c r="I184" s="298" t="s">
        <v>1844</v>
      </c>
      <c r="J184" s="298"/>
      <c r="K184" s="346"/>
    </row>
    <row r="185" s="1" customFormat="1" ht="15" customHeight="1">
      <c r="B185" s="323"/>
      <c r="C185" s="298" t="s">
        <v>130</v>
      </c>
      <c r="D185" s="298"/>
      <c r="E185" s="298"/>
      <c r="F185" s="321" t="s">
        <v>1815</v>
      </c>
      <c r="G185" s="298"/>
      <c r="H185" s="298" t="s">
        <v>1887</v>
      </c>
      <c r="I185" s="298" t="s">
        <v>1811</v>
      </c>
      <c r="J185" s="298">
        <v>50</v>
      </c>
      <c r="K185" s="346"/>
    </row>
    <row r="186" s="1" customFormat="1" ht="15" customHeight="1">
      <c r="B186" s="323"/>
      <c r="C186" s="298" t="s">
        <v>1888</v>
      </c>
      <c r="D186" s="298"/>
      <c r="E186" s="298"/>
      <c r="F186" s="321" t="s">
        <v>1815</v>
      </c>
      <c r="G186" s="298"/>
      <c r="H186" s="298" t="s">
        <v>1889</v>
      </c>
      <c r="I186" s="298" t="s">
        <v>1890</v>
      </c>
      <c r="J186" s="298"/>
      <c r="K186" s="346"/>
    </row>
    <row r="187" s="1" customFormat="1" ht="15" customHeight="1">
      <c r="B187" s="323"/>
      <c r="C187" s="298" t="s">
        <v>1891</v>
      </c>
      <c r="D187" s="298"/>
      <c r="E187" s="298"/>
      <c r="F187" s="321" t="s">
        <v>1815</v>
      </c>
      <c r="G187" s="298"/>
      <c r="H187" s="298" t="s">
        <v>1892</v>
      </c>
      <c r="I187" s="298" t="s">
        <v>1890</v>
      </c>
      <c r="J187" s="298"/>
      <c r="K187" s="346"/>
    </row>
    <row r="188" s="1" customFormat="1" ht="15" customHeight="1">
      <c r="B188" s="323"/>
      <c r="C188" s="298" t="s">
        <v>1893</v>
      </c>
      <c r="D188" s="298"/>
      <c r="E188" s="298"/>
      <c r="F188" s="321" t="s">
        <v>1815</v>
      </c>
      <c r="G188" s="298"/>
      <c r="H188" s="298" t="s">
        <v>1894</v>
      </c>
      <c r="I188" s="298" t="s">
        <v>1890</v>
      </c>
      <c r="J188" s="298"/>
      <c r="K188" s="346"/>
    </row>
    <row r="189" s="1" customFormat="1" ht="15" customHeight="1">
      <c r="B189" s="323"/>
      <c r="C189" s="359" t="s">
        <v>1895</v>
      </c>
      <c r="D189" s="298"/>
      <c r="E189" s="298"/>
      <c r="F189" s="321" t="s">
        <v>1815</v>
      </c>
      <c r="G189" s="298"/>
      <c r="H189" s="298" t="s">
        <v>1896</v>
      </c>
      <c r="I189" s="298" t="s">
        <v>1897</v>
      </c>
      <c r="J189" s="360" t="s">
        <v>1898</v>
      </c>
      <c r="K189" s="346"/>
    </row>
    <row r="190" s="1" customFormat="1" ht="15" customHeight="1">
      <c r="B190" s="323"/>
      <c r="C190" s="359" t="s">
        <v>46</v>
      </c>
      <c r="D190" s="298"/>
      <c r="E190" s="298"/>
      <c r="F190" s="321" t="s">
        <v>1809</v>
      </c>
      <c r="G190" s="298"/>
      <c r="H190" s="295" t="s">
        <v>1899</v>
      </c>
      <c r="I190" s="298" t="s">
        <v>1900</v>
      </c>
      <c r="J190" s="298"/>
      <c r="K190" s="346"/>
    </row>
    <row r="191" s="1" customFormat="1" ht="15" customHeight="1">
      <c r="B191" s="323"/>
      <c r="C191" s="359" t="s">
        <v>1901</v>
      </c>
      <c r="D191" s="298"/>
      <c r="E191" s="298"/>
      <c r="F191" s="321" t="s">
        <v>1809</v>
      </c>
      <c r="G191" s="298"/>
      <c r="H191" s="298" t="s">
        <v>1902</v>
      </c>
      <c r="I191" s="298" t="s">
        <v>1844</v>
      </c>
      <c r="J191" s="298"/>
      <c r="K191" s="346"/>
    </row>
    <row r="192" s="1" customFormat="1" ht="15" customHeight="1">
      <c r="B192" s="323"/>
      <c r="C192" s="359" t="s">
        <v>1903</v>
      </c>
      <c r="D192" s="298"/>
      <c r="E192" s="298"/>
      <c r="F192" s="321" t="s">
        <v>1809</v>
      </c>
      <c r="G192" s="298"/>
      <c r="H192" s="298" t="s">
        <v>1904</v>
      </c>
      <c r="I192" s="298" t="s">
        <v>1844</v>
      </c>
      <c r="J192" s="298"/>
      <c r="K192" s="346"/>
    </row>
    <row r="193" s="1" customFormat="1" ht="15" customHeight="1">
      <c r="B193" s="323"/>
      <c r="C193" s="359" t="s">
        <v>1905</v>
      </c>
      <c r="D193" s="298"/>
      <c r="E193" s="298"/>
      <c r="F193" s="321" t="s">
        <v>1815</v>
      </c>
      <c r="G193" s="298"/>
      <c r="H193" s="298" t="s">
        <v>1906</v>
      </c>
      <c r="I193" s="298" t="s">
        <v>1844</v>
      </c>
      <c r="J193" s="298"/>
      <c r="K193" s="346"/>
    </row>
    <row r="194" s="1" customFormat="1" ht="15" customHeight="1">
      <c r="B194" s="352"/>
      <c r="C194" s="361"/>
      <c r="D194" s="332"/>
      <c r="E194" s="332"/>
      <c r="F194" s="332"/>
      <c r="G194" s="332"/>
      <c r="H194" s="332"/>
      <c r="I194" s="332"/>
      <c r="J194" s="332"/>
      <c r="K194" s="353"/>
    </row>
    <row r="195" s="1" customFormat="1" ht="18.75" customHeight="1">
      <c r="B195" s="334"/>
      <c r="C195" s="344"/>
      <c r="D195" s="344"/>
      <c r="E195" s="344"/>
      <c r="F195" s="354"/>
      <c r="G195" s="344"/>
      <c r="H195" s="344"/>
      <c r="I195" s="344"/>
      <c r="J195" s="344"/>
      <c r="K195" s="334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1907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62" t="s">
        <v>1908</v>
      </c>
      <c r="D200" s="362"/>
      <c r="E200" s="362"/>
      <c r="F200" s="362" t="s">
        <v>1909</v>
      </c>
      <c r="G200" s="363"/>
      <c r="H200" s="362" t="s">
        <v>1910</v>
      </c>
      <c r="I200" s="362"/>
      <c r="J200" s="362"/>
      <c r="K200" s="290"/>
    </row>
    <row r="201" s="1" customFormat="1" ht="5.25" customHeight="1">
      <c r="B201" s="323"/>
      <c r="C201" s="318"/>
      <c r="D201" s="318"/>
      <c r="E201" s="318"/>
      <c r="F201" s="318"/>
      <c r="G201" s="344"/>
      <c r="H201" s="318"/>
      <c r="I201" s="318"/>
      <c r="J201" s="318"/>
      <c r="K201" s="346"/>
    </row>
    <row r="202" s="1" customFormat="1" ht="15" customHeight="1">
      <c r="B202" s="323"/>
      <c r="C202" s="298" t="s">
        <v>1900</v>
      </c>
      <c r="D202" s="298"/>
      <c r="E202" s="298"/>
      <c r="F202" s="321" t="s">
        <v>47</v>
      </c>
      <c r="G202" s="298"/>
      <c r="H202" s="298" t="s">
        <v>1911</v>
      </c>
      <c r="I202" s="298"/>
      <c r="J202" s="298"/>
      <c r="K202" s="346"/>
    </row>
    <row r="203" s="1" customFormat="1" ht="15" customHeight="1">
      <c r="B203" s="323"/>
      <c r="C203" s="298"/>
      <c r="D203" s="298"/>
      <c r="E203" s="298"/>
      <c r="F203" s="321" t="s">
        <v>48</v>
      </c>
      <c r="G203" s="298"/>
      <c r="H203" s="298" t="s">
        <v>1912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51</v>
      </c>
      <c r="G204" s="298"/>
      <c r="H204" s="298" t="s">
        <v>1913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49</v>
      </c>
      <c r="G205" s="298"/>
      <c r="H205" s="298" t="s">
        <v>1914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50</v>
      </c>
      <c r="G206" s="298"/>
      <c r="H206" s="298" t="s">
        <v>1915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/>
      <c r="G207" s="298"/>
      <c r="H207" s="298"/>
      <c r="I207" s="298"/>
      <c r="J207" s="298"/>
      <c r="K207" s="346"/>
    </row>
    <row r="208" s="1" customFormat="1" ht="15" customHeight="1">
      <c r="B208" s="323"/>
      <c r="C208" s="298" t="s">
        <v>1856</v>
      </c>
      <c r="D208" s="298"/>
      <c r="E208" s="298"/>
      <c r="F208" s="321" t="s">
        <v>83</v>
      </c>
      <c r="G208" s="298"/>
      <c r="H208" s="298" t="s">
        <v>1916</v>
      </c>
      <c r="I208" s="298"/>
      <c r="J208" s="298"/>
      <c r="K208" s="346"/>
    </row>
    <row r="209" s="1" customFormat="1" ht="15" customHeight="1">
      <c r="B209" s="323"/>
      <c r="C209" s="298"/>
      <c r="D209" s="298"/>
      <c r="E209" s="298"/>
      <c r="F209" s="321" t="s">
        <v>1752</v>
      </c>
      <c r="G209" s="298"/>
      <c r="H209" s="298" t="s">
        <v>1753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1750</v>
      </c>
      <c r="G210" s="298"/>
      <c r="H210" s="298" t="s">
        <v>1917</v>
      </c>
      <c r="I210" s="298"/>
      <c r="J210" s="298"/>
      <c r="K210" s="346"/>
    </row>
    <row r="211" s="1" customFormat="1" ht="15" customHeight="1">
      <c r="B211" s="364"/>
      <c r="C211" s="298"/>
      <c r="D211" s="298"/>
      <c r="E211" s="298"/>
      <c r="F211" s="321" t="s">
        <v>1754</v>
      </c>
      <c r="G211" s="359"/>
      <c r="H211" s="350" t="s">
        <v>1755</v>
      </c>
      <c r="I211" s="350"/>
      <c r="J211" s="350"/>
      <c r="K211" s="365"/>
    </row>
    <row r="212" s="1" customFormat="1" ht="15" customHeight="1">
      <c r="B212" s="364"/>
      <c r="C212" s="298"/>
      <c r="D212" s="298"/>
      <c r="E212" s="298"/>
      <c r="F212" s="321" t="s">
        <v>1756</v>
      </c>
      <c r="G212" s="359"/>
      <c r="H212" s="350" t="s">
        <v>1918</v>
      </c>
      <c r="I212" s="350"/>
      <c r="J212" s="350"/>
      <c r="K212" s="365"/>
    </row>
    <row r="213" s="1" customFormat="1" ht="15" customHeight="1">
      <c r="B213" s="364"/>
      <c r="C213" s="298"/>
      <c r="D213" s="298"/>
      <c r="E213" s="298"/>
      <c r="F213" s="321"/>
      <c r="G213" s="359"/>
      <c r="H213" s="350"/>
      <c r="I213" s="350"/>
      <c r="J213" s="350"/>
      <c r="K213" s="365"/>
    </row>
    <row r="214" s="1" customFormat="1" ht="15" customHeight="1">
      <c r="B214" s="364"/>
      <c r="C214" s="298" t="s">
        <v>1880</v>
      </c>
      <c r="D214" s="298"/>
      <c r="E214" s="298"/>
      <c r="F214" s="321">
        <v>1</v>
      </c>
      <c r="G214" s="359"/>
      <c r="H214" s="350" t="s">
        <v>1919</v>
      </c>
      <c r="I214" s="350"/>
      <c r="J214" s="350"/>
      <c r="K214" s="365"/>
    </row>
    <row r="215" s="1" customFormat="1" ht="15" customHeight="1">
      <c r="B215" s="364"/>
      <c r="C215" s="298"/>
      <c r="D215" s="298"/>
      <c r="E215" s="298"/>
      <c r="F215" s="321">
        <v>2</v>
      </c>
      <c r="G215" s="359"/>
      <c r="H215" s="350" t="s">
        <v>1920</v>
      </c>
      <c r="I215" s="350"/>
      <c r="J215" s="350"/>
      <c r="K215" s="365"/>
    </row>
    <row r="216" s="1" customFormat="1" ht="15" customHeight="1">
      <c r="B216" s="364"/>
      <c r="C216" s="298"/>
      <c r="D216" s="298"/>
      <c r="E216" s="298"/>
      <c r="F216" s="321">
        <v>3</v>
      </c>
      <c r="G216" s="359"/>
      <c r="H216" s="350" t="s">
        <v>1921</v>
      </c>
      <c r="I216" s="350"/>
      <c r="J216" s="350"/>
      <c r="K216" s="365"/>
    </row>
    <row r="217" s="1" customFormat="1" ht="15" customHeight="1">
      <c r="B217" s="364"/>
      <c r="C217" s="298"/>
      <c r="D217" s="298"/>
      <c r="E217" s="298"/>
      <c r="F217" s="321">
        <v>4</v>
      </c>
      <c r="G217" s="359"/>
      <c r="H217" s="350" t="s">
        <v>1922</v>
      </c>
      <c r="I217" s="350"/>
      <c r="J217" s="350"/>
      <c r="K217" s="365"/>
    </row>
    <row r="218" s="1" customFormat="1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ROUND((SUM(BE86:BE488)),  2)</f>
        <v>0</v>
      </c>
      <c r="G33" s="40"/>
      <c r="H33" s="40"/>
      <c r="I33" s="150">
        <v>0.20999999999999999</v>
      </c>
      <c r="J33" s="149">
        <f>ROUND(((SUM(BE86:BE488))*I33),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ROUND((SUM(BF86:BF488)),  2)</f>
        <v>0</v>
      </c>
      <c r="G34" s="40"/>
      <c r="H34" s="40"/>
      <c r="I34" s="150">
        <v>0.14999999999999999</v>
      </c>
      <c r="J34" s="149">
        <f>ROUND(((SUM(BF86:BF488))*I34),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ROUND((SUM(BG86:BG488)),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ROUND((SUM(BH86:BH488)),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ROUND((SUM(BI86:BI488)),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Polní cesta C 35, typ A - v části Zadní Dvůr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J340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J413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6"/>
      <c r="J64" s="177">
        <f>J416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6"/>
      <c r="J65" s="177">
        <f>J437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6"/>
      <c r="J66" s="177">
        <f>J483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Realizace společných zařízení, k.ú. Klášterec nad Orlicí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112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101 - Polní cesta C 35, typ A - v části Zadní Dvůr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Klášterec nad Orlicí</v>
      </c>
      <c r="G80" s="42"/>
      <c r="H80" s="42"/>
      <c r="I80" s="34" t="s">
        <v>24</v>
      </c>
      <c r="J80" s="74" t="str">
        <f>IF(J12="","",J12)</f>
        <v>25. 12. 2020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26</v>
      </c>
      <c r="D82" s="42"/>
      <c r="E82" s="42"/>
      <c r="F82" s="29" t="str">
        <f>E15</f>
        <v>ČR, Státní pozemkový úřad pro Pardubický kraj</v>
      </c>
      <c r="G82" s="42"/>
      <c r="H82" s="42"/>
      <c r="I82" s="34" t="s">
        <v>34</v>
      </c>
      <c r="J82" s="38" t="str">
        <f>E21</f>
        <v>PK Adamec, s.r.o., Komenského 42, 56151 Letohrad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38</v>
      </c>
      <c r="J83" s="38" t="str">
        <f>E24</f>
        <v>Adamec Jiří, tel. 608 878 955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126</v>
      </c>
      <c r="D85" s="182" t="s">
        <v>61</v>
      </c>
      <c r="E85" s="182" t="s">
        <v>57</v>
      </c>
      <c r="F85" s="182" t="s">
        <v>58</v>
      </c>
      <c r="G85" s="182" t="s">
        <v>127</v>
      </c>
      <c r="H85" s="182" t="s">
        <v>128</v>
      </c>
      <c r="I85" s="182" t="s">
        <v>129</v>
      </c>
      <c r="J85" s="182" t="s">
        <v>116</v>
      </c>
      <c r="K85" s="183" t="s">
        <v>130</v>
      </c>
      <c r="L85" s="184"/>
      <c r="M85" s="94" t="s">
        <v>31</v>
      </c>
      <c r="N85" s="95" t="s">
        <v>46</v>
      </c>
      <c r="O85" s="95" t="s">
        <v>131</v>
      </c>
      <c r="P85" s="95" t="s">
        <v>132</v>
      </c>
      <c r="Q85" s="95" t="s">
        <v>133</v>
      </c>
      <c r="R85" s="95" t="s">
        <v>134</v>
      </c>
      <c r="S85" s="95" t="s">
        <v>135</v>
      </c>
      <c r="T85" s="96" t="s">
        <v>136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3235.8944809600007</v>
      </c>
      <c r="S86" s="98"/>
      <c r="T86" s="188">
        <f>T87</f>
        <v>4.5099999999999998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117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75</v>
      </c>
      <c r="E87" s="193" t="s">
        <v>138</v>
      </c>
      <c r="F87" s="193" t="s">
        <v>139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P88+P413+P416+P437+P483</f>
        <v>0</v>
      </c>
      <c r="Q87" s="198"/>
      <c r="R87" s="199">
        <f>R88+R413+R416+R437+R483</f>
        <v>3235.8944809600007</v>
      </c>
      <c r="S87" s="198"/>
      <c r="T87" s="200">
        <f>T88+T413+T416+T437+T483</f>
        <v>4.5099999999999998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84</v>
      </c>
      <c r="AT87" s="202" t="s">
        <v>75</v>
      </c>
      <c r="AU87" s="202" t="s">
        <v>76</v>
      </c>
      <c r="AY87" s="201" t="s">
        <v>140</v>
      </c>
      <c r="BK87" s="203">
        <f>BK88+BK413+BK416+BK437+BK483</f>
        <v>0</v>
      </c>
    </row>
    <row r="88" s="12" customFormat="1" ht="22.8" customHeight="1">
      <c r="A88" s="12"/>
      <c r="B88" s="190"/>
      <c r="C88" s="191"/>
      <c r="D88" s="192" t="s">
        <v>75</v>
      </c>
      <c r="E88" s="204" t="s">
        <v>84</v>
      </c>
      <c r="F88" s="204" t="s">
        <v>141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P89+SUM(P90:P340)</f>
        <v>0</v>
      </c>
      <c r="Q88" s="198"/>
      <c r="R88" s="199">
        <f>R89+SUM(R90:R340)</f>
        <v>2711.8307172600003</v>
      </c>
      <c r="S88" s="198"/>
      <c r="T88" s="200">
        <f>T89+SUM(T90:T340)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84</v>
      </c>
      <c r="AT88" s="202" t="s">
        <v>75</v>
      </c>
      <c r="AU88" s="202" t="s">
        <v>84</v>
      </c>
      <c r="AY88" s="201" t="s">
        <v>140</v>
      </c>
      <c r="BK88" s="203">
        <f>BK89+SUM(BK90:BK340)</f>
        <v>0</v>
      </c>
    </row>
    <row r="89" s="2" customFormat="1" ht="16.5" customHeight="1">
      <c r="A89" s="40"/>
      <c r="B89" s="41"/>
      <c r="C89" s="206" t="s">
        <v>84</v>
      </c>
      <c r="D89" s="206" t="s">
        <v>142</v>
      </c>
      <c r="E89" s="207" t="s">
        <v>143</v>
      </c>
      <c r="F89" s="208" t="s">
        <v>144</v>
      </c>
      <c r="G89" s="209" t="s">
        <v>145</v>
      </c>
      <c r="H89" s="210">
        <v>501.08300000000003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148</v>
      </c>
    </row>
    <row r="90" s="13" customFormat="1">
      <c r="A90" s="13"/>
      <c r="B90" s="219"/>
      <c r="C90" s="220"/>
      <c r="D90" s="221" t="s">
        <v>149</v>
      </c>
      <c r="E90" s="222" t="s">
        <v>31</v>
      </c>
      <c r="F90" s="223" t="s">
        <v>150</v>
      </c>
      <c r="G90" s="220"/>
      <c r="H90" s="222" t="s">
        <v>31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149</v>
      </c>
      <c r="AU90" s="229" t="s">
        <v>86</v>
      </c>
      <c r="AV90" s="13" t="s">
        <v>84</v>
      </c>
      <c r="AW90" s="13" t="s">
        <v>37</v>
      </c>
      <c r="AX90" s="13" t="s">
        <v>76</v>
      </c>
      <c r="AY90" s="229" t="s">
        <v>140</v>
      </c>
    </row>
    <row r="91" s="14" customFormat="1">
      <c r="A91" s="14"/>
      <c r="B91" s="230"/>
      <c r="C91" s="231"/>
      <c r="D91" s="221" t="s">
        <v>149</v>
      </c>
      <c r="E91" s="232" t="s">
        <v>31</v>
      </c>
      <c r="F91" s="233" t="s">
        <v>151</v>
      </c>
      <c r="G91" s="231"/>
      <c r="H91" s="234">
        <v>2.625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0" t="s">
        <v>149</v>
      </c>
      <c r="AU91" s="240" t="s">
        <v>86</v>
      </c>
      <c r="AV91" s="14" t="s">
        <v>86</v>
      </c>
      <c r="AW91" s="14" t="s">
        <v>37</v>
      </c>
      <c r="AX91" s="14" t="s">
        <v>76</v>
      </c>
      <c r="AY91" s="240" t="s">
        <v>140</v>
      </c>
    </row>
    <row r="92" s="14" customFormat="1">
      <c r="A92" s="14"/>
      <c r="B92" s="230"/>
      <c r="C92" s="231"/>
      <c r="D92" s="221" t="s">
        <v>149</v>
      </c>
      <c r="E92" s="232" t="s">
        <v>31</v>
      </c>
      <c r="F92" s="233" t="s">
        <v>152</v>
      </c>
      <c r="G92" s="231"/>
      <c r="H92" s="234">
        <v>5.25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0" t="s">
        <v>149</v>
      </c>
      <c r="AU92" s="240" t="s">
        <v>86</v>
      </c>
      <c r="AV92" s="14" t="s">
        <v>86</v>
      </c>
      <c r="AW92" s="14" t="s">
        <v>37</v>
      </c>
      <c r="AX92" s="14" t="s">
        <v>76</v>
      </c>
      <c r="AY92" s="240" t="s">
        <v>140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153</v>
      </c>
      <c r="G93" s="231"/>
      <c r="H93" s="234">
        <v>7.5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76</v>
      </c>
      <c r="AY93" s="240" t="s">
        <v>140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154</v>
      </c>
      <c r="G94" s="231"/>
      <c r="H94" s="234">
        <v>4.875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76</v>
      </c>
      <c r="AY94" s="240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155</v>
      </c>
      <c r="G95" s="231"/>
      <c r="H95" s="234">
        <v>6.75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76</v>
      </c>
      <c r="AY95" s="240" t="s">
        <v>140</v>
      </c>
    </row>
    <row r="96" s="14" customFormat="1">
      <c r="A96" s="14"/>
      <c r="B96" s="230"/>
      <c r="C96" s="231"/>
      <c r="D96" s="221" t="s">
        <v>149</v>
      </c>
      <c r="E96" s="232" t="s">
        <v>31</v>
      </c>
      <c r="F96" s="233" t="s">
        <v>156</v>
      </c>
      <c r="G96" s="231"/>
      <c r="H96" s="234">
        <v>6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149</v>
      </c>
      <c r="AU96" s="240" t="s">
        <v>86</v>
      </c>
      <c r="AV96" s="14" t="s">
        <v>86</v>
      </c>
      <c r="AW96" s="14" t="s">
        <v>37</v>
      </c>
      <c r="AX96" s="14" t="s">
        <v>76</v>
      </c>
      <c r="AY96" s="240" t="s">
        <v>140</v>
      </c>
    </row>
    <row r="97" s="14" customFormat="1">
      <c r="A97" s="14"/>
      <c r="B97" s="230"/>
      <c r="C97" s="231"/>
      <c r="D97" s="221" t="s">
        <v>149</v>
      </c>
      <c r="E97" s="232" t="s">
        <v>31</v>
      </c>
      <c r="F97" s="233" t="s">
        <v>157</v>
      </c>
      <c r="G97" s="231"/>
      <c r="H97" s="234">
        <v>7.5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149</v>
      </c>
      <c r="AU97" s="240" t="s">
        <v>86</v>
      </c>
      <c r="AV97" s="14" t="s">
        <v>86</v>
      </c>
      <c r="AW97" s="14" t="s">
        <v>37</v>
      </c>
      <c r="AX97" s="14" t="s">
        <v>76</v>
      </c>
      <c r="AY97" s="240" t="s">
        <v>140</v>
      </c>
    </row>
    <row r="98" s="14" customFormat="1">
      <c r="A98" s="14"/>
      <c r="B98" s="230"/>
      <c r="C98" s="231"/>
      <c r="D98" s="221" t="s">
        <v>149</v>
      </c>
      <c r="E98" s="232" t="s">
        <v>31</v>
      </c>
      <c r="F98" s="233" t="s">
        <v>158</v>
      </c>
      <c r="G98" s="231"/>
      <c r="H98" s="234">
        <v>8.25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149</v>
      </c>
      <c r="AU98" s="240" t="s">
        <v>86</v>
      </c>
      <c r="AV98" s="14" t="s">
        <v>86</v>
      </c>
      <c r="AW98" s="14" t="s">
        <v>37</v>
      </c>
      <c r="AX98" s="14" t="s">
        <v>76</v>
      </c>
      <c r="AY98" s="240" t="s">
        <v>140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159</v>
      </c>
      <c r="G99" s="231"/>
      <c r="H99" s="234">
        <v>5.625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76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2" t="s">
        <v>31</v>
      </c>
      <c r="F100" s="233" t="s">
        <v>160</v>
      </c>
      <c r="G100" s="231"/>
      <c r="H100" s="234">
        <v>5.0629999999999997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37</v>
      </c>
      <c r="AX100" s="14" t="s">
        <v>76</v>
      </c>
      <c r="AY100" s="240" t="s">
        <v>140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161</v>
      </c>
      <c r="G101" s="231"/>
      <c r="H101" s="234">
        <v>15.188000000000001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76</v>
      </c>
      <c r="AY101" s="240" t="s">
        <v>140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162</v>
      </c>
      <c r="G102" s="231"/>
      <c r="H102" s="234">
        <v>6.75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76</v>
      </c>
      <c r="AY102" s="240" t="s">
        <v>140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163</v>
      </c>
      <c r="G103" s="231"/>
      <c r="H103" s="234">
        <v>9.1880000000000006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76</v>
      </c>
      <c r="AY103" s="240" t="s">
        <v>140</v>
      </c>
    </row>
    <row r="104" s="14" customFormat="1">
      <c r="A104" s="14"/>
      <c r="B104" s="230"/>
      <c r="C104" s="231"/>
      <c r="D104" s="221" t="s">
        <v>149</v>
      </c>
      <c r="E104" s="232" t="s">
        <v>31</v>
      </c>
      <c r="F104" s="233" t="s">
        <v>164</v>
      </c>
      <c r="G104" s="231"/>
      <c r="H104" s="234">
        <v>20.625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149</v>
      </c>
      <c r="AU104" s="240" t="s">
        <v>86</v>
      </c>
      <c r="AV104" s="14" t="s">
        <v>86</v>
      </c>
      <c r="AW104" s="14" t="s">
        <v>37</v>
      </c>
      <c r="AX104" s="14" t="s">
        <v>76</v>
      </c>
      <c r="AY104" s="240" t="s">
        <v>140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165</v>
      </c>
      <c r="G105" s="231"/>
      <c r="H105" s="234">
        <v>6.375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76</v>
      </c>
      <c r="AY105" s="240" t="s">
        <v>140</v>
      </c>
    </row>
    <row r="106" s="14" customFormat="1">
      <c r="A106" s="14"/>
      <c r="B106" s="230"/>
      <c r="C106" s="231"/>
      <c r="D106" s="221" t="s">
        <v>149</v>
      </c>
      <c r="E106" s="232" t="s">
        <v>31</v>
      </c>
      <c r="F106" s="233" t="s">
        <v>166</v>
      </c>
      <c r="G106" s="231"/>
      <c r="H106" s="234">
        <v>6.75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149</v>
      </c>
      <c r="AU106" s="240" t="s">
        <v>86</v>
      </c>
      <c r="AV106" s="14" t="s">
        <v>86</v>
      </c>
      <c r="AW106" s="14" t="s">
        <v>37</v>
      </c>
      <c r="AX106" s="14" t="s">
        <v>76</v>
      </c>
      <c r="AY106" s="240" t="s">
        <v>140</v>
      </c>
    </row>
    <row r="107" s="14" customFormat="1">
      <c r="A107" s="14"/>
      <c r="B107" s="230"/>
      <c r="C107" s="231"/>
      <c r="D107" s="221" t="s">
        <v>149</v>
      </c>
      <c r="E107" s="232" t="s">
        <v>31</v>
      </c>
      <c r="F107" s="233" t="s">
        <v>167</v>
      </c>
      <c r="G107" s="231"/>
      <c r="H107" s="234">
        <v>4.5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149</v>
      </c>
      <c r="AU107" s="240" t="s">
        <v>86</v>
      </c>
      <c r="AV107" s="14" t="s">
        <v>86</v>
      </c>
      <c r="AW107" s="14" t="s">
        <v>37</v>
      </c>
      <c r="AX107" s="14" t="s">
        <v>76</v>
      </c>
      <c r="AY107" s="240" t="s">
        <v>140</v>
      </c>
    </row>
    <row r="108" s="14" customFormat="1">
      <c r="A108" s="14"/>
      <c r="B108" s="230"/>
      <c r="C108" s="231"/>
      <c r="D108" s="221" t="s">
        <v>149</v>
      </c>
      <c r="E108" s="232" t="s">
        <v>31</v>
      </c>
      <c r="F108" s="233" t="s">
        <v>168</v>
      </c>
      <c r="G108" s="231"/>
      <c r="H108" s="234">
        <v>16.5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149</v>
      </c>
      <c r="AU108" s="240" t="s">
        <v>86</v>
      </c>
      <c r="AV108" s="14" t="s">
        <v>86</v>
      </c>
      <c r="AW108" s="14" t="s">
        <v>37</v>
      </c>
      <c r="AX108" s="14" t="s">
        <v>76</v>
      </c>
      <c r="AY108" s="240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169</v>
      </c>
      <c r="G109" s="231"/>
      <c r="H109" s="234">
        <v>7.875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86</v>
      </c>
      <c r="AV109" s="14" t="s">
        <v>86</v>
      </c>
      <c r="AW109" s="14" t="s">
        <v>37</v>
      </c>
      <c r="AX109" s="14" t="s">
        <v>76</v>
      </c>
      <c r="AY109" s="240" t="s">
        <v>140</v>
      </c>
    </row>
    <row r="110" s="14" customFormat="1">
      <c r="A110" s="14"/>
      <c r="B110" s="230"/>
      <c r="C110" s="231"/>
      <c r="D110" s="221" t="s">
        <v>149</v>
      </c>
      <c r="E110" s="232" t="s">
        <v>31</v>
      </c>
      <c r="F110" s="233" t="s">
        <v>170</v>
      </c>
      <c r="G110" s="231"/>
      <c r="H110" s="234">
        <v>6.75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37</v>
      </c>
      <c r="AX110" s="14" t="s">
        <v>76</v>
      </c>
      <c r="AY110" s="240" t="s">
        <v>140</v>
      </c>
    </row>
    <row r="111" s="14" customFormat="1">
      <c r="A111" s="14"/>
      <c r="B111" s="230"/>
      <c r="C111" s="231"/>
      <c r="D111" s="221" t="s">
        <v>149</v>
      </c>
      <c r="E111" s="232" t="s">
        <v>31</v>
      </c>
      <c r="F111" s="233" t="s">
        <v>171</v>
      </c>
      <c r="G111" s="231"/>
      <c r="H111" s="234">
        <v>6.75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149</v>
      </c>
      <c r="AU111" s="240" t="s">
        <v>86</v>
      </c>
      <c r="AV111" s="14" t="s">
        <v>86</v>
      </c>
      <c r="AW111" s="14" t="s">
        <v>37</v>
      </c>
      <c r="AX111" s="14" t="s">
        <v>76</v>
      </c>
      <c r="AY111" s="240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172</v>
      </c>
      <c r="G112" s="231"/>
      <c r="H112" s="234">
        <v>4.5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86</v>
      </c>
      <c r="AV112" s="14" t="s">
        <v>86</v>
      </c>
      <c r="AW112" s="14" t="s">
        <v>37</v>
      </c>
      <c r="AX112" s="14" t="s">
        <v>76</v>
      </c>
      <c r="AY112" s="240" t="s">
        <v>140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173</v>
      </c>
      <c r="G113" s="231"/>
      <c r="H113" s="234">
        <v>7.0129999999999999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76</v>
      </c>
      <c r="AY113" s="240" t="s">
        <v>140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174</v>
      </c>
      <c r="G114" s="231"/>
      <c r="H114" s="234">
        <v>22.559999999999999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76</v>
      </c>
      <c r="AY114" s="240" t="s">
        <v>140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175</v>
      </c>
      <c r="G115" s="231"/>
      <c r="H115" s="234">
        <v>18.899999999999999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76</v>
      </c>
      <c r="AY115" s="240" t="s">
        <v>140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176</v>
      </c>
      <c r="G116" s="231"/>
      <c r="H116" s="234">
        <v>11.16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76</v>
      </c>
      <c r="AY116" s="240" t="s">
        <v>140</v>
      </c>
    </row>
    <row r="117" s="14" customFormat="1">
      <c r="A117" s="14"/>
      <c r="B117" s="230"/>
      <c r="C117" s="231"/>
      <c r="D117" s="221" t="s">
        <v>149</v>
      </c>
      <c r="E117" s="232" t="s">
        <v>31</v>
      </c>
      <c r="F117" s="233" t="s">
        <v>177</v>
      </c>
      <c r="G117" s="231"/>
      <c r="H117" s="234">
        <v>10.619999999999999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149</v>
      </c>
      <c r="AU117" s="240" t="s">
        <v>86</v>
      </c>
      <c r="AV117" s="14" t="s">
        <v>86</v>
      </c>
      <c r="AW117" s="14" t="s">
        <v>37</v>
      </c>
      <c r="AX117" s="14" t="s">
        <v>76</v>
      </c>
      <c r="AY117" s="240" t="s">
        <v>140</v>
      </c>
    </row>
    <row r="118" s="14" customFormat="1">
      <c r="A118" s="14"/>
      <c r="B118" s="230"/>
      <c r="C118" s="231"/>
      <c r="D118" s="221" t="s">
        <v>149</v>
      </c>
      <c r="E118" s="232" t="s">
        <v>31</v>
      </c>
      <c r="F118" s="233" t="s">
        <v>178</v>
      </c>
      <c r="G118" s="231"/>
      <c r="H118" s="234">
        <v>7.6310000000000002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149</v>
      </c>
      <c r="AU118" s="240" t="s">
        <v>86</v>
      </c>
      <c r="AV118" s="14" t="s">
        <v>86</v>
      </c>
      <c r="AW118" s="14" t="s">
        <v>37</v>
      </c>
      <c r="AX118" s="14" t="s">
        <v>76</v>
      </c>
      <c r="AY118" s="240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179</v>
      </c>
      <c r="G119" s="231"/>
      <c r="H119" s="234">
        <v>9.9380000000000006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86</v>
      </c>
      <c r="AV119" s="14" t="s">
        <v>86</v>
      </c>
      <c r="AW119" s="14" t="s">
        <v>37</v>
      </c>
      <c r="AX119" s="14" t="s">
        <v>76</v>
      </c>
      <c r="AY119" s="240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180</v>
      </c>
      <c r="G120" s="231"/>
      <c r="H120" s="234">
        <v>7.875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86</v>
      </c>
      <c r="AV120" s="14" t="s">
        <v>86</v>
      </c>
      <c r="AW120" s="14" t="s">
        <v>37</v>
      </c>
      <c r="AX120" s="14" t="s">
        <v>76</v>
      </c>
      <c r="AY120" s="240" t="s">
        <v>140</v>
      </c>
    </row>
    <row r="121" s="14" customFormat="1">
      <c r="A121" s="14"/>
      <c r="B121" s="230"/>
      <c r="C121" s="231"/>
      <c r="D121" s="221" t="s">
        <v>149</v>
      </c>
      <c r="E121" s="232" t="s">
        <v>31</v>
      </c>
      <c r="F121" s="233" t="s">
        <v>181</v>
      </c>
      <c r="G121" s="231"/>
      <c r="H121" s="234">
        <v>8.625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149</v>
      </c>
      <c r="AU121" s="240" t="s">
        <v>86</v>
      </c>
      <c r="AV121" s="14" t="s">
        <v>86</v>
      </c>
      <c r="AW121" s="14" t="s">
        <v>37</v>
      </c>
      <c r="AX121" s="14" t="s">
        <v>76</v>
      </c>
      <c r="AY121" s="240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182</v>
      </c>
      <c r="G122" s="231"/>
      <c r="H122" s="234">
        <v>22.204999999999998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86</v>
      </c>
      <c r="AV122" s="14" t="s">
        <v>86</v>
      </c>
      <c r="AW122" s="14" t="s">
        <v>37</v>
      </c>
      <c r="AX122" s="14" t="s">
        <v>76</v>
      </c>
      <c r="AY122" s="240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183</v>
      </c>
      <c r="G123" s="231"/>
      <c r="H123" s="234">
        <v>18.149999999999999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86</v>
      </c>
      <c r="AV123" s="14" t="s">
        <v>86</v>
      </c>
      <c r="AW123" s="14" t="s">
        <v>37</v>
      </c>
      <c r="AX123" s="14" t="s">
        <v>76</v>
      </c>
      <c r="AY123" s="240" t="s">
        <v>140</v>
      </c>
    </row>
    <row r="124" s="14" customFormat="1">
      <c r="A124" s="14"/>
      <c r="B124" s="230"/>
      <c r="C124" s="231"/>
      <c r="D124" s="221" t="s">
        <v>149</v>
      </c>
      <c r="E124" s="232" t="s">
        <v>31</v>
      </c>
      <c r="F124" s="233" t="s">
        <v>184</v>
      </c>
      <c r="G124" s="231"/>
      <c r="H124" s="234">
        <v>16.007999999999999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149</v>
      </c>
      <c r="AU124" s="240" t="s">
        <v>86</v>
      </c>
      <c r="AV124" s="14" t="s">
        <v>86</v>
      </c>
      <c r="AW124" s="14" t="s">
        <v>37</v>
      </c>
      <c r="AX124" s="14" t="s">
        <v>76</v>
      </c>
      <c r="AY124" s="240" t="s">
        <v>140</v>
      </c>
    </row>
    <row r="125" s="14" customFormat="1">
      <c r="A125" s="14"/>
      <c r="B125" s="230"/>
      <c r="C125" s="231"/>
      <c r="D125" s="221" t="s">
        <v>149</v>
      </c>
      <c r="E125" s="232" t="s">
        <v>31</v>
      </c>
      <c r="F125" s="233" t="s">
        <v>185</v>
      </c>
      <c r="G125" s="231"/>
      <c r="H125" s="234">
        <v>15.675000000000001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149</v>
      </c>
      <c r="AU125" s="240" t="s">
        <v>86</v>
      </c>
      <c r="AV125" s="14" t="s">
        <v>86</v>
      </c>
      <c r="AW125" s="14" t="s">
        <v>37</v>
      </c>
      <c r="AX125" s="14" t="s">
        <v>76</v>
      </c>
      <c r="AY125" s="240" t="s">
        <v>140</v>
      </c>
    </row>
    <row r="126" s="14" customFormat="1">
      <c r="A126" s="14"/>
      <c r="B126" s="230"/>
      <c r="C126" s="231"/>
      <c r="D126" s="221" t="s">
        <v>149</v>
      </c>
      <c r="E126" s="232" t="s">
        <v>31</v>
      </c>
      <c r="F126" s="233" t="s">
        <v>186</v>
      </c>
      <c r="G126" s="231"/>
      <c r="H126" s="234">
        <v>8.25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149</v>
      </c>
      <c r="AU126" s="240" t="s">
        <v>86</v>
      </c>
      <c r="AV126" s="14" t="s">
        <v>86</v>
      </c>
      <c r="AW126" s="14" t="s">
        <v>37</v>
      </c>
      <c r="AX126" s="14" t="s">
        <v>76</v>
      </c>
      <c r="AY126" s="240" t="s">
        <v>140</v>
      </c>
    </row>
    <row r="127" s="14" customFormat="1">
      <c r="A127" s="14"/>
      <c r="B127" s="230"/>
      <c r="C127" s="231"/>
      <c r="D127" s="221" t="s">
        <v>149</v>
      </c>
      <c r="E127" s="232" t="s">
        <v>31</v>
      </c>
      <c r="F127" s="233" t="s">
        <v>187</v>
      </c>
      <c r="G127" s="231"/>
      <c r="H127" s="234">
        <v>13.613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149</v>
      </c>
      <c r="AU127" s="240" t="s">
        <v>86</v>
      </c>
      <c r="AV127" s="14" t="s">
        <v>86</v>
      </c>
      <c r="AW127" s="14" t="s">
        <v>37</v>
      </c>
      <c r="AX127" s="14" t="s">
        <v>76</v>
      </c>
      <c r="AY127" s="240" t="s">
        <v>140</v>
      </c>
    </row>
    <row r="128" s="14" customFormat="1">
      <c r="A128" s="14"/>
      <c r="B128" s="230"/>
      <c r="C128" s="231"/>
      <c r="D128" s="221" t="s">
        <v>149</v>
      </c>
      <c r="E128" s="232" t="s">
        <v>31</v>
      </c>
      <c r="F128" s="233" t="s">
        <v>188</v>
      </c>
      <c r="G128" s="231"/>
      <c r="H128" s="234">
        <v>8.625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149</v>
      </c>
      <c r="AU128" s="240" t="s">
        <v>86</v>
      </c>
      <c r="AV128" s="14" t="s">
        <v>86</v>
      </c>
      <c r="AW128" s="14" t="s">
        <v>37</v>
      </c>
      <c r="AX128" s="14" t="s">
        <v>76</v>
      </c>
      <c r="AY128" s="240" t="s">
        <v>140</v>
      </c>
    </row>
    <row r="129" s="14" customFormat="1">
      <c r="A129" s="14"/>
      <c r="B129" s="230"/>
      <c r="C129" s="231"/>
      <c r="D129" s="221" t="s">
        <v>149</v>
      </c>
      <c r="E129" s="232" t="s">
        <v>31</v>
      </c>
      <c r="F129" s="233" t="s">
        <v>189</v>
      </c>
      <c r="G129" s="231"/>
      <c r="H129" s="234">
        <v>5.4000000000000004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149</v>
      </c>
      <c r="AU129" s="240" t="s">
        <v>86</v>
      </c>
      <c r="AV129" s="14" t="s">
        <v>86</v>
      </c>
      <c r="AW129" s="14" t="s">
        <v>37</v>
      </c>
      <c r="AX129" s="14" t="s">
        <v>76</v>
      </c>
      <c r="AY129" s="240" t="s">
        <v>140</v>
      </c>
    </row>
    <row r="130" s="14" customFormat="1">
      <c r="A130" s="14"/>
      <c r="B130" s="230"/>
      <c r="C130" s="231"/>
      <c r="D130" s="221" t="s">
        <v>149</v>
      </c>
      <c r="E130" s="232" t="s">
        <v>31</v>
      </c>
      <c r="F130" s="233" t="s">
        <v>190</v>
      </c>
      <c r="G130" s="231"/>
      <c r="H130" s="234">
        <v>5.1299999999999999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149</v>
      </c>
      <c r="AU130" s="240" t="s">
        <v>86</v>
      </c>
      <c r="AV130" s="14" t="s">
        <v>86</v>
      </c>
      <c r="AW130" s="14" t="s">
        <v>37</v>
      </c>
      <c r="AX130" s="14" t="s">
        <v>76</v>
      </c>
      <c r="AY130" s="240" t="s">
        <v>140</v>
      </c>
    </row>
    <row r="131" s="14" customFormat="1">
      <c r="A131" s="14"/>
      <c r="B131" s="230"/>
      <c r="C131" s="231"/>
      <c r="D131" s="221" t="s">
        <v>149</v>
      </c>
      <c r="E131" s="232" t="s">
        <v>31</v>
      </c>
      <c r="F131" s="233" t="s">
        <v>191</v>
      </c>
      <c r="G131" s="231"/>
      <c r="H131" s="234">
        <v>21.524999999999999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149</v>
      </c>
      <c r="AU131" s="240" t="s">
        <v>86</v>
      </c>
      <c r="AV131" s="14" t="s">
        <v>86</v>
      </c>
      <c r="AW131" s="14" t="s">
        <v>37</v>
      </c>
      <c r="AX131" s="14" t="s">
        <v>76</v>
      </c>
      <c r="AY131" s="240" t="s">
        <v>140</v>
      </c>
    </row>
    <row r="132" s="14" customFormat="1">
      <c r="A132" s="14"/>
      <c r="B132" s="230"/>
      <c r="C132" s="231"/>
      <c r="D132" s="221" t="s">
        <v>149</v>
      </c>
      <c r="E132" s="232" t="s">
        <v>31</v>
      </c>
      <c r="F132" s="233" t="s">
        <v>192</v>
      </c>
      <c r="G132" s="231"/>
      <c r="H132" s="234">
        <v>11.1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149</v>
      </c>
      <c r="AU132" s="240" t="s">
        <v>86</v>
      </c>
      <c r="AV132" s="14" t="s">
        <v>86</v>
      </c>
      <c r="AW132" s="14" t="s">
        <v>37</v>
      </c>
      <c r="AX132" s="14" t="s">
        <v>76</v>
      </c>
      <c r="AY132" s="240" t="s">
        <v>140</v>
      </c>
    </row>
    <row r="133" s="14" customFormat="1">
      <c r="A133" s="14"/>
      <c r="B133" s="230"/>
      <c r="C133" s="231"/>
      <c r="D133" s="221" t="s">
        <v>149</v>
      </c>
      <c r="E133" s="232" t="s">
        <v>31</v>
      </c>
      <c r="F133" s="233" t="s">
        <v>193</v>
      </c>
      <c r="G133" s="231"/>
      <c r="H133" s="234">
        <v>18.225000000000001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149</v>
      </c>
      <c r="AU133" s="240" t="s">
        <v>86</v>
      </c>
      <c r="AV133" s="14" t="s">
        <v>86</v>
      </c>
      <c r="AW133" s="14" t="s">
        <v>37</v>
      </c>
      <c r="AX133" s="14" t="s">
        <v>76</v>
      </c>
      <c r="AY133" s="240" t="s">
        <v>140</v>
      </c>
    </row>
    <row r="134" s="14" customFormat="1">
      <c r="A134" s="14"/>
      <c r="B134" s="230"/>
      <c r="C134" s="231"/>
      <c r="D134" s="221" t="s">
        <v>149</v>
      </c>
      <c r="E134" s="232" t="s">
        <v>31</v>
      </c>
      <c r="F134" s="233" t="s">
        <v>194</v>
      </c>
      <c r="G134" s="231"/>
      <c r="H134" s="234">
        <v>7.5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149</v>
      </c>
      <c r="AU134" s="240" t="s">
        <v>86</v>
      </c>
      <c r="AV134" s="14" t="s">
        <v>86</v>
      </c>
      <c r="AW134" s="14" t="s">
        <v>37</v>
      </c>
      <c r="AX134" s="14" t="s">
        <v>76</v>
      </c>
      <c r="AY134" s="240" t="s">
        <v>140</v>
      </c>
    </row>
    <row r="135" s="14" customFormat="1">
      <c r="A135" s="14"/>
      <c r="B135" s="230"/>
      <c r="C135" s="231"/>
      <c r="D135" s="221" t="s">
        <v>149</v>
      </c>
      <c r="E135" s="232" t="s">
        <v>31</v>
      </c>
      <c r="F135" s="233" t="s">
        <v>195</v>
      </c>
      <c r="G135" s="231"/>
      <c r="H135" s="234">
        <v>6.75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149</v>
      </c>
      <c r="AU135" s="240" t="s">
        <v>86</v>
      </c>
      <c r="AV135" s="14" t="s">
        <v>86</v>
      </c>
      <c r="AW135" s="14" t="s">
        <v>37</v>
      </c>
      <c r="AX135" s="14" t="s">
        <v>76</v>
      </c>
      <c r="AY135" s="240" t="s">
        <v>140</v>
      </c>
    </row>
    <row r="136" s="14" customFormat="1">
      <c r="A136" s="14"/>
      <c r="B136" s="230"/>
      <c r="C136" s="231"/>
      <c r="D136" s="221" t="s">
        <v>149</v>
      </c>
      <c r="E136" s="232" t="s">
        <v>31</v>
      </c>
      <c r="F136" s="233" t="s">
        <v>196</v>
      </c>
      <c r="G136" s="231"/>
      <c r="H136" s="234">
        <v>7.4249999999999998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149</v>
      </c>
      <c r="AU136" s="240" t="s">
        <v>86</v>
      </c>
      <c r="AV136" s="14" t="s">
        <v>86</v>
      </c>
      <c r="AW136" s="14" t="s">
        <v>37</v>
      </c>
      <c r="AX136" s="14" t="s">
        <v>76</v>
      </c>
      <c r="AY136" s="240" t="s">
        <v>140</v>
      </c>
    </row>
    <row r="137" s="14" customFormat="1">
      <c r="A137" s="14"/>
      <c r="B137" s="230"/>
      <c r="C137" s="231"/>
      <c r="D137" s="221" t="s">
        <v>149</v>
      </c>
      <c r="E137" s="232" t="s">
        <v>31</v>
      </c>
      <c r="F137" s="233" t="s">
        <v>197</v>
      </c>
      <c r="G137" s="231"/>
      <c r="H137" s="234">
        <v>6.2999999999999998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149</v>
      </c>
      <c r="AU137" s="240" t="s">
        <v>86</v>
      </c>
      <c r="AV137" s="14" t="s">
        <v>86</v>
      </c>
      <c r="AW137" s="14" t="s">
        <v>37</v>
      </c>
      <c r="AX137" s="14" t="s">
        <v>76</v>
      </c>
      <c r="AY137" s="240" t="s">
        <v>140</v>
      </c>
    </row>
    <row r="138" s="14" customFormat="1">
      <c r="A138" s="14"/>
      <c r="B138" s="230"/>
      <c r="C138" s="231"/>
      <c r="D138" s="221" t="s">
        <v>149</v>
      </c>
      <c r="E138" s="232" t="s">
        <v>31</v>
      </c>
      <c r="F138" s="233" t="s">
        <v>198</v>
      </c>
      <c r="G138" s="231"/>
      <c r="H138" s="234">
        <v>7.2000000000000002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149</v>
      </c>
      <c r="AU138" s="240" t="s">
        <v>86</v>
      </c>
      <c r="AV138" s="14" t="s">
        <v>86</v>
      </c>
      <c r="AW138" s="14" t="s">
        <v>37</v>
      </c>
      <c r="AX138" s="14" t="s">
        <v>76</v>
      </c>
      <c r="AY138" s="240" t="s">
        <v>140</v>
      </c>
    </row>
    <row r="139" s="14" customFormat="1">
      <c r="A139" s="14"/>
      <c r="B139" s="230"/>
      <c r="C139" s="231"/>
      <c r="D139" s="221" t="s">
        <v>149</v>
      </c>
      <c r="E139" s="232" t="s">
        <v>31</v>
      </c>
      <c r="F139" s="233" t="s">
        <v>199</v>
      </c>
      <c r="G139" s="231"/>
      <c r="H139" s="234">
        <v>6.1879999999999997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149</v>
      </c>
      <c r="AU139" s="240" t="s">
        <v>86</v>
      </c>
      <c r="AV139" s="14" t="s">
        <v>86</v>
      </c>
      <c r="AW139" s="14" t="s">
        <v>37</v>
      </c>
      <c r="AX139" s="14" t="s">
        <v>76</v>
      </c>
      <c r="AY139" s="240" t="s">
        <v>140</v>
      </c>
    </row>
    <row r="140" s="14" customFormat="1">
      <c r="A140" s="14"/>
      <c r="B140" s="230"/>
      <c r="C140" s="231"/>
      <c r="D140" s="221" t="s">
        <v>149</v>
      </c>
      <c r="E140" s="232" t="s">
        <v>31</v>
      </c>
      <c r="F140" s="233" t="s">
        <v>200</v>
      </c>
      <c r="G140" s="231"/>
      <c r="H140" s="234">
        <v>5.25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149</v>
      </c>
      <c r="AU140" s="240" t="s">
        <v>86</v>
      </c>
      <c r="AV140" s="14" t="s">
        <v>86</v>
      </c>
      <c r="AW140" s="14" t="s">
        <v>37</v>
      </c>
      <c r="AX140" s="14" t="s">
        <v>76</v>
      </c>
      <c r="AY140" s="240" t="s">
        <v>140</v>
      </c>
    </row>
    <row r="141" s="14" customFormat="1">
      <c r="A141" s="14"/>
      <c r="B141" s="230"/>
      <c r="C141" s="231"/>
      <c r="D141" s="221" t="s">
        <v>149</v>
      </c>
      <c r="E141" s="232" t="s">
        <v>31</v>
      </c>
      <c r="F141" s="233" t="s">
        <v>201</v>
      </c>
      <c r="G141" s="231"/>
      <c r="H141" s="234">
        <v>5.0629999999999997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149</v>
      </c>
      <c r="AU141" s="240" t="s">
        <v>86</v>
      </c>
      <c r="AV141" s="14" t="s">
        <v>86</v>
      </c>
      <c r="AW141" s="14" t="s">
        <v>37</v>
      </c>
      <c r="AX141" s="14" t="s">
        <v>76</v>
      </c>
      <c r="AY141" s="240" t="s">
        <v>140</v>
      </c>
    </row>
    <row r="142" s="14" customFormat="1">
      <c r="A142" s="14"/>
      <c r="B142" s="230"/>
      <c r="C142" s="231"/>
      <c r="D142" s="221" t="s">
        <v>149</v>
      </c>
      <c r="E142" s="232" t="s">
        <v>31</v>
      </c>
      <c r="F142" s="233" t="s">
        <v>202</v>
      </c>
      <c r="G142" s="231"/>
      <c r="H142" s="234">
        <v>6.75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149</v>
      </c>
      <c r="AU142" s="240" t="s">
        <v>86</v>
      </c>
      <c r="AV142" s="14" t="s">
        <v>86</v>
      </c>
      <c r="AW142" s="14" t="s">
        <v>37</v>
      </c>
      <c r="AX142" s="14" t="s">
        <v>76</v>
      </c>
      <c r="AY142" s="240" t="s">
        <v>140</v>
      </c>
    </row>
    <row r="143" s="14" customFormat="1">
      <c r="A143" s="14"/>
      <c r="B143" s="230"/>
      <c r="C143" s="231"/>
      <c r="D143" s="221" t="s">
        <v>149</v>
      </c>
      <c r="E143" s="232" t="s">
        <v>31</v>
      </c>
      <c r="F143" s="233" t="s">
        <v>203</v>
      </c>
      <c r="G143" s="231"/>
      <c r="H143" s="234">
        <v>3.2400000000000002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149</v>
      </c>
      <c r="AU143" s="240" t="s">
        <v>86</v>
      </c>
      <c r="AV143" s="14" t="s">
        <v>86</v>
      </c>
      <c r="AW143" s="14" t="s">
        <v>37</v>
      </c>
      <c r="AX143" s="14" t="s">
        <v>76</v>
      </c>
      <c r="AY143" s="240" t="s">
        <v>140</v>
      </c>
    </row>
    <row r="144" s="15" customFormat="1">
      <c r="A144" s="15"/>
      <c r="B144" s="241"/>
      <c r="C144" s="242"/>
      <c r="D144" s="221" t="s">
        <v>149</v>
      </c>
      <c r="E144" s="243" t="s">
        <v>31</v>
      </c>
      <c r="F144" s="244" t="s">
        <v>204</v>
      </c>
      <c r="G144" s="242"/>
      <c r="H144" s="245">
        <v>501.08299999999997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1" t="s">
        <v>149</v>
      </c>
      <c r="AU144" s="251" t="s">
        <v>86</v>
      </c>
      <c r="AV144" s="15" t="s">
        <v>147</v>
      </c>
      <c r="AW144" s="15" t="s">
        <v>37</v>
      </c>
      <c r="AX144" s="15" t="s">
        <v>84</v>
      </c>
      <c r="AY144" s="251" t="s">
        <v>140</v>
      </c>
    </row>
    <row r="145" s="2" customFormat="1" ht="21.75" customHeight="1">
      <c r="A145" s="40"/>
      <c r="B145" s="41"/>
      <c r="C145" s="206" t="s">
        <v>86</v>
      </c>
      <c r="D145" s="206" t="s">
        <v>142</v>
      </c>
      <c r="E145" s="207" t="s">
        <v>205</v>
      </c>
      <c r="F145" s="208" t="s">
        <v>206</v>
      </c>
      <c r="G145" s="209" t="s">
        <v>145</v>
      </c>
      <c r="H145" s="210">
        <v>762.92499999999995</v>
      </c>
      <c r="I145" s="211"/>
      <c r="J145" s="212">
        <f>ROUND(I145*H145,2)</f>
        <v>0</v>
      </c>
      <c r="K145" s="208" t="s">
        <v>146</v>
      </c>
      <c r="L145" s="46"/>
      <c r="M145" s="213" t="s">
        <v>31</v>
      </c>
      <c r="N145" s="214" t="s">
        <v>47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147</v>
      </c>
      <c r="AT145" s="217" t="s">
        <v>142</v>
      </c>
      <c r="AU145" s="217" t="s">
        <v>86</v>
      </c>
      <c r="AY145" s="19" t="s">
        <v>140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84</v>
      </c>
      <c r="BK145" s="218">
        <f>ROUND(I145*H145,2)</f>
        <v>0</v>
      </c>
      <c r="BL145" s="19" t="s">
        <v>147</v>
      </c>
      <c r="BM145" s="217" t="s">
        <v>207</v>
      </c>
    </row>
    <row r="146" s="13" customFormat="1">
      <c r="A146" s="13"/>
      <c r="B146" s="219"/>
      <c r="C146" s="220"/>
      <c r="D146" s="221" t="s">
        <v>149</v>
      </c>
      <c r="E146" s="222" t="s">
        <v>31</v>
      </c>
      <c r="F146" s="223" t="s">
        <v>208</v>
      </c>
      <c r="G146" s="220"/>
      <c r="H146" s="222" t="s">
        <v>31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149</v>
      </c>
      <c r="AU146" s="229" t="s">
        <v>86</v>
      </c>
      <c r="AV146" s="13" t="s">
        <v>84</v>
      </c>
      <c r="AW146" s="13" t="s">
        <v>37</v>
      </c>
      <c r="AX146" s="13" t="s">
        <v>76</v>
      </c>
      <c r="AY146" s="229" t="s">
        <v>140</v>
      </c>
    </row>
    <row r="147" s="14" customFormat="1">
      <c r="A147" s="14"/>
      <c r="B147" s="230"/>
      <c r="C147" s="231"/>
      <c r="D147" s="221" t="s">
        <v>149</v>
      </c>
      <c r="E147" s="232" t="s">
        <v>31</v>
      </c>
      <c r="F147" s="233" t="s">
        <v>209</v>
      </c>
      <c r="G147" s="231"/>
      <c r="H147" s="234">
        <v>9.875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149</v>
      </c>
      <c r="AU147" s="240" t="s">
        <v>86</v>
      </c>
      <c r="AV147" s="14" t="s">
        <v>86</v>
      </c>
      <c r="AW147" s="14" t="s">
        <v>37</v>
      </c>
      <c r="AX147" s="14" t="s">
        <v>76</v>
      </c>
      <c r="AY147" s="240" t="s">
        <v>140</v>
      </c>
    </row>
    <row r="148" s="14" customFormat="1">
      <c r="A148" s="14"/>
      <c r="B148" s="230"/>
      <c r="C148" s="231"/>
      <c r="D148" s="221" t="s">
        <v>149</v>
      </c>
      <c r="E148" s="232" t="s">
        <v>31</v>
      </c>
      <c r="F148" s="233" t="s">
        <v>210</v>
      </c>
      <c r="G148" s="231"/>
      <c r="H148" s="234">
        <v>6.75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149</v>
      </c>
      <c r="AU148" s="240" t="s">
        <v>86</v>
      </c>
      <c r="AV148" s="14" t="s">
        <v>86</v>
      </c>
      <c r="AW148" s="14" t="s">
        <v>37</v>
      </c>
      <c r="AX148" s="14" t="s">
        <v>76</v>
      </c>
      <c r="AY148" s="240" t="s">
        <v>140</v>
      </c>
    </row>
    <row r="149" s="14" customFormat="1">
      <c r="A149" s="14"/>
      <c r="B149" s="230"/>
      <c r="C149" s="231"/>
      <c r="D149" s="221" t="s">
        <v>149</v>
      </c>
      <c r="E149" s="232" t="s">
        <v>31</v>
      </c>
      <c r="F149" s="233" t="s">
        <v>211</v>
      </c>
      <c r="G149" s="231"/>
      <c r="H149" s="234">
        <v>1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149</v>
      </c>
      <c r="AU149" s="240" t="s">
        <v>86</v>
      </c>
      <c r="AV149" s="14" t="s">
        <v>86</v>
      </c>
      <c r="AW149" s="14" t="s">
        <v>37</v>
      </c>
      <c r="AX149" s="14" t="s">
        <v>76</v>
      </c>
      <c r="AY149" s="240" t="s">
        <v>140</v>
      </c>
    </row>
    <row r="150" s="14" customFormat="1">
      <c r="A150" s="14"/>
      <c r="B150" s="230"/>
      <c r="C150" s="231"/>
      <c r="D150" s="221" t="s">
        <v>149</v>
      </c>
      <c r="E150" s="232" t="s">
        <v>31</v>
      </c>
      <c r="F150" s="233" t="s">
        <v>212</v>
      </c>
      <c r="G150" s="231"/>
      <c r="H150" s="234">
        <v>0.75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149</v>
      </c>
      <c r="AU150" s="240" t="s">
        <v>86</v>
      </c>
      <c r="AV150" s="14" t="s">
        <v>86</v>
      </c>
      <c r="AW150" s="14" t="s">
        <v>37</v>
      </c>
      <c r="AX150" s="14" t="s">
        <v>76</v>
      </c>
      <c r="AY150" s="240" t="s">
        <v>140</v>
      </c>
    </row>
    <row r="151" s="14" customFormat="1">
      <c r="A151" s="14"/>
      <c r="B151" s="230"/>
      <c r="C151" s="231"/>
      <c r="D151" s="221" t="s">
        <v>149</v>
      </c>
      <c r="E151" s="232" t="s">
        <v>31</v>
      </c>
      <c r="F151" s="233" t="s">
        <v>213</v>
      </c>
      <c r="G151" s="231"/>
      <c r="H151" s="234">
        <v>2.5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149</v>
      </c>
      <c r="AU151" s="240" t="s">
        <v>86</v>
      </c>
      <c r="AV151" s="14" t="s">
        <v>86</v>
      </c>
      <c r="AW151" s="14" t="s">
        <v>37</v>
      </c>
      <c r="AX151" s="14" t="s">
        <v>76</v>
      </c>
      <c r="AY151" s="240" t="s">
        <v>140</v>
      </c>
    </row>
    <row r="152" s="14" customFormat="1">
      <c r="A152" s="14"/>
      <c r="B152" s="230"/>
      <c r="C152" s="231"/>
      <c r="D152" s="221" t="s">
        <v>149</v>
      </c>
      <c r="E152" s="232" t="s">
        <v>31</v>
      </c>
      <c r="F152" s="233" t="s">
        <v>214</v>
      </c>
      <c r="G152" s="231"/>
      <c r="H152" s="234">
        <v>0.25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149</v>
      </c>
      <c r="AU152" s="240" t="s">
        <v>86</v>
      </c>
      <c r="AV152" s="14" t="s">
        <v>86</v>
      </c>
      <c r="AW152" s="14" t="s">
        <v>37</v>
      </c>
      <c r="AX152" s="14" t="s">
        <v>76</v>
      </c>
      <c r="AY152" s="240" t="s">
        <v>140</v>
      </c>
    </row>
    <row r="153" s="14" customFormat="1">
      <c r="A153" s="14"/>
      <c r="B153" s="230"/>
      <c r="C153" s="231"/>
      <c r="D153" s="221" t="s">
        <v>149</v>
      </c>
      <c r="E153" s="232" t="s">
        <v>31</v>
      </c>
      <c r="F153" s="233" t="s">
        <v>215</v>
      </c>
      <c r="G153" s="231"/>
      <c r="H153" s="234">
        <v>0.5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149</v>
      </c>
      <c r="AU153" s="240" t="s">
        <v>86</v>
      </c>
      <c r="AV153" s="14" t="s">
        <v>86</v>
      </c>
      <c r="AW153" s="14" t="s">
        <v>37</v>
      </c>
      <c r="AX153" s="14" t="s">
        <v>76</v>
      </c>
      <c r="AY153" s="240" t="s">
        <v>140</v>
      </c>
    </row>
    <row r="154" s="14" customFormat="1">
      <c r="A154" s="14"/>
      <c r="B154" s="230"/>
      <c r="C154" s="231"/>
      <c r="D154" s="221" t="s">
        <v>149</v>
      </c>
      <c r="E154" s="232" t="s">
        <v>31</v>
      </c>
      <c r="F154" s="233" t="s">
        <v>216</v>
      </c>
      <c r="G154" s="231"/>
      <c r="H154" s="234">
        <v>0.75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149</v>
      </c>
      <c r="AU154" s="240" t="s">
        <v>86</v>
      </c>
      <c r="AV154" s="14" t="s">
        <v>86</v>
      </c>
      <c r="AW154" s="14" t="s">
        <v>37</v>
      </c>
      <c r="AX154" s="14" t="s">
        <v>76</v>
      </c>
      <c r="AY154" s="240" t="s">
        <v>140</v>
      </c>
    </row>
    <row r="155" s="14" customFormat="1">
      <c r="A155" s="14"/>
      <c r="B155" s="230"/>
      <c r="C155" s="231"/>
      <c r="D155" s="221" t="s">
        <v>149</v>
      </c>
      <c r="E155" s="232" t="s">
        <v>31</v>
      </c>
      <c r="F155" s="233" t="s">
        <v>217</v>
      </c>
      <c r="G155" s="231"/>
      <c r="H155" s="234">
        <v>8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149</v>
      </c>
      <c r="AU155" s="240" t="s">
        <v>86</v>
      </c>
      <c r="AV155" s="14" t="s">
        <v>86</v>
      </c>
      <c r="AW155" s="14" t="s">
        <v>37</v>
      </c>
      <c r="AX155" s="14" t="s">
        <v>76</v>
      </c>
      <c r="AY155" s="240" t="s">
        <v>140</v>
      </c>
    </row>
    <row r="156" s="14" customFormat="1">
      <c r="A156" s="14"/>
      <c r="B156" s="230"/>
      <c r="C156" s="231"/>
      <c r="D156" s="221" t="s">
        <v>149</v>
      </c>
      <c r="E156" s="232" t="s">
        <v>31</v>
      </c>
      <c r="F156" s="233" t="s">
        <v>218</v>
      </c>
      <c r="G156" s="231"/>
      <c r="H156" s="234">
        <v>0.5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149</v>
      </c>
      <c r="AU156" s="240" t="s">
        <v>86</v>
      </c>
      <c r="AV156" s="14" t="s">
        <v>86</v>
      </c>
      <c r="AW156" s="14" t="s">
        <v>37</v>
      </c>
      <c r="AX156" s="14" t="s">
        <v>76</v>
      </c>
      <c r="AY156" s="240" t="s">
        <v>140</v>
      </c>
    </row>
    <row r="157" s="14" customFormat="1">
      <c r="A157" s="14"/>
      <c r="B157" s="230"/>
      <c r="C157" s="231"/>
      <c r="D157" s="221" t="s">
        <v>149</v>
      </c>
      <c r="E157" s="232" t="s">
        <v>31</v>
      </c>
      <c r="F157" s="233" t="s">
        <v>219</v>
      </c>
      <c r="G157" s="231"/>
      <c r="H157" s="234">
        <v>11.25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149</v>
      </c>
      <c r="AU157" s="240" t="s">
        <v>86</v>
      </c>
      <c r="AV157" s="14" t="s">
        <v>86</v>
      </c>
      <c r="AW157" s="14" t="s">
        <v>37</v>
      </c>
      <c r="AX157" s="14" t="s">
        <v>76</v>
      </c>
      <c r="AY157" s="240" t="s">
        <v>140</v>
      </c>
    </row>
    <row r="158" s="14" customFormat="1">
      <c r="A158" s="14"/>
      <c r="B158" s="230"/>
      <c r="C158" s="231"/>
      <c r="D158" s="221" t="s">
        <v>149</v>
      </c>
      <c r="E158" s="232" t="s">
        <v>31</v>
      </c>
      <c r="F158" s="233" t="s">
        <v>220</v>
      </c>
      <c r="G158" s="231"/>
      <c r="H158" s="234">
        <v>0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149</v>
      </c>
      <c r="AU158" s="240" t="s">
        <v>86</v>
      </c>
      <c r="AV158" s="14" t="s">
        <v>86</v>
      </c>
      <c r="AW158" s="14" t="s">
        <v>37</v>
      </c>
      <c r="AX158" s="14" t="s">
        <v>76</v>
      </c>
      <c r="AY158" s="240" t="s">
        <v>140</v>
      </c>
    </row>
    <row r="159" s="14" customFormat="1">
      <c r="A159" s="14"/>
      <c r="B159" s="230"/>
      <c r="C159" s="231"/>
      <c r="D159" s="221" t="s">
        <v>149</v>
      </c>
      <c r="E159" s="232" t="s">
        <v>31</v>
      </c>
      <c r="F159" s="233" t="s">
        <v>221</v>
      </c>
      <c r="G159" s="231"/>
      <c r="H159" s="234">
        <v>0.25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149</v>
      </c>
      <c r="AU159" s="240" t="s">
        <v>86</v>
      </c>
      <c r="AV159" s="14" t="s">
        <v>86</v>
      </c>
      <c r="AW159" s="14" t="s">
        <v>37</v>
      </c>
      <c r="AX159" s="14" t="s">
        <v>76</v>
      </c>
      <c r="AY159" s="240" t="s">
        <v>140</v>
      </c>
    </row>
    <row r="160" s="14" customFormat="1">
      <c r="A160" s="14"/>
      <c r="B160" s="230"/>
      <c r="C160" s="231"/>
      <c r="D160" s="221" t="s">
        <v>149</v>
      </c>
      <c r="E160" s="232" t="s">
        <v>31</v>
      </c>
      <c r="F160" s="233" t="s">
        <v>222</v>
      </c>
      <c r="G160" s="231"/>
      <c r="H160" s="234">
        <v>28.25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0" t="s">
        <v>149</v>
      </c>
      <c r="AU160" s="240" t="s">
        <v>86</v>
      </c>
      <c r="AV160" s="14" t="s">
        <v>86</v>
      </c>
      <c r="AW160" s="14" t="s">
        <v>37</v>
      </c>
      <c r="AX160" s="14" t="s">
        <v>76</v>
      </c>
      <c r="AY160" s="240" t="s">
        <v>140</v>
      </c>
    </row>
    <row r="161" s="14" customFormat="1">
      <c r="A161" s="14"/>
      <c r="B161" s="230"/>
      <c r="C161" s="231"/>
      <c r="D161" s="221" t="s">
        <v>149</v>
      </c>
      <c r="E161" s="232" t="s">
        <v>31</v>
      </c>
      <c r="F161" s="233" t="s">
        <v>223</v>
      </c>
      <c r="G161" s="231"/>
      <c r="H161" s="234">
        <v>1.25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149</v>
      </c>
      <c r="AU161" s="240" t="s">
        <v>86</v>
      </c>
      <c r="AV161" s="14" t="s">
        <v>86</v>
      </c>
      <c r="AW161" s="14" t="s">
        <v>37</v>
      </c>
      <c r="AX161" s="14" t="s">
        <v>76</v>
      </c>
      <c r="AY161" s="240" t="s">
        <v>140</v>
      </c>
    </row>
    <row r="162" s="14" customFormat="1">
      <c r="A162" s="14"/>
      <c r="B162" s="230"/>
      <c r="C162" s="231"/>
      <c r="D162" s="221" t="s">
        <v>149</v>
      </c>
      <c r="E162" s="232" t="s">
        <v>31</v>
      </c>
      <c r="F162" s="233" t="s">
        <v>224</v>
      </c>
      <c r="G162" s="231"/>
      <c r="H162" s="234">
        <v>1.25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149</v>
      </c>
      <c r="AU162" s="240" t="s">
        <v>86</v>
      </c>
      <c r="AV162" s="14" t="s">
        <v>86</v>
      </c>
      <c r="AW162" s="14" t="s">
        <v>37</v>
      </c>
      <c r="AX162" s="14" t="s">
        <v>76</v>
      </c>
      <c r="AY162" s="240" t="s">
        <v>140</v>
      </c>
    </row>
    <row r="163" s="14" customFormat="1">
      <c r="A163" s="14"/>
      <c r="B163" s="230"/>
      <c r="C163" s="231"/>
      <c r="D163" s="221" t="s">
        <v>149</v>
      </c>
      <c r="E163" s="232" t="s">
        <v>31</v>
      </c>
      <c r="F163" s="233" t="s">
        <v>225</v>
      </c>
      <c r="G163" s="231"/>
      <c r="H163" s="234">
        <v>1.25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149</v>
      </c>
      <c r="AU163" s="240" t="s">
        <v>86</v>
      </c>
      <c r="AV163" s="14" t="s">
        <v>86</v>
      </c>
      <c r="AW163" s="14" t="s">
        <v>37</v>
      </c>
      <c r="AX163" s="14" t="s">
        <v>76</v>
      </c>
      <c r="AY163" s="240" t="s">
        <v>140</v>
      </c>
    </row>
    <row r="164" s="14" customFormat="1">
      <c r="A164" s="14"/>
      <c r="B164" s="230"/>
      <c r="C164" s="231"/>
      <c r="D164" s="221" t="s">
        <v>149</v>
      </c>
      <c r="E164" s="232" t="s">
        <v>31</v>
      </c>
      <c r="F164" s="233" t="s">
        <v>226</v>
      </c>
      <c r="G164" s="231"/>
      <c r="H164" s="234">
        <v>8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149</v>
      </c>
      <c r="AU164" s="240" t="s">
        <v>86</v>
      </c>
      <c r="AV164" s="14" t="s">
        <v>86</v>
      </c>
      <c r="AW164" s="14" t="s">
        <v>37</v>
      </c>
      <c r="AX164" s="14" t="s">
        <v>76</v>
      </c>
      <c r="AY164" s="240" t="s">
        <v>140</v>
      </c>
    </row>
    <row r="165" s="14" customFormat="1">
      <c r="A165" s="14"/>
      <c r="B165" s="230"/>
      <c r="C165" s="231"/>
      <c r="D165" s="221" t="s">
        <v>149</v>
      </c>
      <c r="E165" s="232" t="s">
        <v>31</v>
      </c>
      <c r="F165" s="233" t="s">
        <v>227</v>
      </c>
      <c r="G165" s="231"/>
      <c r="H165" s="234">
        <v>0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149</v>
      </c>
      <c r="AU165" s="240" t="s">
        <v>86</v>
      </c>
      <c r="AV165" s="14" t="s">
        <v>86</v>
      </c>
      <c r="AW165" s="14" t="s">
        <v>37</v>
      </c>
      <c r="AX165" s="14" t="s">
        <v>76</v>
      </c>
      <c r="AY165" s="240" t="s">
        <v>140</v>
      </c>
    </row>
    <row r="166" s="14" customFormat="1">
      <c r="A166" s="14"/>
      <c r="B166" s="230"/>
      <c r="C166" s="231"/>
      <c r="D166" s="221" t="s">
        <v>149</v>
      </c>
      <c r="E166" s="232" t="s">
        <v>31</v>
      </c>
      <c r="F166" s="233" t="s">
        <v>228</v>
      </c>
      <c r="G166" s="231"/>
      <c r="H166" s="234">
        <v>0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149</v>
      </c>
      <c r="AU166" s="240" t="s">
        <v>86</v>
      </c>
      <c r="AV166" s="14" t="s">
        <v>86</v>
      </c>
      <c r="AW166" s="14" t="s">
        <v>37</v>
      </c>
      <c r="AX166" s="14" t="s">
        <v>76</v>
      </c>
      <c r="AY166" s="240" t="s">
        <v>140</v>
      </c>
    </row>
    <row r="167" s="14" customFormat="1">
      <c r="A167" s="14"/>
      <c r="B167" s="230"/>
      <c r="C167" s="231"/>
      <c r="D167" s="221" t="s">
        <v>149</v>
      </c>
      <c r="E167" s="232" t="s">
        <v>31</v>
      </c>
      <c r="F167" s="233" t="s">
        <v>229</v>
      </c>
      <c r="G167" s="231"/>
      <c r="H167" s="234">
        <v>1.25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149</v>
      </c>
      <c r="AU167" s="240" t="s">
        <v>86</v>
      </c>
      <c r="AV167" s="14" t="s">
        <v>86</v>
      </c>
      <c r="AW167" s="14" t="s">
        <v>37</v>
      </c>
      <c r="AX167" s="14" t="s">
        <v>76</v>
      </c>
      <c r="AY167" s="240" t="s">
        <v>140</v>
      </c>
    </row>
    <row r="168" s="14" customFormat="1">
      <c r="A168" s="14"/>
      <c r="B168" s="230"/>
      <c r="C168" s="231"/>
      <c r="D168" s="221" t="s">
        <v>149</v>
      </c>
      <c r="E168" s="232" t="s">
        <v>31</v>
      </c>
      <c r="F168" s="233" t="s">
        <v>230</v>
      </c>
      <c r="G168" s="231"/>
      <c r="H168" s="234">
        <v>7.25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149</v>
      </c>
      <c r="AU168" s="240" t="s">
        <v>86</v>
      </c>
      <c r="AV168" s="14" t="s">
        <v>86</v>
      </c>
      <c r="AW168" s="14" t="s">
        <v>37</v>
      </c>
      <c r="AX168" s="14" t="s">
        <v>76</v>
      </c>
      <c r="AY168" s="240" t="s">
        <v>140</v>
      </c>
    </row>
    <row r="169" s="14" customFormat="1">
      <c r="A169" s="14"/>
      <c r="B169" s="230"/>
      <c r="C169" s="231"/>
      <c r="D169" s="221" t="s">
        <v>149</v>
      </c>
      <c r="E169" s="232" t="s">
        <v>31</v>
      </c>
      <c r="F169" s="233" t="s">
        <v>231</v>
      </c>
      <c r="G169" s="231"/>
      <c r="H169" s="234">
        <v>2.2000000000000002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149</v>
      </c>
      <c r="AU169" s="240" t="s">
        <v>86</v>
      </c>
      <c r="AV169" s="14" t="s">
        <v>86</v>
      </c>
      <c r="AW169" s="14" t="s">
        <v>37</v>
      </c>
      <c r="AX169" s="14" t="s">
        <v>76</v>
      </c>
      <c r="AY169" s="240" t="s">
        <v>140</v>
      </c>
    </row>
    <row r="170" s="14" customFormat="1">
      <c r="A170" s="14"/>
      <c r="B170" s="230"/>
      <c r="C170" s="231"/>
      <c r="D170" s="221" t="s">
        <v>149</v>
      </c>
      <c r="E170" s="232" t="s">
        <v>31</v>
      </c>
      <c r="F170" s="233" t="s">
        <v>232</v>
      </c>
      <c r="G170" s="231"/>
      <c r="H170" s="234">
        <v>10.34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149</v>
      </c>
      <c r="AU170" s="240" t="s">
        <v>86</v>
      </c>
      <c r="AV170" s="14" t="s">
        <v>86</v>
      </c>
      <c r="AW170" s="14" t="s">
        <v>37</v>
      </c>
      <c r="AX170" s="14" t="s">
        <v>76</v>
      </c>
      <c r="AY170" s="240" t="s">
        <v>140</v>
      </c>
    </row>
    <row r="171" s="14" customFormat="1">
      <c r="A171" s="14"/>
      <c r="B171" s="230"/>
      <c r="C171" s="231"/>
      <c r="D171" s="221" t="s">
        <v>149</v>
      </c>
      <c r="E171" s="232" t="s">
        <v>31</v>
      </c>
      <c r="F171" s="233" t="s">
        <v>233</v>
      </c>
      <c r="G171" s="231"/>
      <c r="H171" s="234">
        <v>14.76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149</v>
      </c>
      <c r="AU171" s="240" t="s">
        <v>86</v>
      </c>
      <c r="AV171" s="14" t="s">
        <v>86</v>
      </c>
      <c r="AW171" s="14" t="s">
        <v>37</v>
      </c>
      <c r="AX171" s="14" t="s">
        <v>76</v>
      </c>
      <c r="AY171" s="240" t="s">
        <v>140</v>
      </c>
    </row>
    <row r="172" s="14" customFormat="1">
      <c r="A172" s="14"/>
      <c r="B172" s="230"/>
      <c r="C172" s="231"/>
      <c r="D172" s="221" t="s">
        <v>149</v>
      </c>
      <c r="E172" s="232" t="s">
        <v>31</v>
      </c>
      <c r="F172" s="233" t="s">
        <v>234</v>
      </c>
      <c r="G172" s="231"/>
      <c r="H172" s="234">
        <v>2.3999999999999999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149</v>
      </c>
      <c r="AU172" s="240" t="s">
        <v>86</v>
      </c>
      <c r="AV172" s="14" t="s">
        <v>86</v>
      </c>
      <c r="AW172" s="14" t="s">
        <v>37</v>
      </c>
      <c r="AX172" s="14" t="s">
        <v>76</v>
      </c>
      <c r="AY172" s="240" t="s">
        <v>140</v>
      </c>
    </row>
    <row r="173" s="14" customFormat="1">
      <c r="A173" s="14"/>
      <c r="B173" s="230"/>
      <c r="C173" s="231"/>
      <c r="D173" s="221" t="s">
        <v>149</v>
      </c>
      <c r="E173" s="232" t="s">
        <v>31</v>
      </c>
      <c r="F173" s="233" t="s">
        <v>235</v>
      </c>
      <c r="G173" s="231"/>
      <c r="H173" s="234">
        <v>2.3599999999999999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149</v>
      </c>
      <c r="AU173" s="240" t="s">
        <v>86</v>
      </c>
      <c r="AV173" s="14" t="s">
        <v>86</v>
      </c>
      <c r="AW173" s="14" t="s">
        <v>37</v>
      </c>
      <c r="AX173" s="14" t="s">
        <v>76</v>
      </c>
      <c r="AY173" s="240" t="s">
        <v>140</v>
      </c>
    </row>
    <row r="174" s="14" customFormat="1">
      <c r="A174" s="14"/>
      <c r="B174" s="230"/>
      <c r="C174" s="231"/>
      <c r="D174" s="221" t="s">
        <v>149</v>
      </c>
      <c r="E174" s="232" t="s">
        <v>31</v>
      </c>
      <c r="F174" s="233" t="s">
        <v>236</v>
      </c>
      <c r="G174" s="231"/>
      <c r="H174" s="234">
        <v>2.75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149</v>
      </c>
      <c r="AU174" s="240" t="s">
        <v>86</v>
      </c>
      <c r="AV174" s="14" t="s">
        <v>86</v>
      </c>
      <c r="AW174" s="14" t="s">
        <v>37</v>
      </c>
      <c r="AX174" s="14" t="s">
        <v>76</v>
      </c>
      <c r="AY174" s="240" t="s">
        <v>140</v>
      </c>
    </row>
    <row r="175" s="14" customFormat="1">
      <c r="A175" s="14"/>
      <c r="B175" s="230"/>
      <c r="C175" s="231"/>
      <c r="D175" s="221" t="s">
        <v>149</v>
      </c>
      <c r="E175" s="232" t="s">
        <v>31</v>
      </c>
      <c r="F175" s="233" t="s">
        <v>237</v>
      </c>
      <c r="G175" s="231"/>
      <c r="H175" s="234">
        <v>2.5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149</v>
      </c>
      <c r="AU175" s="240" t="s">
        <v>86</v>
      </c>
      <c r="AV175" s="14" t="s">
        <v>86</v>
      </c>
      <c r="AW175" s="14" t="s">
        <v>37</v>
      </c>
      <c r="AX175" s="14" t="s">
        <v>76</v>
      </c>
      <c r="AY175" s="240" t="s">
        <v>140</v>
      </c>
    </row>
    <row r="176" s="14" customFormat="1">
      <c r="A176" s="14"/>
      <c r="B176" s="230"/>
      <c r="C176" s="231"/>
      <c r="D176" s="221" t="s">
        <v>149</v>
      </c>
      <c r="E176" s="232" t="s">
        <v>31</v>
      </c>
      <c r="F176" s="233" t="s">
        <v>238</v>
      </c>
      <c r="G176" s="231"/>
      <c r="H176" s="234">
        <v>2.25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149</v>
      </c>
      <c r="AU176" s="240" t="s">
        <v>86</v>
      </c>
      <c r="AV176" s="14" t="s">
        <v>86</v>
      </c>
      <c r="AW176" s="14" t="s">
        <v>37</v>
      </c>
      <c r="AX176" s="14" t="s">
        <v>76</v>
      </c>
      <c r="AY176" s="240" t="s">
        <v>140</v>
      </c>
    </row>
    <row r="177" s="14" customFormat="1">
      <c r="A177" s="14"/>
      <c r="B177" s="230"/>
      <c r="C177" s="231"/>
      <c r="D177" s="221" t="s">
        <v>149</v>
      </c>
      <c r="E177" s="232" t="s">
        <v>31</v>
      </c>
      <c r="F177" s="233" t="s">
        <v>239</v>
      </c>
      <c r="G177" s="231"/>
      <c r="H177" s="234">
        <v>14.25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149</v>
      </c>
      <c r="AU177" s="240" t="s">
        <v>86</v>
      </c>
      <c r="AV177" s="14" t="s">
        <v>86</v>
      </c>
      <c r="AW177" s="14" t="s">
        <v>37</v>
      </c>
      <c r="AX177" s="14" t="s">
        <v>76</v>
      </c>
      <c r="AY177" s="240" t="s">
        <v>140</v>
      </c>
    </row>
    <row r="178" s="14" customFormat="1">
      <c r="A178" s="14"/>
      <c r="B178" s="230"/>
      <c r="C178" s="231"/>
      <c r="D178" s="221" t="s">
        <v>149</v>
      </c>
      <c r="E178" s="232" t="s">
        <v>31</v>
      </c>
      <c r="F178" s="233" t="s">
        <v>240</v>
      </c>
      <c r="G178" s="231"/>
      <c r="H178" s="234">
        <v>1.615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149</v>
      </c>
      <c r="AU178" s="240" t="s">
        <v>86</v>
      </c>
      <c r="AV178" s="14" t="s">
        <v>86</v>
      </c>
      <c r="AW178" s="14" t="s">
        <v>37</v>
      </c>
      <c r="AX178" s="14" t="s">
        <v>76</v>
      </c>
      <c r="AY178" s="240" t="s">
        <v>140</v>
      </c>
    </row>
    <row r="179" s="14" customFormat="1">
      <c r="A179" s="14"/>
      <c r="B179" s="230"/>
      <c r="C179" s="231"/>
      <c r="D179" s="221" t="s">
        <v>149</v>
      </c>
      <c r="E179" s="232" t="s">
        <v>31</v>
      </c>
      <c r="F179" s="233" t="s">
        <v>241</v>
      </c>
      <c r="G179" s="231"/>
      <c r="H179" s="234">
        <v>99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149</v>
      </c>
      <c r="AU179" s="240" t="s">
        <v>86</v>
      </c>
      <c r="AV179" s="14" t="s">
        <v>86</v>
      </c>
      <c r="AW179" s="14" t="s">
        <v>37</v>
      </c>
      <c r="AX179" s="14" t="s">
        <v>76</v>
      </c>
      <c r="AY179" s="240" t="s">
        <v>140</v>
      </c>
    </row>
    <row r="180" s="14" customFormat="1">
      <c r="A180" s="14"/>
      <c r="B180" s="230"/>
      <c r="C180" s="231"/>
      <c r="D180" s="221" t="s">
        <v>149</v>
      </c>
      <c r="E180" s="232" t="s">
        <v>31</v>
      </c>
      <c r="F180" s="233" t="s">
        <v>242</v>
      </c>
      <c r="G180" s="231"/>
      <c r="H180" s="234">
        <v>8.1449999999999996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149</v>
      </c>
      <c r="AU180" s="240" t="s">
        <v>86</v>
      </c>
      <c r="AV180" s="14" t="s">
        <v>86</v>
      </c>
      <c r="AW180" s="14" t="s">
        <v>37</v>
      </c>
      <c r="AX180" s="14" t="s">
        <v>76</v>
      </c>
      <c r="AY180" s="240" t="s">
        <v>140</v>
      </c>
    </row>
    <row r="181" s="14" customFormat="1">
      <c r="A181" s="14"/>
      <c r="B181" s="230"/>
      <c r="C181" s="231"/>
      <c r="D181" s="221" t="s">
        <v>149</v>
      </c>
      <c r="E181" s="232" t="s">
        <v>31</v>
      </c>
      <c r="F181" s="233" t="s">
        <v>243</v>
      </c>
      <c r="G181" s="231"/>
      <c r="H181" s="234">
        <v>2.75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149</v>
      </c>
      <c r="AU181" s="240" t="s">
        <v>86</v>
      </c>
      <c r="AV181" s="14" t="s">
        <v>86</v>
      </c>
      <c r="AW181" s="14" t="s">
        <v>37</v>
      </c>
      <c r="AX181" s="14" t="s">
        <v>76</v>
      </c>
      <c r="AY181" s="240" t="s">
        <v>140</v>
      </c>
    </row>
    <row r="182" s="14" customFormat="1">
      <c r="A182" s="14"/>
      <c r="B182" s="230"/>
      <c r="C182" s="231"/>
      <c r="D182" s="221" t="s">
        <v>149</v>
      </c>
      <c r="E182" s="232" t="s">
        <v>31</v>
      </c>
      <c r="F182" s="233" t="s">
        <v>244</v>
      </c>
      <c r="G182" s="231"/>
      <c r="H182" s="234">
        <v>0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149</v>
      </c>
      <c r="AU182" s="240" t="s">
        <v>86</v>
      </c>
      <c r="AV182" s="14" t="s">
        <v>86</v>
      </c>
      <c r="AW182" s="14" t="s">
        <v>37</v>
      </c>
      <c r="AX182" s="14" t="s">
        <v>76</v>
      </c>
      <c r="AY182" s="240" t="s">
        <v>140</v>
      </c>
    </row>
    <row r="183" s="14" customFormat="1">
      <c r="A183" s="14"/>
      <c r="B183" s="230"/>
      <c r="C183" s="231"/>
      <c r="D183" s="221" t="s">
        <v>149</v>
      </c>
      <c r="E183" s="232" t="s">
        <v>31</v>
      </c>
      <c r="F183" s="233" t="s">
        <v>245</v>
      </c>
      <c r="G183" s="231"/>
      <c r="H183" s="234">
        <v>9.625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149</v>
      </c>
      <c r="AU183" s="240" t="s">
        <v>86</v>
      </c>
      <c r="AV183" s="14" t="s">
        <v>86</v>
      </c>
      <c r="AW183" s="14" t="s">
        <v>37</v>
      </c>
      <c r="AX183" s="14" t="s">
        <v>76</v>
      </c>
      <c r="AY183" s="240" t="s">
        <v>140</v>
      </c>
    </row>
    <row r="184" s="14" customFormat="1">
      <c r="A184" s="14"/>
      <c r="B184" s="230"/>
      <c r="C184" s="231"/>
      <c r="D184" s="221" t="s">
        <v>149</v>
      </c>
      <c r="E184" s="232" t="s">
        <v>31</v>
      </c>
      <c r="F184" s="233" t="s">
        <v>246</v>
      </c>
      <c r="G184" s="231"/>
      <c r="H184" s="234">
        <v>6.75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149</v>
      </c>
      <c r="AU184" s="240" t="s">
        <v>86</v>
      </c>
      <c r="AV184" s="14" t="s">
        <v>86</v>
      </c>
      <c r="AW184" s="14" t="s">
        <v>37</v>
      </c>
      <c r="AX184" s="14" t="s">
        <v>76</v>
      </c>
      <c r="AY184" s="240" t="s">
        <v>140</v>
      </c>
    </row>
    <row r="185" s="14" customFormat="1">
      <c r="A185" s="14"/>
      <c r="B185" s="230"/>
      <c r="C185" s="231"/>
      <c r="D185" s="221" t="s">
        <v>149</v>
      </c>
      <c r="E185" s="232" t="s">
        <v>31</v>
      </c>
      <c r="F185" s="233" t="s">
        <v>247</v>
      </c>
      <c r="G185" s="231"/>
      <c r="H185" s="234">
        <v>0.67500000000000004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149</v>
      </c>
      <c r="AU185" s="240" t="s">
        <v>86</v>
      </c>
      <c r="AV185" s="14" t="s">
        <v>86</v>
      </c>
      <c r="AW185" s="14" t="s">
        <v>37</v>
      </c>
      <c r="AX185" s="14" t="s">
        <v>76</v>
      </c>
      <c r="AY185" s="240" t="s">
        <v>140</v>
      </c>
    </row>
    <row r="186" s="14" customFormat="1">
      <c r="A186" s="14"/>
      <c r="B186" s="230"/>
      <c r="C186" s="231"/>
      <c r="D186" s="221" t="s">
        <v>149</v>
      </c>
      <c r="E186" s="232" t="s">
        <v>31</v>
      </c>
      <c r="F186" s="233" t="s">
        <v>248</v>
      </c>
      <c r="G186" s="231"/>
      <c r="H186" s="234">
        <v>0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149</v>
      </c>
      <c r="AU186" s="240" t="s">
        <v>86</v>
      </c>
      <c r="AV186" s="14" t="s">
        <v>86</v>
      </c>
      <c r="AW186" s="14" t="s">
        <v>37</v>
      </c>
      <c r="AX186" s="14" t="s">
        <v>76</v>
      </c>
      <c r="AY186" s="240" t="s">
        <v>140</v>
      </c>
    </row>
    <row r="187" s="14" customFormat="1">
      <c r="A187" s="14"/>
      <c r="B187" s="230"/>
      <c r="C187" s="231"/>
      <c r="D187" s="221" t="s">
        <v>149</v>
      </c>
      <c r="E187" s="232" t="s">
        <v>31</v>
      </c>
      <c r="F187" s="233" t="s">
        <v>249</v>
      </c>
      <c r="G187" s="231"/>
      <c r="H187" s="234">
        <v>20.649999999999999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149</v>
      </c>
      <c r="AU187" s="240" t="s">
        <v>86</v>
      </c>
      <c r="AV187" s="14" t="s">
        <v>86</v>
      </c>
      <c r="AW187" s="14" t="s">
        <v>37</v>
      </c>
      <c r="AX187" s="14" t="s">
        <v>76</v>
      </c>
      <c r="AY187" s="240" t="s">
        <v>140</v>
      </c>
    </row>
    <row r="188" s="14" customFormat="1">
      <c r="A188" s="14"/>
      <c r="B188" s="230"/>
      <c r="C188" s="231"/>
      <c r="D188" s="221" t="s">
        <v>149</v>
      </c>
      <c r="E188" s="232" t="s">
        <v>31</v>
      </c>
      <c r="F188" s="233" t="s">
        <v>250</v>
      </c>
      <c r="G188" s="231"/>
      <c r="H188" s="234">
        <v>10.359999999999999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149</v>
      </c>
      <c r="AU188" s="240" t="s">
        <v>86</v>
      </c>
      <c r="AV188" s="14" t="s">
        <v>86</v>
      </c>
      <c r="AW188" s="14" t="s">
        <v>37</v>
      </c>
      <c r="AX188" s="14" t="s">
        <v>76</v>
      </c>
      <c r="AY188" s="240" t="s">
        <v>140</v>
      </c>
    </row>
    <row r="189" s="14" customFormat="1">
      <c r="A189" s="14"/>
      <c r="B189" s="230"/>
      <c r="C189" s="231"/>
      <c r="D189" s="221" t="s">
        <v>149</v>
      </c>
      <c r="E189" s="232" t="s">
        <v>31</v>
      </c>
      <c r="F189" s="233" t="s">
        <v>251</v>
      </c>
      <c r="G189" s="231"/>
      <c r="H189" s="234">
        <v>44.774999999999999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149</v>
      </c>
      <c r="AU189" s="240" t="s">
        <v>86</v>
      </c>
      <c r="AV189" s="14" t="s">
        <v>86</v>
      </c>
      <c r="AW189" s="14" t="s">
        <v>37</v>
      </c>
      <c r="AX189" s="14" t="s">
        <v>76</v>
      </c>
      <c r="AY189" s="240" t="s">
        <v>140</v>
      </c>
    </row>
    <row r="190" s="14" customFormat="1">
      <c r="A190" s="14"/>
      <c r="B190" s="230"/>
      <c r="C190" s="231"/>
      <c r="D190" s="221" t="s">
        <v>149</v>
      </c>
      <c r="E190" s="232" t="s">
        <v>31</v>
      </c>
      <c r="F190" s="233" t="s">
        <v>252</v>
      </c>
      <c r="G190" s="231"/>
      <c r="H190" s="234">
        <v>4.25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149</v>
      </c>
      <c r="AU190" s="240" t="s">
        <v>86</v>
      </c>
      <c r="AV190" s="14" t="s">
        <v>86</v>
      </c>
      <c r="AW190" s="14" t="s">
        <v>37</v>
      </c>
      <c r="AX190" s="14" t="s">
        <v>76</v>
      </c>
      <c r="AY190" s="240" t="s">
        <v>140</v>
      </c>
    </row>
    <row r="191" s="14" customFormat="1">
      <c r="A191" s="14"/>
      <c r="B191" s="230"/>
      <c r="C191" s="231"/>
      <c r="D191" s="221" t="s">
        <v>149</v>
      </c>
      <c r="E191" s="232" t="s">
        <v>31</v>
      </c>
      <c r="F191" s="233" t="s">
        <v>253</v>
      </c>
      <c r="G191" s="231"/>
      <c r="H191" s="234">
        <v>0.5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149</v>
      </c>
      <c r="AU191" s="240" t="s">
        <v>86</v>
      </c>
      <c r="AV191" s="14" t="s">
        <v>86</v>
      </c>
      <c r="AW191" s="14" t="s">
        <v>37</v>
      </c>
      <c r="AX191" s="14" t="s">
        <v>76</v>
      </c>
      <c r="AY191" s="240" t="s">
        <v>140</v>
      </c>
    </row>
    <row r="192" s="14" customFormat="1">
      <c r="A192" s="14"/>
      <c r="B192" s="230"/>
      <c r="C192" s="231"/>
      <c r="D192" s="221" t="s">
        <v>149</v>
      </c>
      <c r="E192" s="232" t="s">
        <v>31</v>
      </c>
      <c r="F192" s="233" t="s">
        <v>254</v>
      </c>
      <c r="G192" s="231"/>
      <c r="H192" s="234">
        <v>0.27500000000000002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149</v>
      </c>
      <c r="AU192" s="240" t="s">
        <v>86</v>
      </c>
      <c r="AV192" s="14" t="s">
        <v>86</v>
      </c>
      <c r="AW192" s="14" t="s">
        <v>37</v>
      </c>
      <c r="AX192" s="14" t="s">
        <v>76</v>
      </c>
      <c r="AY192" s="240" t="s">
        <v>140</v>
      </c>
    </row>
    <row r="193" s="14" customFormat="1">
      <c r="A193" s="14"/>
      <c r="B193" s="230"/>
      <c r="C193" s="231"/>
      <c r="D193" s="221" t="s">
        <v>149</v>
      </c>
      <c r="E193" s="232" t="s">
        <v>31</v>
      </c>
      <c r="F193" s="233" t="s">
        <v>255</v>
      </c>
      <c r="G193" s="231"/>
      <c r="H193" s="234">
        <v>6.5999999999999996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0" t="s">
        <v>149</v>
      </c>
      <c r="AU193" s="240" t="s">
        <v>86</v>
      </c>
      <c r="AV193" s="14" t="s">
        <v>86</v>
      </c>
      <c r="AW193" s="14" t="s">
        <v>37</v>
      </c>
      <c r="AX193" s="14" t="s">
        <v>76</v>
      </c>
      <c r="AY193" s="240" t="s">
        <v>140</v>
      </c>
    </row>
    <row r="194" s="14" customFormat="1">
      <c r="A194" s="14"/>
      <c r="B194" s="230"/>
      <c r="C194" s="231"/>
      <c r="D194" s="221" t="s">
        <v>149</v>
      </c>
      <c r="E194" s="232" t="s">
        <v>31</v>
      </c>
      <c r="F194" s="233" t="s">
        <v>256</v>
      </c>
      <c r="G194" s="231"/>
      <c r="H194" s="234">
        <v>2.3999999999999999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149</v>
      </c>
      <c r="AU194" s="240" t="s">
        <v>86</v>
      </c>
      <c r="AV194" s="14" t="s">
        <v>86</v>
      </c>
      <c r="AW194" s="14" t="s">
        <v>37</v>
      </c>
      <c r="AX194" s="14" t="s">
        <v>76</v>
      </c>
      <c r="AY194" s="240" t="s">
        <v>140</v>
      </c>
    </row>
    <row r="195" s="14" customFormat="1">
      <c r="A195" s="14"/>
      <c r="B195" s="230"/>
      <c r="C195" s="231"/>
      <c r="D195" s="221" t="s">
        <v>149</v>
      </c>
      <c r="E195" s="232" t="s">
        <v>31</v>
      </c>
      <c r="F195" s="233" t="s">
        <v>257</v>
      </c>
      <c r="G195" s="231"/>
      <c r="H195" s="234">
        <v>1.925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149</v>
      </c>
      <c r="AU195" s="240" t="s">
        <v>86</v>
      </c>
      <c r="AV195" s="14" t="s">
        <v>86</v>
      </c>
      <c r="AW195" s="14" t="s">
        <v>37</v>
      </c>
      <c r="AX195" s="14" t="s">
        <v>76</v>
      </c>
      <c r="AY195" s="240" t="s">
        <v>140</v>
      </c>
    </row>
    <row r="196" s="14" customFormat="1">
      <c r="A196" s="14"/>
      <c r="B196" s="230"/>
      <c r="C196" s="231"/>
      <c r="D196" s="221" t="s">
        <v>149</v>
      </c>
      <c r="E196" s="232" t="s">
        <v>31</v>
      </c>
      <c r="F196" s="233" t="s">
        <v>258</v>
      </c>
      <c r="G196" s="231"/>
      <c r="H196" s="234">
        <v>1.25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149</v>
      </c>
      <c r="AU196" s="240" t="s">
        <v>86</v>
      </c>
      <c r="AV196" s="14" t="s">
        <v>86</v>
      </c>
      <c r="AW196" s="14" t="s">
        <v>37</v>
      </c>
      <c r="AX196" s="14" t="s">
        <v>76</v>
      </c>
      <c r="AY196" s="240" t="s">
        <v>140</v>
      </c>
    </row>
    <row r="197" s="14" customFormat="1">
      <c r="A197" s="14"/>
      <c r="B197" s="230"/>
      <c r="C197" s="231"/>
      <c r="D197" s="221" t="s">
        <v>149</v>
      </c>
      <c r="E197" s="232" t="s">
        <v>31</v>
      </c>
      <c r="F197" s="233" t="s">
        <v>259</v>
      </c>
      <c r="G197" s="231"/>
      <c r="H197" s="234">
        <v>3.1499999999999999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0" t="s">
        <v>149</v>
      </c>
      <c r="AU197" s="240" t="s">
        <v>86</v>
      </c>
      <c r="AV197" s="14" t="s">
        <v>86</v>
      </c>
      <c r="AW197" s="14" t="s">
        <v>37</v>
      </c>
      <c r="AX197" s="14" t="s">
        <v>76</v>
      </c>
      <c r="AY197" s="240" t="s">
        <v>140</v>
      </c>
    </row>
    <row r="198" s="14" customFormat="1">
      <c r="A198" s="14"/>
      <c r="B198" s="230"/>
      <c r="C198" s="231"/>
      <c r="D198" s="221" t="s">
        <v>149</v>
      </c>
      <c r="E198" s="232" t="s">
        <v>31</v>
      </c>
      <c r="F198" s="233" t="s">
        <v>260</v>
      </c>
      <c r="G198" s="231"/>
      <c r="H198" s="234">
        <v>0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149</v>
      </c>
      <c r="AU198" s="240" t="s">
        <v>86</v>
      </c>
      <c r="AV198" s="14" t="s">
        <v>86</v>
      </c>
      <c r="AW198" s="14" t="s">
        <v>37</v>
      </c>
      <c r="AX198" s="14" t="s">
        <v>76</v>
      </c>
      <c r="AY198" s="240" t="s">
        <v>140</v>
      </c>
    </row>
    <row r="199" s="14" customFormat="1">
      <c r="A199" s="14"/>
      <c r="B199" s="230"/>
      <c r="C199" s="231"/>
      <c r="D199" s="221" t="s">
        <v>149</v>
      </c>
      <c r="E199" s="232" t="s">
        <v>31</v>
      </c>
      <c r="F199" s="233" t="s">
        <v>261</v>
      </c>
      <c r="G199" s="231"/>
      <c r="H199" s="234">
        <v>2.8799999999999999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149</v>
      </c>
      <c r="AU199" s="240" t="s">
        <v>86</v>
      </c>
      <c r="AV199" s="14" t="s">
        <v>86</v>
      </c>
      <c r="AW199" s="14" t="s">
        <v>37</v>
      </c>
      <c r="AX199" s="14" t="s">
        <v>76</v>
      </c>
      <c r="AY199" s="240" t="s">
        <v>140</v>
      </c>
    </row>
    <row r="200" s="16" customFormat="1">
      <c r="A200" s="16"/>
      <c r="B200" s="252"/>
      <c r="C200" s="253"/>
      <c r="D200" s="221" t="s">
        <v>149</v>
      </c>
      <c r="E200" s="254" t="s">
        <v>31</v>
      </c>
      <c r="F200" s="255" t="s">
        <v>262</v>
      </c>
      <c r="G200" s="253"/>
      <c r="H200" s="256">
        <v>372.25999999999999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62" t="s">
        <v>149</v>
      </c>
      <c r="AU200" s="262" t="s">
        <v>86</v>
      </c>
      <c r="AV200" s="16" t="s">
        <v>263</v>
      </c>
      <c r="AW200" s="16" t="s">
        <v>37</v>
      </c>
      <c r="AX200" s="16" t="s">
        <v>76</v>
      </c>
      <c r="AY200" s="262" t="s">
        <v>140</v>
      </c>
    </row>
    <row r="201" s="14" customFormat="1">
      <c r="A201" s="14"/>
      <c r="B201" s="230"/>
      <c r="C201" s="231"/>
      <c r="D201" s="221" t="s">
        <v>149</v>
      </c>
      <c r="E201" s="232" t="s">
        <v>31</v>
      </c>
      <c r="F201" s="233" t="s">
        <v>264</v>
      </c>
      <c r="G201" s="231"/>
      <c r="H201" s="234">
        <v>-186.13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149</v>
      </c>
      <c r="AU201" s="240" t="s">
        <v>86</v>
      </c>
      <c r="AV201" s="14" t="s">
        <v>86</v>
      </c>
      <c r="AW201" s="14" t="s">
        <v>37</v>
      </c>
      <c r="AX201" s="14" t="s">
        <v>76</v>
      </c>
      <c r="AY201" s="240" t="s">
        <v>140</v>
      </c>
    </row>
    <row r="202" s="15" customFormat="1">
      <c r="A202" s="15"/>
      <c r="B202" s="241"/>
      <c r="C202" s="242"/>
      <c r="D202" s="221" t="s">
        <v>149</v>
      </c>
      <c r="E202" s="243" t="s">
        <v>31</v>
      </c>
      <c r="F202" s="244" t="s">
        <v>204</v>
      </c>
      <c r="G202" s="242"/>
      <c r="H202" s="245">
        <v>186.13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1" t="s">
        <v>149</v>
      </c>
      <c r="AU202" s="251" t="s">
        <v>86</v>
      </c>
      <c r="AV202" s="15" t="s">
        <v>147</v>
      </c>
      <c r="AW202" s="15" t="s">
        <v>37</v>
      </c>
      <c r="AX202" s="15" t="s">
        <v>76</v>
      </c>
      <c r="AY202" s="251" t="s">
        <v>140</v>
      </c>
    </row>
    <row r="203" s="13" customFormat="1">
      <c r="A203" s="13"/>
      <c r="B203" s="219"/>
      <c r="C203" s="220"/>
      <c r="D203" s="221" t="s">
        <v>149</v>
      </c>
      <c r="E203" s="222" t="s">
        <v>31</v>
      </c>
      <c r="F203" s="223" t="s">
        <v>265</v>
      </c>
      <c r="G203" s="220"/>
      <c r="H203" s="222" t="s">
        <v>31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149</v>
      </c>
      <c r="AU203" s="229" t="s">
        <v>86</v>
      </c>
      <c r="AV203" s="13" t="s">
        <v>84</v>
      </c>
      <c r="AW203" s="13" t="s">
        <v>37</v>
      </c>
      <c r="AX203" s="13" t="s">
        <v>76</v>
      </c>
      <c r="AY203" s="229" t="s">
        <v>140</v>
      </c>
    </row>
    <row r="204" s="14" customFormat="1">
      <c r="A204" s="14"/>
      <c r="B204" s="230"/>
      <c r="C204" s="231"/>
      <c r="D204" s="221" t="s">
        <v>149</v>
      </c>
      <c r="E204" s="232" t="s">
        <v>31</v>
      </c>
      <c r="F204" s="233" t="s">
        <v>266</v>
      </c>
      <c r="G204" s="231"/>
      <c r="H204" s="234">
        <v>1153.5899999999999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0" t="s">
        <v>149</v>
      </c>
      <c r="AU204" s="240" t="s">
        <v>86</v>
      </c>
      <c r="AV204" s="14" t="s">
        <v>86</v>
      </c>
      <c r="AW204" s="14" t="s">
        <v>37</v>
      </c>
      <c r="AX204" s="14" t="s">
        <v>76</v>
      </c>
      <c r="AY204" s="240" t="s">
        <v>140</v>
      </c>
    </row>
    <row r="205" s="14" customFormat="1">
      <c r="A205" s="14"/>
      <c r="B205" s="230"/>
      <c r="C205" s="231"/>
      <c r="D205" s="221" t="s">
        <v>149</v>
      </c>
      <c r="E205" s="232" t="s">
        <v>31</v>
      </c>
      <c r="F205" s="233" t="s">
        <v>267</v>
      </c>
      <c r="G205" s="231"/>
      <c r="H205" s="234">
        <v>-576.79499999999996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149</v>
      </c>
      <c r="AU205" s="240" t="s">
        <v>86</v>
      </c>
      <c r="AV205" s="14" t="s">
        <v>86</v>
      </c>
      <c r="AW205" s="14" t="s">
        <v>37</v>
      </c>
      <c r="AX205" s="14" t="s">
        <v>76</v>
      </c>
      <c r="AY205" s="240" t="s">
        <v>140</v>
      </c>
    </row>
    <row r="206" s="15" customFormat="1">
      <c r="A206" s="15"/>
      <c r="B206" s="241"/>
      <c r="C206" s="242"/>
      <c r="D206" s="221" t="s">
        <v>149</v>
      </c>
      <c r="E206" s="243" t="s">
        <v>31</v>
      </c>
      <c r="F206" s="244" t="s">
        <v>204</v>
      </c>
      <c r="G206" s="242"/>
      <c r="H206" s="245">
        <v>576.79499999999996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1" t="s">
        <v>149</v>
      </c>
      <c r="AU206" s="251" t="s">
        <v>86</v>
      </c>
      <c r="AV206" s="15" t="s">
        <v>147</v>
      </c>
      <c r="AW206" s="15" t="s">
        <v>37</v>
      </c>
      <c r="AX206" s="15" t="s">
        <v>76</v>
      </c>
      <c r="AY206" s="251" t="s">
        <v>140</v>
      </c>
    </row>
    <row r="207" s="14" customFormat="1">
      <c r="A207" s="14"/>
      <c r="B207" s="230"/>
      <c r="C207" s="231"/>
      <c r="D207" s="221" t="s">
        <v>149</v>
      </c>
      <c r="E207" s="232" t="s">
        <v>31</v>
      </c>
      <c r="F207" s="233" t="s">
        <v>268</v>
      </c>
      <c r="G207" s="231"/>
      <c r="H207" s="234">
        <v>762.92499999999995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149</v>
      </c>
      <c r="AU207" s="240" t="s">
        <v>86</v>
      </c>
      <c r="AV207" s="14" t="s">
        <v>86</v>
      </c>
      <c r="AW207" s="14" t="s">
        <v>37</v>
      </c>
      <c r="AX207" s="14" t="s">
        <v>76</v>
      </c>
      <c r="AY207" s="240" t="s">
        <v>140</v>
      </c>
    </row>
    <row r="208" s="15" customFormat="1">
      <c r="A208" s="15"/>
      <c r="B208" s="241"/>
      <c r="C208" s="242"/>
      <c r="D208" s="221" t="s">
        <v>149</v>
      </c>
      <c r="E208" s="243" t="s">
        <v>31</v>
      </c>
      <c r="F208" s="244" t="s">
        <v>204</v>
      </c>
      <c r="G208" s="242"/>
      <c r="H208" s="245">
        <v>762.92499999999995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1" t="s">
        <v>149</v>
      </c>
      <c r="AU208" s="251" t="s">
        <v>86</v>
      </c>
      <c r="AV208" s="15" t="s">
        <v>147</v>
      </c>
      <c r="AW208" s="15" t="s">
        <v>37</v>
      </c>
      <c r="AX208" s="15" t="s">
        <v>84</v>
      </c>
      <c r="AY208" s="251" t="s">
        <v>140</v>
      </c>
    </row>
    <row r="209" s="2" customFormat="1" ht="21.75" customHeight="1">
      <c r="A209" s="40"/>
      <c r="B209" s="41"/>
      <c r="C209" s="206" t="s">
        <v>263</v>
      </c>
      <c r="D209" s="206" t="s">
        <v>142</v>
      </c>
      <c r="E209" s="207" t="s">
        <v>269</v>
      </c>
      <c r="F209" s="208" t="s">
        <v>270</v>
      </c>
      <c r="G209" s="209" t="s">
        <v>145</v>
      </c>
      <c r="H209" s="210">
        <v>762.92499999999995</v>
      </c>
      <c r="I209" s="211"/>
      <c r="J209" s="212">
        <f>ROUND(I209*H209,2)</f>
        <v>0</v>
      </c>
      <c r="K209" s="208" t="s">
        <v>146</v>
      </c>
      <c r="L209" s="46"/>
      <c r="M209" s="213" t="s">
        <v>31</v>
      </c>
      <c r="N209" s="214" t="s">
        <v>47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147</v>
      </c>
      <c r="AT209" s="217" t="s">
        <v>142</v>
      </c>
      <c r="AU209" s="217" t="s">
        <v>86</v>
      </c>
      <c r="AY209" s="19" t="s">
        <v>140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84</v>
      </c>
      <c r="BK209" s="218">
        <f>ROUND(I209*H209,2)</f>
        <v>0</v>
      </c>
      <c r="BL209" s="19" t="s">
        <v>147</v>
      </c>
      <c r="BM209" s="217" t="s">
        <v>271</v>
      </c>
    </row>
    <row r="210" s="14" customFormat="1">
      <c r="A210" s="14"/>
      <c r="B210" s="230"/>
      <c r="C210" s="231"/>
      <c r="D210" s="221" t="s">
        <v>149</v>
      </c>
      <c r="E210" s="232" t="s">
        <v>31</v>
      </c>
      <c r="F210" s="233" t="s">
        <v>272</v>
      </c>
      <c r="G210" s="231"/>
      <c r="H210" s="234">
        <v>762.92499999999995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149</v>
      </c>
      <c r="AU210" s="240" t="s">
        <v>86</v>
      </c>
      <c r="AV210" s="14" t="s">
        <v>86</v>
      </c>
      <c r="AW210" s="14" t="s">
        <v>37</v>
      </c>
      <c r="AX210" s="14" t="s">
        <v>84</v>
      </c>
      <c r="AY210" s="240" t="s">
        <v>140</v>
      </c>
    </row>
    <row r="211" s="2" customFormat="1">
      <c r="A211" s="40"/>
      <c r="B211" s="41"/>
      <c r="C211" s="206" t="s">
        <v>147</v>
      </c>
      <c r="D211" s="206" t="s">
        <v>142</v>
      </c>
      <c r="E211" s="207" t="s">
        <v>273</v>
      </c>
      <c r="F211" s="208" t="s">
        <v>274</v>
      </c>
      <c r="G211" s="209" t="s">
        <v>145</v>
      </c>
      <c r="H211" s="210">
        <v>0.20100000000000001</v>
      </c>
      <c r="I211" s="211"/>
      <c r="J211" s="212">
        <f>ROUND(I211*H211,2)</f>
        <v>0</v>
      </c>
      <c r="K211" s="208" t="s">
        <v>146</v>
      </c>
      <c r="L211" s="46"/>
      <c r="M211" s="213" t="s">
        <v>31</v>
      </c>
      <c r="N211" s="214" t="s">
        <v>47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147</v>
      </c>
      <c r="AT211" s="217" t="s">
        <v>142</v>
      </c>
      <c r="AU211" s="217" t="s">
        <v>86</v>
      </c>
      <c r="AY211" s="19" t="s">
        <v>140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84</v>
      </c>
      <c r="BK211" s="218">
        <f>ROUND(I211*H211,2)</f>
        <v>0</v>
      </c>
      <c r="BL211" s="19" t="s">
        <v>147</v>
      </c>
      <c r="BM211" s="217" t="s">
        <v>275</v>
      </c>
    </row>
    <row r="212" s="13" customFormat="1">
      <c r="A212" s="13"/>
      <c r="B212" s="219"/>
      <c r="C212" s="220"/>
      <c r="D212" s="221" t="s">
        <v>149</v>
      </c>
      <c r="E212" s="222" t="s">
        <v>31</v>
      </c>
      <c r="F212" s="223" t="s">
        <v>276</v>
      </c>
      <c r="G212" s="220"/>
      <c r="H212" s="222" t="s">
        <v>31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9" t="s">
        <v>149</v>
      </c>
      <c r="AU212" s="229" t="s">
        <v>86</v>
      </c>
      <c r="AV212" s="13" t="s">
        <v>84</v>
      </c>
      <c r="AW212" s="13" t="s">
        <v>37</v>
      </c>
      <c r="AX212" s="13" t="s">
        <v>76</v>
      </c>
      <c r="AY212" s="229" t="s">
        <v>140</v>
      </c>
    </row>
    <row r="213" s="14" customFormat="1">
      <c r="A213" s="14"/>
      <c r="B213" s="230"/>
      <c r="C213" s="231"/>
      <c r="D213" s="221" t="s">
        <v>149</v>
      </c>
      <c r="E213" s="232" t="s">
        <v>31</v>
      </c>
      <c r="F213" s="233" t="s">
        <v>277</v>
      </c>
      <c r="G213" s="231"/>
      <c r="H213" s="234">
        <v>0.20100000000000001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149</v>
      </c>
      <c r="AU213" s="240" t="s">
        <v>86</v>
      </c>
      <c r="AV213" s="14" t="s">
        <v>86</v>
      </c>
      <c r="AW213" s="14" t="s">
        <v>37</v>
      </c>
      <c r="AX213" s="14" t="s">
        <v>84</v>
      </c>
      <c r="AY213" s="240" t="s">
        <v>140</v>
      </c>
    </row>
    <row r="214" s="2" customFormat="1">
      <c r="A214" s="40"/>
      <c r="B214" s="41"/>
      <c r="C214" s="206" t="s">
        <v>278</v>
      </c>
      <c r="D214" s="206" t="s">
        <v>142</v>
      </c>
      <c r="E214" s="207" t="s">
        <v>279</v>
      </c>
      <c r="F214" s="208" t="s">
        <v>280</v>
      </c>
      <c r="G214" s="209" t="s">
        <v>145</v>
      </c>
      <c r="H214" s="210">
        <v>0.10100000000000001</v>
      </c>
      <c r="I214" s="211"/>
      <c r="J214" s="212">
        <f>ROUND(I214*H214,2)</f>
        <v>0</v>
      </c>
      <c r="K214" s="208" t="s">
        <v>146</v>
      </c>
      <c r="L214" s="46"/>
      <c r="M214" s="213" t="s">
        <v>31</v>
      </c>
      <c r="N214" s="214" t="s">
        <v>47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147</v>
      </c>
      <c r="AT214" s="217" t="s">
        <v>142</v>
      </c>
      <c r="AU214" s="217" t="s">
        <v>86</v>
      </c>
      <c r="AY214" s="19" t="s">
        <v>140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84</v>
      </c>
      <c r="BK214" s="218">
        <f>ROUND(I214*H214,2)</f>
        <v>0</v>
      </c>
      <c r="BL214" s="19" t="s">
        <v>147</v>
      </c>
      <c r="BM214" s="217" t="s">
        <v>281</v>
      </c>
    </row>
    <row r="215" s="14" customFormat="1">
      <c r="A215" s="14"/>
      <c r="B215" s="230"/>
      <c r="C215" s="231"/>
      <c r="D215" s="221" t="s">
        <v>149</v>
      </c>
      <c r="E215" s="232" t="s">
        <v>31</v>
      </c>
      <c r="F215" s="233" t="s">
        <v>282</v>
      </c>
      <c r="G215" s="231"/>
      <c r="H215" s="234">
        <v>0.10100000000000001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149</v>
      </c>
      <c r="AU215" s="240" t="s">
        <v>86</v>
      </c>
      <c r="AV215" s="14" t="s">
        <v>86</v>
      </c>
      <c r="AW215" s="14" t="s">
        <v>37</v>
      </c>
      <c r="AX215" s="14" t="s">
        <v>84</v>
      </c>
      <c r="AY215" s="240" t="s">
        <v>140</v>
      </c>
    </row>
    <row r="216" s="2" customFormat="1">
      <c r="A216" s="40"/>
      <c r="B216" s="41"/>
      <c r="C216" s="206" t="s">
        <v>283</v>
      </c>
      <c r="D216" s="206" t="s">
        <v>142</v>
      </c>
      <c r="E216" s="207" t="s">
        <v>284</v>
      </c>
      <c r="F216" s="208" t="s">
        <v>285</v>
      </c>
      <c r="G216" s="209" t="s">
        <v>145</v>
      </c>
      <c r="H216" s="210">
        <v>158.34</v>
      </c>
      <c r="I216" s="211"/>
      <c r="J216" s="212">
        <f>ROUND(I216*H216,2)</f>
        <v>0</v>
      </c>
      <c r="K216" s="208" t="s">
        <v>146</v>
      </c>
      <c r="L216" s="46"/>
      <c r="M216" s="213" t="s">
        <v>31</v>
      </c>
      <c r="N216" s="214" t="s">
        <v>47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147</v>
      </c>
      <c r="AT216" s="217" t="s">
        <v>142</v>
      </c>
      <c r="AU216" s="217" t="s">
        <v>86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84</v>
      </c>
      <c r="BK216" s="218">
        <f>ROUND(I216*H216,2)</f>
        <v>0</v>
      </c>
      <c r="BL216" s="19" t="s">
        <v>147</v>
      </c>
      <c r="BM216" s="217" t="s">
        <v>286</v>
      </c>
    </row>
    <row r="217" s="13" customFormat="1">
      <c r="A217" s="13"/>
      <c r="B217" s="219"/>
      <c r="C217" s="220"/>
      <c r="D217" s="221" t="s">
        <v>149</v>
      </c>
      <c r="E217" s="222" t="s">
        <v>31</v>
      </c>
      <c r="F217" s="223" t="s">
        <v>287</v>
      </c>
      <c r="G217" s="220"/>
      <c r="H217" s="222" t="s">
        <v>31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9" t="s">
        <v>149</v>
      </c>
      <c r="AU217" s="229" t="s">
        <v>86</v>
      </c>
      <c r="AV217" s="13" t="s">
        <v>84</v>
      </c>
      <c r="AW217" s="13" t="s">
        <v>37</v>
      </c>
      <c r="AX217" s="13" t="s">
        <v>76</v>
      </c>
      <c r="AY217" s="229" t="s">
        <v>140</v>
      </c>
    </row>
    <row r="218" s="14" customFormat="1">
      <c r="A218" s="14"/>
      <c r="B218" s="230"/>
      <c r="C218" s="231"/>
      <c r="D218" s="221" t="s">
        <v>149</v>
      </c>
      <c r="E218" s="232" t="s">
        <v>31</v>
      </c>
      <c r="F218" s="233" t="s">
        <v>288</v>
      </c>
      <c r="G218" s="231"/>
      <c r="H218" s="234">
        <v>176.40000000000001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149</v>
      </c>
      <c r="AU218" s="240" t="s">
        <v>86</v>
      </c>
      <c r="AV218" s="14" t="s">
        <v>86</v>
      </c>
      <c r="AW218" s="14" t="s">
        <v>37</v>
      </c>
      <c r="AX218" s="14" t="s">
        <v>76</v>
      </c>
      <c r="AY218" s="240" t="s">
        <v>140</v>
      </c>
    </row>
    <row r="219" s="14" customFormat="1">
      <c r="A219" s="14"/>
      <c r="B219" s="230"/>
      <c r="C219" s="231"/>
      <c r="D219" s="221" t="s">
        <v>149</v>
      </c>
      <c r="E219" s="232" t="s">
        <v>31</v>
      </c>
      <c r="F219" s="233" t="s">
        <v>289</v>
      </c>
      <c r="G219" s="231"/>
      <c r="H219" s="234">
        <v>61.880000000000003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149</v>
      </c>
      <c r="AU219" s="240" t="s">
        <v>86</v>
      </c>
      <c r="AV219" s="14" t="s">
        <v>86</v>
      </c>
      <c r="AW219" s="14" t="s">
        <v>37</v>
      </c>
      <c r="AX219" s="14" t="s">
        <v>76</v>
      </c>
      <c r="AY219" s="240" t="s">
        <v>140</v>
      </c>
    </row>
    <row r="220" s="14" customFormat="1">
      <c r="A220" s="14"/>
      <c r="B220" s="230"/>
      <c r="C220" s="231"/>
      <c r="D220" s="221" t="s">
        <v>149</v>
      </c>
      <c r="E220" s="232" t="s">
        <v>31</v>
      </c>
      <c r="F220" s="233" t="s">
        <v>290</v>
      </c>
      <c r="G220" s="231"/>
      <c r="H220" s="234">
        <v>14.279999999999999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149</v>
      </c>
      <c r="AU220" s="240" t="s">
        <v>86</v>
      </c>
      <c r="AV220" s="14" t="s">
        <v>86</v>
      </c>
      <c r="AW220" s="14" t="s">
        <v>37</v>
      </c>
      <c r="AX220" s="14" t="s">
        <v>76</v>
      </c>
      <c r="AY220" s="240" t="s">
        <v>140</v>
      </c>
    </row>
    <row r="221" s="14" customFormat="1">
      <c r="A221" s="14"/>
      <c r="B221" s="230"/>
      <c r="C221" s="231"/>
      <c r="D221" s="221" t="s">
        <v>149</v>
      </c>
      <c r="E221" s="232" t="s">
        <v>31</v>
      </c>
      <c r="F221" s="233" t="s">
        <v>291</v>
      </c>
      <c r="G221" s="231"/>
      <c r="H221" s="234">
        <v>64.120000000000005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149</v>
      </c>
      <c r="AU221" s="240" t="s">
        <v>86</v>
      </c>
      <c r="AV221" s="14" t="s">
        <v>86</v>
      </c>
      <c r="AW221" s="14" t="s">
        <v>37</v>
      </c>
      <c r="AX221" s="14" t="s">
        <v>76</v>
      </c>
      <c r="AY221" s="240" t="s">
        <v>140</v>
      </c>
    </row>
    <row r="222" s="16" customFormat="1">
      <c r="A222" s="16"/>
      <c r="B222" s="252"/>
      <c r="C222" s="253"/>
      <c r="D222" s="221" t="s">
        <v>149</v>
      </c>
      <c r="E222" s="254" t="s">
        <v>31</v>
      </c>
      <c r="F222" s="255" t="s">
        <v>262</v>
      </c>
      <c r="G222" s="253"/>
      <c r="H222" s="256">
        <v>316.68000000000001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62" t="s">
        <v>149</v>
      </c>
      <c r="AU222" s="262" t="s">
        <v>86</v>
      </c>
      <c r="AV222" s="16" t="s">
        <v>263</v>
      </c>
      <c r="AW222" s="16" t="s">
        <v>37</v>
      </c>
      <c r="AX222" s="16" t="s">
        <v>76</v>
      </c>
      <c r="AY222" s="262" t="s">
        <v>140</v>
      </c>
    </row>
    <row r="223" s="14" customFormat="1">
      <c r="A223" s="14"/>
      <c r="B223" s="230"/>
      <c r="C223" s="231"/>
      <c r="D223" s="221" t="s">
        <v>149</v>
      </c>
      <c r="E223" s="232" t="s">
        <v>31</v>
      </c>
      <c r="F223" s="233" t="s">
        <v>292</v>
      </c>
      <c r="G223" s="231"/>
      <c r="H223" s="234">
        <v>-158.34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149</v>
      </c>
      <c r="AU223" s="240" t="s">
        <v>86</v>
      </c>
      <c r="AV223" s="14" t="s">
        <v>86</v>
      </c>
      <c r="AW223" s="14" t="s">
        <v>37</v>
      </c>
      <c r="AX223" s="14" t="s">
        <v>76</v>
      </c>
      <c r="AY223" s="240" t="s">
        <v>140</v>
      </c>
    </row>
    <row r="224" s="15" customFormat="1">
      <c r="A224" s="15"/>
      <c r="B224" s="241"/>
      <c r="C224" s="242"/>
      <c r="D224" s="221" t="s">
        <v>149</v>
      </c>
      <c r="E224" s="243" t="s">
        <v>31</v>
      </c>
      <c r="F224" s="244" t="s">
        <v>204</v>
      </c>
      <c r="G224" s="242"/>
      <c r="H224" s="245">
        <v>158.34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1" t="s">
        <v>149</v>
      </c>
      <c r="AU224" s="251" t="s">
        <v>86</v>
      </c>
      <c r="AV224" s="15" t="s">
        <v>147</v>
      </c>
      <c r="AW224" s="15" t="s">
        <v>37</v>
      </c>
      <c r="AX224" s="15" t="s">
        <v>84</v>
      </c>
      <c r="AY224" s="251" t="s">
        <v>140</v>
      </c>
    </row>
    <row r="225" s="2" customFormat="1">
      <c r="A225" s="40"/>
      <c r="B225" s="41"/>
      <c r="C225" s="206" t="s">
        <v>293</v>
      </c>
      <c r="D225" s="206" t="s">
        <v>142</v>
      </c>
      <c r="E225" s="207" t="s">
        <v>294</v>
      </c>
      <c r="F225" s="208" t="s">
        <v>295</v>
      </c>
      <c r="G225" s="209" t="s">
        <v>145</v>
      </c>
      <c r="H225" s="210">
        <v>158.34</v>
      </c>
      <c r="I225" s="211"/>
      <c r="J225" s="212">
        <f>ROUND(I225*H225,2)</f>
        <v>0</v>
      </c>
      <c r="K225" s="208" t="s">
        <v>146</v>
      </c>
      <c r="L225" s="46"/>
      <c r="M225" s="213" t="s">
        <v>31</v>
      </c>
      <c r="N225" s="214" t="s">
        <v>47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147</v>
      </c>
      <c r="AT225" s="217" t="s">
        <v>142</v>
      </c>
      <c r="AU225" s="217" t="s">
        <v>86</v>
      </c>
      <c r="AY225" s="19" t="s">
        <v>140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84</v>
      </c>
      <c r="BK225" s="218">
        <f>ROUND(I225*H225,2)</f>
        <v>0</v>
      </c>
      <c r="BL225" s="19" t="s">
        <v>147</v>
      </c>
      <c r="BM225" s="217" t="s">
        <v>296</v>
      </c>
    </row>
    <row r="226" s="2" customFormat="1" ht="33" customHeight="1">
      <c r="A226" s="40"/>
      <c r="B226" s="41"/>
      <c r="C226" s="206" t="s">
        <v>297</v>
      </c>
      <c r="D226" s="206" t="s">
        <v>142</v>
      </c>
      <c r="E226" s="207" t="s">
        <v>298</v>
      </c>
      <c r="F226" s="208" t="s">
        <v>299</v>
      </c>
      <c r="G226" s="209" t="s">
        <v>145</v>
      </c>
      <c r="H226" s="210">
        <v>780.79999999999995</v>
      </c>
      <c r="I226" s="211"/>
      <c r="J226" s="212">
        <f>ROUND(I226*H226,2)</f>
        <v>0</v>
      </c>
      <c r="K226" s="208" t="s">
        <v>146</v>
      </c>
      <c r="L226" s="46"/>
      <c r="M226" s="213" t="s">
        <v>31</v>
      </c>
      <c r="N226" s="214" t="s">
        <v>47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147</v>
      </c>
      <c r="AT226" s="217" t="s">
        <v>142</v>
      </c>
      <c r="AU226" s="217" t="s">
        <v>86</v>
      </c>
      <c r="AY226" s="19" t="s">
        <v>140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84</v>
      </c>
      <c r="BK226" s="218">
        <f>ROUND(I226*H226,2)</f>
        <v>0</v>
      </c>
      <c r="BL226" s="19" t="s">
        <v>147</v>
      </c>
      <c r="BM226" s="217" t="s">
        <v>300</v>
      </c>
    </row>
    <row r="227" s="14" customFormat="1">
      <c r="A227" s="14"/>
      <c r="B227" s="230"/>
      <c r="C227" s="231"/>
      <c r="D227" s="221" t="s">
        <v>149</v>
      </c>
      <c r="E227" s="232" t="s">
        <v>31</v>
      </c>
      <c r="F227" s="233" t="s">
        <v>301</v>
      </c>
      <c r="G227" s="231"/>
      <c r="H227" s="234">
        <v>780.79999999999995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149</v>
      </c>
      <c r="AU227" s="240" t="s">
        <v>86</v>
      </c>
      <c r="AV227" s="14" t="s">
        <v>86</v>
      </c>
      <c r="AW227" s="14" t="s">
        <v>37</v>
      </c>
      <c r="AX227" s="14" t="s">
        <v>84</v>
      </c>
      <c r="AY227" s="240" t="s">
        <v>140</v>
      </c>
    </row>
    <row r="228" s="2" customFormat="1">
      <c r="A228" s="40"/>
      <c r="B228" s="41"/>
      <c r="C228" s="206" t="s">
        <v>302</v>
      </c>
      <c r="D228" s="206" t="s">
        <v>142</v>
      </c>
      <c r="E228" s="207" t="s">
        <v>303</v>
      </c>
      <c r="F228" s="208" t="s">
        <v>304</v>
      </c>
      <c r="G228" s="209" t="s">
        <v>145</v>
      </c>
      <c r="H228" s="210">
        <v>208.21299999999999</v>
      </c>
      <c r="I228" s="211"/>
      <c r="J228" s="212">
        <f>ROUND(I228*H228,2)</f>
        <v>0</v>
      </c>
      <c r="K228" s="208" t="s">
        <v>146</v>
      </c>
      <c r="L228" s="46"/>
      <c r="M228" s="213" t="s">
        <v>31</v>
      </c>
      <c r="N228" s="214" t="s">
        <v>47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147</v>
      </c>
      <c r="AT228" s="217" t="s">
        <v>142</v>
      </c>
      <c r="AU228" s="217" t="s">
        <v>86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84</v>
      </c>
      <c r="BK228" s="218">
        <f>ROUND(I228*H228,2)</f>
        <v>0</v>
      </c>
      <c r="BL228" s="19" t="s">
        <v>147</v>
      </c>
      <c r="BM228" s="217" t="s">
        <v>305</v>
      </c>
    </row>
    <row r="229" s="14" customFormat="1">
      <c r="A229" s="14"/>
      <c r="B229" s="230"/>
      <c r="C229" s="231"/>
      <c r="D229" s="221" t="s">
        <v>149</v>
      </c>
      <c r="E229" s="232" t="s">
        <v>31</v>
      </c>
      <c r="F229" s="233" t="s">
        <v>306</v>
      </c>
      <c r="G229" s="231"/>
      <c r="H229" s="234">
        <v>208.21299999999999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149</v>
      </c>
      <c r="AU229" s="240" t="s">
        <v>86</v>
      </c>
      <c r="AV229" s="14" t="s">
        <v>86</v>
      </c>
      <c r="AW229" s="14" t="s">
        <v>37</v>
      </c>
      <c r="AX229" s="14" t="s">
        <v>84</v>
      </c>
      <c r="AY229" s="240" t="s">
        <v>140</v>
      </c>
    </row>
    <row r="230" s="2" customFormat="1">
      <c r="A230" s="40"/>
      <c r="B230" s="41"/>
      <c r="C230" s="206" t="s">
        <v>307</v>
      </c>
      <c r="D230" s="206" t="s">
        <v>142</v>
      </c>
      <c r="E230" s="207" t="s">
        <v>308</v>
      </c>
      <c r="F230" s="208" t="s">
        <v>309</v>
      </c>
      <c r="G230" s="209" t="s">
        <v>145</v>
      </c>
      <c r="H230" s="210">
        <v>1841.9680000000001</v>
      </c>
      <c r="I230" s="211"/>
      <c r="J230" s="212">
        <f>ROUND(I230*H230,2)</f>
        <v>0</v>
      </c>
      <c r="K230" s="208" t="s">
        <v>146</v>
      </c>
      <c r="L230" s="46"/>
      <c r="M230" s="213" t="s">
        <v>31</v>
      </c>
      <c r="N230" s="214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147</v>
      </c>
      <c r="AT230" s="217" t="s">
        <v>142</v>
      </c>
      <c r="AU230" s="217" t="s">
        <v>86</v>
      </c>
      <c r="AY230" s="19" t="s">
        <v>140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84</v>
      </c>
      <c r="BK230" s="218">
        <f>ROUND(I230*H230,2)</f>
        <v>0</v>
      </c>
      <c r="BL230" s="19" t="s">
        <v>147</v>
      </c>
      <c r="BM230" s="217" t="s">
        <v>310</v>
      </c>
    </row>
    <row r="231" s="14" customFormat="1">
      <c r="A231" s="14"/>
      <c r="B231" s="230"/>
      <c r="C231" s="231"/>
      <c r="D231" s="221" t="s">
        <v>149</v>
      </c>
      <c r="E231" s="232" t="s">
        <v>31</v>
      </c>
      <c r="F231" s="233" t="s">
        <v>311</v>
      </c>
      <c r="G231" s="231"/>
      <c r="H231" s="234">
        <v>1525.268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149</v>
      </c>
      <c r="AU231" s="240" t="s">
        <v>86</v>
      </c>
      <c r="AV231" s="14" t="s">
        <v>86</v>
      </c>
      <c r="AW231" s="14" t="s">
        <v>37</v>
      </c>
      <c r="AX231" s="14" t="s">
        <v>76</v>
      </c>
      <c r="AY231" s="240" t="s">
        <v>140</v>
      </c>
    </row>
    <row r="232" s="14" customFormat="1">
      <c r="A232" s="14"/>
      <c r="B232" s="230"/>
      <c r="C232" s="231"/>
      <c r="D232" s="221" t="s">
        <v>149</v>
      </c>
      <c r="E232" s="232" t="s">
        <v>31</v>
      </c>
      <c r="F232" s="233" t="s">
        <v>312</v>
      </c>
      <c r="G232" s="231"/>
      <c r="H232" s="234">
        <v>316.69999999999999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149</v>
      </c>
      <c r="AU232" s="240" t="s">
        <v>86</v>
      </c>
      <c r="AV232" s="14" t="s">
        <v>86</v>
      </c>
      <c r="AW232" s="14" t="s">
        <v>37</v>
      </c>
      <c r="AX232" s="14" t="s">
        <v>76</v>
      </c>
      <c r="AY232" s="240" t="s">
        <v>140</v>
      </c>
    </row>
    <row r="233" s="15" customFormat="1">
      <c r="A233" s="15"/>
      <c r="B233" s="241"/>
      <c r="C233" s="242"/>
      <c r="D233" s="221" t="s">
        <v>149</v>
      </c>
      <c r="E233" s="243" t="s">
        <v>31</v>
      </c>
      <c r="F233" s="244" t="s">
        <v>204</v>
      </c>
      <c r="G233" s="242"/>
      <c r="H233" s="245">
        <v>1841.9680000000001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1" t="s">
        <v>149</v>
      </c>
      <c r="AU233" s="251" t="s">
        <v>86</v>
      </c>
      <c r="AV233" s="15" t="s">
        <v>147</v>
      </c>
      <c r="AW233" s="15" t="s">
        <v>37</v>
      </c>
      <c r="AX233" s="15" t="s">
        <v>84</v>
      </c>
      <c r="AY233" s="251" t="s">
        <v>140</v>
      </c>
    </row>
    <row r="234" s="2" customFormat="1">
      <c r="A234" s="40"/>
      <c r="B234" s="41"/>
      <c r="C234" s="206" t="s">
        <v>313</v>
      </c>
      <c r="D234" s="206" t="s">
        <v>142</v>
      </c>
      <c r="E234" s="207" t="s">
        <v>314</v>
      </c>
      <c r="F234" s="208" t="s">
        <v>315</v>
      </c>
      <c r="G234" s="209" t="s">
        <v>145</v>
      </c>
      <c r="H234" s="210">
        <v>9209.8400000000001</v>
      </c>
      <c r="I234" s="211"/>
      <c r="J234" s="212">
        <f>ROUND(I234*H234,2)</f>
        <v>0</v>
      </c>
      <c r="K234" s="208" t="s">
        <v>146</v>
      </c>
      <c r="L234" s="46"/>
      <c r="M234" s="213" t="s">
        <v>31</v>
      </c>
      <c r="N234" s="214" t="s">
        <v>47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147</v>
      </c>
      <c r="AT234" s="217" t="s">
        <v>142</v>
      </c>
      <c r="AU234" s="217" t="s">
        <v>86</v>
      </c>
      <c r="AY234" s="19" t="s">
        <v>140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84</v>
      </c>
      <c r="BK234" s="218">
        <f>ROUND(I234*H234,2)</f>
        <v>0</v>
      </c>
      <c r="BL234" s="19" t="s">
        <v>147</v>
      </c>
      <c r="BM234" s="217" t="s">
        <v>316</v>
      </c>
    </row>
    <row r="235" s="14" customFormat="1">
      <c r="A235" s="14"/>
      <c r="B235" s="230"/>
      <c r="C235" s="231"/>
      <c r="D235" s="221" t="s">
        <v>149</v>
      </c>
      <c r="E235" s="232" t="s">
        <v>31</v>
      </c>
      <c r="F235" s="233" t="s">
        <v>317</v>
      </c>
      <c r="G235" s="231"/>
      <c r="H235" s="234">
        <v>9209.8400000000001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149</v>
      </c>
      <c r="AU235" s="240" t="s">
        <v>86</v>
      </c>
      <c r="AV235" s="14" t="s">
        <v>86</v>
      </c>
      <c r="AW235" s="14" t="s">
        <v>37</v>
      </c>
      <c r="AX235" s="14" t="s">
        <v>84</v>
      </c>
      <c r="AY235" s="240" t="s">
        <v>140</v>
      </c>
    </row>
    <row r="236" s="2" customFormat="1">
      <c r="A236" s="40"/>
      <c r="B236" s="41"/>
      <c r="C236" s="206" t="s">
        <v>318</v>
      </c>
      <c r="D236" s="206" t="s">
        <v>142</v>
      </c>
      <c r="E236" s="207" t="s">
        <v>319</v>
      </c>
      <c r="F236" s="208" t="s">
        <v>320</v>
      </c>
      <c r="G236" s="209" t="s">
        <v>145</v>
      </c>
      <c r="H236" s="210">
        <v>390.49099999999999</v>
      </c>
      <c r="I236" s="211"/>
      <c r="J236" s="212">
        <f>ROUND(I236*H236,2)</f>
        <v>0</v>
      </c>
      <c r="K236" s="208" t="s">
        <v>146</v>
      </c>
      <c r="L236" s="46"/>
      <c r="M236" s="213" t="s">
        <v>31</v>
      </c>
      <c r="N236" s="214" t="s">
        <v>47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147</v>
      </c>
      <c r="AT236" s="217" t="s">
        <v>142</v>
      </c>
      <c r="AU236" s="217" t="s">
        <v>86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84</v>
      </c>
      <c r="BK236" s="218">
        <f>ROUND(I236*H236,2)</f>
        <v>0</v>
      </c>
      <c r="BL236" s="19" t="s">
        <v>147</v>
      </c>
      <c r="BM236" s="217" t="s">
        <v>321</v>
      </c>
    </row>
    <row r="237" s="14" customFormat="1">
      <c r="A237" s="14"/>
      <c r="B237" s="230"/>
      <c r="C237" s="231"/>
      <c r="D237" s="221" t="s">
        <v>149</v>
      </c>
      <c r="E237" s="232" t="s">
        <v>31</v>
      </c>
      <c r="F237" s="233" t="s">
        <v>322</v>
      </c>
      <c r="G237" s="231"/>
      <c r="H237" s="234">
        <v>390.49099999999999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149</v>
      </c>
      <c r="AU237" s="240" t="s">
        <v>86</v>
      </c>
      <c r="AV237" s="14" t="s">
        <v>86</v>
      </c>
      <c r="AW237" s="14" t="s">
        <v>37</v>
      </c>
      <c r="AX237" s="14" t="s">
        <v>84</v>
      </c>
      <c r="AY237" s="240" t="s">
        <v>140</v>
      </c>
    </row>
    <row r="238" s="2" customFormat="1" ht="33" customHeight="1">
      <c r="A238" s="40"/>
      <c r="B238" s="41"/>
      <c r="C238" s="206" t="s">
        <v>323</v>
      </c>
      <c r="D238" s="206" t="s">
        <v>142</v>
      </c>
      <c r="E238" s="207" t="s">
        <v>324</v>
      </c>
      <c r="F238" s="208" t="s">
        <v>325</v>
      </c>
      <c r="G238" s="209" t="s">
        <v>145</v>
      </c>
      <c r="H238" s="210">
        <v>29.413</v>
      </c>
      <c r="I238" s="211"/>
      <c r="J238" s="212">
        <f>ROUND(I238*H238,2)</f>
        <v>0</v>
      </c>
      <c r="K238" s="208" t="s">
        <v>146</v>
      </c>
      <c r="L238" s="46"/>
      <c r="M238" s="213" t="s">
        <v>31</v>
      </c>
      <c r="N238" s="214" t="s">
        <v>47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147</v>
      </c>
      <c r="AT238" s="217" t="s">
        <v>142</v>
      </c>
      <c r="AU238" s="217" t="s">
        <v>86</v>
      </c>
      <c r="AY238" s="19" t="s">
        <v>140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84</v>
      </c>
      <c r="BK238" s="218">
        <f>ROUND(I238*H238,2)</f>
        <v>0</v>
      </c>
      <c r="BL238" s="19" t="s">
        <v>147</v>
      </c>
      <c r="BM238" s="217" t="s">
        <v>326</v>
      </c>
    </row>
    <row r="239" s="13" customFormat="1">
      <c r="A239" s="13"/>
      <c r="B239" s="219"/>
      <c r="C239" s="220"/>
      <c r="D239" s="221" t="s">
        <v>149</v>
      </c>
      <c r="E239" s="222" t="s">
        <v>31</v>
      </c>
      <c r="F239" s="223" t="s">
        <v>327</v>
      </c>
      <c r="G239" s="220"/>
      <c r="H239" s="222" t="s">
        <v>31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9" t="s">
        <v>149</v>
      </c>
      <c r="AU239" s="229" t="s">
        <v>86</v>
      </c>
      <c r="AV239" s="13" t="s">
        <v>84</v>
      </c>
      <c r="AW239" s="13" t="s">
        <v>37</v>
      </c>
      <c r="AX239" s="13" t="s">
        <v>76</v>
      </c>
      <c r="AY239" s="229" t="s">
        <v>140</v>
      </c>
    </row>
    <row r="240" s="14" customFormat="1">
      <c r="A240" s="14"/>
      <c r="B240" s="230"/>
      <c r="C240" s="231"/>
      <c r="D240" s="221" t="s">
        <v>149</v>
      </c>
      <c r="E240" s="232" t="s">
        <v>31</v>
      </c>
      <c r="F240" s="233" t="s">
        <v>328</v>
      </c>
      <c r="G240" s="231"/>
      <c r="H240" s="234">
        <v>25.838000000000001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0" t="s">
        <v>149</v>
      </c>
      <c r="AU240" s="240" t="s">
        <v>86</v>
      </c>
      <c r="AV240" s="14" t="s">
        <v>86</v>
      </c>
      <c r="AW240" s="14" t="s">
        <v>37</v>
      </c>
      <c r="AX240" s="14" t="s">
        <v>76</v>
      </c>
      <c r="AY240" s="240" t="s">
        <v>140</v>
      </c>
    </row>
    <row r="241" s="14" customFormat="1">
      <c r="A241" s="14"/>
      <c r="B241" s="230"/>
      <c r="C241" s="231"/>
      <c r="D241" s="221" t="s">
        <v>149</v>
      </c>
      <c r="E241" s="232" t="s">
        <v>31</v>
      </c>
      <c r="F241" s="233" t="s">
        <v>329</v>
      </c>
      <c r="G241" s="231"/>
      <c r="H241" s="234">
        <v>3.5750000000000002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149</v>
      </c>
      <c r="AU241" s="240" t="s">
        <v>86</v>
      </c>
      <c r="AV241" s="14" t="s">
        <v>86</v>
      </c>
      <c r="AW241" s="14" t="s">
        <v>37</v>
      </c>
      <c r="AX241" s="14" t="s">
        <v>76</v>
      </c>
      <c r="AY241" s="240" t="s">
        <v>140</v>
      </c>
    </row>
    <row r="242" s="15" customFormat="1">
      <c r="A242" s="15"/>
      <c r="B242" s="241"/>
      <c r="C242" s="242"/>
      <c r="D242" s="221" t="s">
        <v>149</v>
      </c>
      <c r="E242" s="243" t="s">
        <v>31</v>
      </c>
      <c r="F242" s="244" t="s">
        <v>204</v>
      </c>
      <c r="G242" s="242"/>
      <c r="H242" s="245">
        <v>29.413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1" t="s">
        <v>149</v>
      </c>
      <c r="AU242" s="251" t="s">
        <v>86</v>
      </c>
      <c r="AV242" s="15" t="s">
        <v>147</v>
      </c>
      <c r="AW242" s="15" t="s">
        <v>37</v>
      </c>
      <c r="AX242" s="15" t="s">
        <v>84</v>
      </c>
      <c r="AY242" s="251" t="s">
        <v>140</v>
      </c>
    </row>
    <row r="243" s="2" customFormat="1" ht="16.5" customHeight="1">
      <c r="A243" s="40"/>
      <c r="B243" s="41"/>
      <c r="C243" s="263" t="s">
        <v>330</v>
      </c>
      <c r="D243" s="263" t="s">
        <v>331</v>
      </c>
      <c r="E243" s="264" t="s">
        <v>332</v>
      </c>
      <c r="F243" s="265" t="s">
        <v>333</v>
      </c>
      <c r="G243" s="266" t="s">
        <v>334</v>
      </c>
      <c r="H243" s="267">
        <v>52.954000000000001</v>
      </c>
      <c r="I243" s="268"/>
      <c r="J243" s="269">
        <f>ROUND(I243*H243,2)</f>
        <v>0</v>
      </c>
      <c r="K243" s="265" t="s">
        <v>146</v>
      </c>
      <c r="L243" s="270"/>
      <c r="M243" s="271" t="s">
        <v>31</v>
      </c>
      <c r="N243" s="272" t="s">
        <v>47</v>
      </c>
      <c r="O243" s="86"/>
      <c r="P243" s="215">
        <f>O243*H243</f>
        <v>0</v>
      </c>
      <c r="Q243" s="215">
        <v>1</v>
      </c>
      <c r="R243" s="215">
        <f>Q243*H243</f>
        <v>52.954000000000001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297</v>
      </c>
      <c r="AT243" s="217" t="s">
        <v>331</v>
      </c>
      <c r="AU243" s="217" t="s">
        <v>86</v>
      </c>
      <c r="AY243" s="19" t="s">
        <v>140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84</v>
      </c>
      <c r="BK243" s="218">
        <f>ROUND(I243*H243,2)</f>
        <v>0</v>
      </c>
      <c r="BL243" s="19" t="s">
        <v>147</v>
      </c>
      <c r="BM243" s="217" t="s">
        <v>335</v>
      </c>
    </row>
    <row r="244" s="14" customFormat="1">
      <c r="A244" s="14"/>
      <c r="B244" s="230"/>
      <c r="C244" s="231"/>
      <c r="D244" s="221" t="s">
        <v>149</v>
      </c>
      <c r="E244" s="232" t="s">
        <v>31</v>
      </c>
      <c r="F244" s="233" t="s">
        <v>336</v>
      </c>
      <c r="G244" s="231"/>
      <c r="H244" s="234">
        <v>52.954000000000001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0" t="s">
        <v>149</v>
      </c>
      <c r="AU244" s="240" t="s">
        <v>86</v>
      </c>
      <c r="AV244" s="14" t="s">
        <v>86</v>
      </c>
      <c r="AW244" s="14" t="s">
        <v>37</v>
      </c>
      <c r="AX244" s="14" t="s">
        <v>84</v>
      </c>
      <c r="AY244" s="240" t="s">
        <v>140</v>
      </c>
    </row>
    <row r="245" s="2" customFormat="1">
      <c r="A245" s="40"/>
      <c r="B245" s="41"/>
      <c r="C245" s="206" t="s">
        <v>8</v>
      </c>
      <c r="D245" s="206" t="s">
        <v>142</v>
      </c>
      <c r="E245" s="207" t="s">
        <v>337</v>
      </c>
      <c r="F245" s="208" t="s">
        <v>338</v>
      </c>
      <c r="G245" s="209" t="s">
        <v>334</v>
      </c>
      <c r="H245" s="210">
        <v>3315.5419999999999</v>
      </c>
      <c r="I245" s="211"/>
      <c r="J245" s="212">
        <f>ROUND(I245*H245,2)</f>
        <v>0</v>
      </c>
      <c r="K245" s="208" t="s">
        <v>146</v>
      </c>
      <c r="L245" s="46"/>
      <c r="M245" s="213" t="s">
        <v>31</v>
      </c>
      <c r="N245" s="214" t="s">
        <v>47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147</v>
      </c>
      <c r="AT245" s="217" t="s">
        <v>142</v>
      </c>
      <c r="AU245" s="217" t="s">
        <v>86</v>
      </c>
      <c r="AY245" s="19" t="s">
        <v>140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84</v>
      </c>
      <c r="BK245" s="218">
        <f>ROUND(I245*H245,2)</f>
        <v>0</v>
      </c>
      <c r="BL245" s="19" t="s">
        <v>147</v>
      </c>
      <c r="BM245" s="217" t="s">
        <v>339</v>
      </c>
    </row>
    <row r="246" s="14" customFormat="1">
      <c r="A246" s="14"/>
      <c r="B246" s="230"/>
      <c r="C246" s="231"/>
      <c r="D246" s="221" t="s">
        <v>149</v>
      </c>
      <c r="E246" s="232" t="s">
        <v>31</v>
      </c>
      <c r="F246" s="233" t="s">
        <v>340</v>
      </c>
      <c r="G246" s="231"/>
      <c r="H246" s="234">
        <v>3315.5419999999999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149</v>
      </c>
      <c r="AU246" s="240" t="s">
        <v>86</v>
      </c>
      <c r="AV246" s="14" t="s">
        <v>86</v>
      </c>
      <c r="AW246" s="14" t="s">
        <v>37</v>
      </c>
      <c r="AX246" s="14" t="s">
        <v>84</v>
      </c>
      <c r="AY246" s="240" t="s">
        <v>140</v>
      </c>
    </row>
    <row r="247" s="2" customFormat="1">
      <c r="A247" s="40"/>
      <c r="B247" s="41"/>
      <c r="C247" s="206" t="s">
        <v>341</v>
      </c>
      <c r="D247" s="206" t="s">
        <v>142</v>
      </c>
      <c r="E247" s="207" t="s">
        <v>342</v>
      </c>
      <c r="F247" s="208" t="s">
        <v>343</v>
      </c>
      <c r="G247" s="209" t="s">
        <v>145</v>
      </c>
      <c r="H247" s="210">
        <v>1470.27</v>
      </c>
      <c r="I247" s="211"/>
      <c r="J247" s="212">
        <f>ROUND(I247*H247,2)</f>
        <v>0</v>
      </c>
      <c r="K247" s="208" t="s">
        <v>146</v>
      </c>
      <c r="L247" s="46"/>
      <c r="M247" s="213" t="s">
        <v>31</v>
      </c>
      <c r="N247" s="214" t="s">
        <v>47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147</v>
      </c>
      <c r="AT247" s="217" t="s">
        <v>142</v>
      </c>
      <c r="AU247" s="217" t="s">
        <v>86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84</v>
      </c>
      <c r="BK247" s="218">
        <f>ROUND(I247*H247,2)</f>
        <v>0</v>
      </c>
      <c r="BL247" s="19" t="s">
        <v>147</v>
      </c>
      <c r="BM247" s="217" t="s">
        <v>344</v>
      </c>
    </row>
    <row r="248" s="13" customFormat="1">
      <c r="A248" s="13"/>
      <c r="B248" s="219"/>
      <c r="C248" s="220"/>
      <c r="D248" s="221" t="s">
        <v>149</v>
      </c>
      <c r="E248" s="222" t="s">
        <v>31</v>
      </c>
      <c r="F248" s="223" t="s">
        <v>345</v>
      </c>
      <c r="G248" s="220"/>
      <c r="H248" s="222" t="s">
        <v>31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9" t="s">
        <v>149</v>
      </c>
      <c r="AU248" s="229" t="s">
        <v>86</v>
      </c>
      <c r="AV248" s="13" t="s">
        <v>84</v>
      </c>
      <c r="AW248" s="13" t="s">
        <v>37</v>
      </c>
      <c r="AX248" s="13" t="s">
        <v>76</v>
      </c>
      <c r="AY248" s="229" t="s">
        <v>140</v>
      </c>
    </row>
    <row r="249" s="14" customFormat="1">
      <c r="A249" s="14"/>
      <c r="B249" s="230"/>
      <c r="C249" s="231"/>
      <c r="D249" s="221" t="s">
        <v>149</v>
      </c>
      <c r="E249" s="232" t="s">
        <v>31</v>
      </c>
      <c r="F249" s="233" t="s">
        <v>346</v>
      </c>
      <c r="G249" s="231"/>
      <c r="H249" s="234">
        <v>14.875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0" t="s">
        <v>149</v>
      </c>
      <c r="AU249" s="240" t="s">
        <v>86</v>
      </c>
      <c r="AV249" s="14" t="s">
        <v>86</v>
      </c>
      <c r="AW249" s="14" t="s">
        <v>37</v>
      </c>
      <c r="AX249" s="14" t="s">
        <v>76</v>
      </c>
      <c r="AY249" s="240" t="s">
        <v>140</v>
      </c>
    </row>
    <row r="250" s="14" customFormat="1">
      <c r="A250" s="14"/>
      <c r="B250" s="230"/>
      <c r="C250" s="231"/>
      <c r="D250" s="221" t="s">
        <v>149</v>
      </c>
      <c r="E250" s="232" t="s">
        <v>31</v>
      </c>
      <c r="F250" s="233" t="s">
        <v>347</v>
      </c>
      <c r="G250" s="231"/>
      <c r="H250" s="234">
        <v>29.75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149</v>
      </c>
      <c r="AU250" s="240" t="s">
        <v>86</v>
      </c>
      <c r="AV250" s="14" t="s">
        <v>86</v>
      </c>
      <c r="AW250" s="14" t="s">
        <v>37</v>
      </c>
      <c r="AX250" s="14" t="s">
        <v>76</v>
      </c>
      <c r="AY250" s="240" t="s">
        <v>140</v>
      </c>
    </row>
    <row r="251" s="14" customFormat="1">
      <c r="A251" s="14"/>
      <c r="B251" s="230"/>
      <c r="C251" s="231"/>
      <c r="D251" s="221" t="s">
        <v>149</v>
      </c>
      <c r="E251" s="232" t="s">
        <v>31</v>
      </c>
      <c r="F251" s="233" t="s">
        <v>348</v>
      </c>
      <c r="G251" s="231"/>
      <c r="H251" s="234">
        <v>15.5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149</v>
      </c>
      <c r="AU251" s="240" t="s">
        <v>86</v>
      </c>
      <c r="AV251" s="14" t="s">
        <v>86</v>
      </c>
      <c r="AW251" s="14" t="s">
        <v>37</v>
      </c>
      <c r="AX251" s="14" t="s">
        <v>76</v>
      </c>
      <c r="AY251" s="240" t="s">
        <v>140</v>
      </c>
    </row>
    <row r="252" s="14" customFormat="1">
      <c r="A252" s="14"/>
      <c r="B252" s="230"/>
      <c r="C252" s="231"/>
      <c r="D252" s="221" t="s">
        <v>149</v>
      </c>
      <c r="E252" s="232" t="s">
        <v>31</v>
      </c>
      <c r="F252" s="233" t="s">
        <v>349</v>
      </c>
      <c r="G252" s="231"/>
      <c r="H252" s="234">
        <v>4.75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0" t="s">
        <v>149</v>
      </c>
      <c r="AU252" s="240" t="s">
        <v>86</v>
      </c>
      <c r="AV252" s="14" t="s">
        <v>86</v>
      </c>
      <c r="AW252" s="14" t="s">
        <v>37</v>
      </c>
      <c r="AX252" s="14" t="s">
        <v>76</v>
      </c>
      <c r="AY252" s="240" t="s">
        <v>140</v>
      </c>
    </row>
    <row r="253" s="14" customFormat="1">
      <c r="A253" s="14"/>
      <c r="B253" s="230"/>
      <c r="C253" s="231"/>
      <c r="D253" s="221" t="s">
        <v>149</v>
      </c>
      <c r="E253" s="232" t="s">
        <v>31</v>
      </c>
      <c r="F253" s="233" t="s">
        <v>350</v>
      </c>
      <c r="G253" s="231"/>
      <c r="H253" s="234">
        <v>12.75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0" t="s">
        <v>149</v>
      </c>
      <c r="AU253" s="240" t="s">
        <v>86</v>
      </c>
      <c r="AV253" s="14" t="s">
        <v>86</v>
      </c>
      <c r="AW253" s="14" t="s">
        <v>37</v>
      </c>
      <c r="AX253" s="14" t="s">
        <v>76</v>
      </c>
      <c r="AY253" s="240" t="s">
        <v>140</v>
      </c>
    </row>
    <row r="254" s="14" customFormat="1">
      <c r="A254" s="14"/>
      <c r="B254" s="230"/>
      <c r="C254" s="231"/>
      <c r="D254" s="221" t="s">
        <v>149</v>
      </c>
      <c r="E254" s="232" t="s">
        <v>31</v>
      </c>
      <c r="F254" s="233" t="s">
        <v>351</v>
      </c>
      <c r="G254" s="231"/>
      <c r="H254" s="234">
        <v>12.5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149</v>
      </c>
      <c r="AU254" s="240" t="s">
        <v>86</v>
      </c>
      <c r="AV254" s="14" t="s">
        <v>86</v>
      </c>
      <c r="AW254" s="14" t="s">
        <v>37</v>
      </c>
      <c r="AX254" s="14" t="s">
        <v>76</v>
      </c>
      <c r="AY254" s="240" t="s">
        <v>140</v>
      </c>
    </row>
    <row r="255" s="14" customFormat="1">
      <c r="A255" s="14"/>
      <c r="B255" s="230"/>
      <c r="C255" s="231"/>
      <c r="D255" s="221" t="s">
        <v>149</v>
      </c>
      <c r="E255" s="232" t="s">
        <v>31</v>
      </c>
      <c r="F255" s="233" t="s">
        <v>352</v>
      </c>
      <c r="G255" s="231"/>
      <c r="H255" s="234">
        <v>15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149</v>
      </c>
      <c r="AU255" s="240" t="s">
        <v>86</v>
      </c>
      <c r="AV255" s="14" t="s">
        <v>86</v>
      </c>
      <c r="AW255" s="14" t="s">
        <v>37</v>
      </c>
      <c r="AX255" s="14" t="s">
        <v>76</v>
      </c>
      <c r="AY255" s="240" t="s">
        <v>140</v>
      </c>
    </row>
    <row r="256" s="14" customFormat="1">
      <c r="A256" s="14"/>
      <c r="B256" s="230"/>
      <c r="C256" s="231"/>
      <c r="D256" s="221" t="s">
        <v>149</v>
      </c>
      <c r="E256" s="232" t="s">
        <v>31</v>
      </c>
      <c r="F256" s="233" t="s">
        <v>353</v>
      </c>
      <c r="G256" s="231"/>
      <c r="H256" s="234">
        <v>16.25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149</v>
      </c>
      <c r="AU256" s="240" t="s">
        <v>86</v>
      </c>
      <c r="AV256" s="14" t="s">
        <v>86</v>
      </c>
      <c r="AW256" s="14" t="s">
        <v>37</v>
      </c>
      <c r="AX256" s="14" t="s">
        <v>76</v>
      </c>
      <c r="AY256" s="240" t="s">
        <v>140</v>
      </c>
    </row>
    <row r="257" s="14" customFormat="1">
      <c r="A257" s="14"/>
      <c r="B257" s="230"/>
      <c r="C257" s="231"/>
      <c r="D257" s="221" t="s">
        <v>149</v>
      </c>
      <c r="E257" s="232" t="s">
        <v>31</v>
      </c>
      <c r="F257" s="233" t="s">
        <v>354</v>
      </c>
      <c r="G257" s="231"/>
      <c r="H257" s="234">
        <v>29.75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149</v>
      </c>
      <c r="AU257" s="240" t="s">
        <v>86</v>
      </c>
      <c r="AV257" s="14" t="s">
        <v>86</v>
      </c>
      <c r="AW257" s="14" t="s">
        <v>37</v>
      </c>
      <c r="AX257" s="14" t="s">
        <v>76</v>
      </c>
      <c r="AY257" s="240" t="s">
        <v>140</v>
      </c>
    </row>
    <row r="258" s="14" customFormat="1">
      <c r="A258" s="14"/>
      <c r="B258" s="230"/>
      <c r="C258" s="231"/>
      <c r="D258" s="221" t="s">
        <v>149</v>
      </c>
      <c r="E258" s="232" t="s">
        <v>31</v>
      </c>
      <c r="F258" s="233" t="s">
        <v>355</v>
      </c>
      <c r="G258" s="231"/>
      <c r="H258" s="234">
        <v>6.25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0" t="s">
        <v>149</v>
      </c>
      <c r="AU258" s="240" t="s">
        <v>86</v>
      </c>
      <c r="AV258" s="14" t="s">
        <v>86</v>
      </c>
      <c r="AW258" s="14" t="s">
        <v>37</v>
      </c>
      <c r="AX258" s="14" t="s">
        <v>76</v>
      </c>
      <c r="AY258" s="240" t="s">
        <v>140</v>
      </c>
    </row>
    <row r="259" s="14" customFormat="1">
      <c r="A259" s="14"/>
      <c r="B259" s="230"/>
      <c r="C259" s="231"/>
      <c r="D259" s="221" t="s">
        <v>149</v>
      </c>
      <c r="E259" s="232" t="s">
        <v>31</v>
      </c>
      <c r="F259" s="233" t="s">
        <v>356</v>
      </c>
      <c r="G259" s="231"/>
      <c r="H259" s="234">
        <v>24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149</v>
      </c>
      <c r="AU259" s="240" t="s">
        <v>86</v>
      </c>
      <c r="AV259" s="14" t="s">
        <v>86</v>
      </c>
      <c r="AW259" s="14" t="s">
        <v>37</v>
      </c>
      <c r="AX259" s="14" t="s">
        <v>76</v>
      </c>
      <c r="AY259" s="240" t="s">
        <v>140</v>
      </c>
    </row>
    <row r="260" s="14" customFormat="1">
      <c r="A260" s="14"/>
      <c r="B260" s="230"/>
      <c r="C260" s="231"/>
      <c r="D260" s="221" t="s">
        <v>149</v>
      </c>
      <c r="E260" s="232" t="s">
        <v>31</v>
      </c>
      <c r="F260" s="233" t="s">
        <v>357</v>
      </c>
      <c r="G260" s="231"/>
      <c r="H260" s="234">
        <v>14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149</v>
      </c>
      <c r="AU260" s="240" t="s">
        <v>86</v>
      </c>
      <c r="AV260" s="14" t="s">
        <v>86</v>
      </c>
      <c r="AW260" s="14" t="s">
        <v>37</v>
      </c>
      <c r="AX260" s="14" t="s">
        <v>76</v>
      </c>
      <c r="AY260" s="240" t="s">
        <v>140</v>
      </c>
    </row>
    <row r="261" s="14" customFormat="1">
      <c r="A261" s="14"/>
      <c r="B261" s="230"/>
      <c r="C261" s="231"/>
      <c r="D261" s="221" t="s">
        <v>149</v>
      </c>
      <c r="E261" s="232" t="s">
        <v>31</v>
      </c>
      <c r="F261" s="233" t="s">
        <v>358</v>
      </c>
      <c r="G261" s="231"/>
      <c r="H261" s="234">
        <v>18.25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149</v>
      </c>
      <c r="AU261" s="240" t="s">
        <v>86</v>
      </c>
      <c r="AV261" s="14" t="s">
        <v>86</v>
      </c>
      <c r="AW261" s="14" t="s">
        <v>37</v>
      </c>
      <c r="AX261" s="14" t="s">
        <v>76</v>
      </c>
      <c r="AY261" s="240" t="s">
        <v>140</v>
      </c>
    </row>
    <row r="262" s="14" customFormat="1">
      <c r="A262" s="14"/>
      <c r="B262" s="230"/>
      <c r="C262" s="231"/>
      <c r="D262" s="221" t="s">
        <v>149</v>
      </c>
      <c r="E262" s="232" t="s">
        <v>31</v>
      </c>
      <c r="F262" s="233" t="s">
        <v>359</v>
      </c>
      <c r="G262" s="231"/>
      <c r="H262" s="234">
        <v>40.75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0" t="s">
        <v>149</v>
      </c>
      <c r="AU262" s="240" t="s">
        <v>86</v>
      </c>
      <c r="AV262" s="14" t="s">
        <v>86</v>
      </c>
      <c r="AW262" s="14" t="s">
        <v>37</v>
      </c>
      <c r="AX262" s="14" t="s">
        <v>76</v>
      </c>
      <c r="AY262" s="240" t="s">
        <v>140</v>
      </c>
    </row>
    <row r="263" s="14" customFormat="1">
      <c r="A263" s="14"/>
      <c r="B263" s="230"/>
      <c r="C263" s="231"/>
      <c r="D263" s="221" t="s">
        <v>149</v>
      </c>
      <c r="E263" s="232" t="s">
        <v>31</v>
      </c>
      <c r="F263" s="233" t="s">
        <v>360</v>
      </c>
      <c r="G263" s="231"/>
      <c r="H263" s="234">
        <v>12.75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149</v>
      </c>
      <c r="AU263" s="240" t="s">
        <v>86</v>
      </c>
      <c r="AV263" s="14" t="s">
        <v>86</v>
      </c>
      <c r="AW263" s="14" t="s">
        <v>37</v>
      </c>
      <c r="AX263" s="14" t="s">
        <v>76</v>
      </c>
      <c r="AY263" s="240" t="s">
        <v>140</v>
      </c>
    </row>
    <row r="264" s="14" customFormat="1">
      <c r="A264" s="14"/>
      <c r="B264" s="230"/>
      <c r="C264" s="231"/>
      <c r="D264" s="221" t="s">
        <v>149</v>
      </c>
      <c r="E264" s="232" t="s">
        <v>31</v>
      </c>
      <c r="F264" s="233" t="s">
        <v>361</v>
      </c>
      <c r="G264" s="231"/>
      <c r="H264" s="234">
        <v>13.75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0" t="s">
        <v>149</v>
      </c>
      <c r="AU264" s="240" t="s">
        <v>86</v>
      </c>
      <c r="AV264" s="14" t="s">
        <v>86</v>
      </c>
      <c r="AW264" s="14" t="s">
        <v>37</v>
      </c>
      <c r="AX264" s="14" t="s">
        <v>76</v>
      </c>
      <c r="AY264" s="240" t="s">
        <v>140</v>
      </c>
    </row>
    <row r="265" s="14" customFormat="1">
      <c r="A265" s="14"/>
      <c r="B265" s="230"/>
      <c r="C265" s="231"/>
      <c r="D265" s="221" t="s">
        <v>149</v>
      </c>
      <c r="E265" s="232" t="s">
        <v>31</v>
      </c>
      <c r="F265" s="233" t="s">
        <v>362</v>
      </c>
      <c r="G265" s="231"/>
      <c r="H265" s="234">
        <v>9.5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0" t="s">
        <v>149</v>
      </c>
      <c r="AU265" s="240" t="s">
        <v>86</v>
      </c>
      <c r="AV265" s="14" t="s">
        <v>86</v>
      </c>
      <c r="AW265" s="14" t="s">
        <v>37</v>
      </c>
      <c r="AX265" s="14" t="s">
        <v>76</v>
      </c>
      <c r="AY265" s="240" t="s">
        <v>140</v>
      </c>
    </row>
    <row r="266" s="14" customFormat="1">
      <c r="A266" s="14"/>
      <c r="B266" s="230"/>
      <c r="C266" s="231"/>
      <c r="D266" s="221" t="s">
        <v>149</v>
      </c>
      <c r="E266" s="232" t="s">
        <v>31</v>
      </c>
      <c r="F266" s="233" t="s">
        <v>363</v>
      </c>
      <c r="G266" s="231"/>
      <c r="H266" s="234">
        <v>61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149</v>
      </c>
      <c r="AU266" s="240" t="s">
        <v>86</v>
      </c>
      <c r="AV266" s="14" t="s">
        <v>86</v>
      </c>
      <c r="AW266" s="14" t="s">
        <v>37</v>
      </c>
      <c r="AX266" s="14" t="s">
        <v>76</v>
      </c>
      <c r="AY266" s="240" t="s">
        <v>140</v>
      </c>
    </row>
    <row r="267" s="14" customFormat="1">
      <c r="A267" s="14"/>
      <c r="B267" s="230"/>
      <c r="C267" s="231"/>
      <c r="D267" s="221" t="s">
        <v>149</v>
      </c>
      <c r="E267" s="232" t="s">
        <v>31</v>
      </c>
      <c r="F267" s="233" t="s">
        <v>364</v>
      </c>
      <c r="G267" s="231"/>
      <c r="H267" s="234">
        <v>15.75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149</v>
      </c>
      <c r="AU267" s="240" t="s">
        <v>86</v>
      </c>
      <c r="AV267" s="14" t="s">
        <v>86</v>
      </c>
      <c r="AW267" s="14" t="s">
        <v>37</v>
      </c>
      <c r="AX267" s="14" t="s">
        <v>76</v>
      </c>
      <c r="AY267" s="240" t="s">
        <v>140</v>
      </c>
    </row>
    <row r="268" s="14" customFormat="1">
      <c r="A268" s="14"/>
      <c r="B268" s="230"/>
      <c r="C268" s="231"/>
      <c r="D268" s="221" t="s">
        <v>149</v>
      </c>
      <c r="E268" s="232" t="s">
        <v>31</v>
      </c>
      <c r="F268" s="233" t="s">
        <v>365</v>
      </c>
      <c r="G268" s="231"/>
      <c r="H268" s="234">
        <v>12.25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149</v>
      </c>
      <c r="AU268" s="240" t="s">
        <v>86</v>
      </c>
      <c r="AV268" s="14" t="s">
        <v>86</v>
      </c>
      <c r="AW268" s="14" t="s">
        <v>37</v>
      </c>
      <c r="AX268" s="14" t="s">
        <v>76</v>
      </c>
      <c r="AY268" s="240" t="s">
        <v>140</v>
      </c>
    </row>
    <row r="269" s="14" customFormat="1">
      <c r="A269" s="14"/>
      <c r="B269" s="230"/>
      <c r="C269" s="231"/>
      <c r="D269" s="221" t="s">
        <v>149</v>
      </c>
      <c r="E269" s="232" t="s">
        <v>31</v>
      </c>
      <c r="F269" s="233" t="s">
        <v>366</v>
      </c>
      <c r="G269" s="231"/>
      <c r="H269" s="234">
        <v>14.25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0" t="s">
        <v>149</v>
      </c>
      <c r="AU269" s="240" t="s">
        <v>86</v>
      </c>
      <c r="AV269" s="14" t="s">
        <v>86</v>
      </c>
      <c r="AW269" s="14" t="s">
        <v>37</v>
      </c>
      <c r="AX269" s="14" t="s">
        <v>76</v>
      </c>
      <c r="AY269" s="240" t="s">
        <v>140</v>
      </c>
    </row>
    <row r="270" s="14" customFormat="1">
      <c r="A270" s="14"/>
      <c r="B270" s="230"/>
      <c r="C270" s="231"/>
      <c r="D270" s="221" t="s">
        <v>149</v>
      </c>
      <c r="E270" s="232" t="s">
        <v>31</v>
      </c>
      <c r="F270" s="233" t="s">
        <v>367</v>
      </c>
      <c r="G270" s="231"/>
      <c r="H270" s="234">
        <v>29.75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149</v>
      </c>
      <c r="AU270" s="240" t="s">
        <v>86</v>
      </c>
      <c r="AV270" s="14" t="s">
        <v>86</v>
      </c>
      <c r="AW270" s="14" t="s">
        <v>37</v>
      </c>
      <c r="AX270" s="14" t="s">
        <v>76</v>
      </c>
      <c r="AY270" s="240" t="s">
        <v>140</v>
      </c>
    </row>
    <row r="271" s="14" customFormat="1">
      <c r="A271" s="14"/>
      <c r="B271" s="230"/>
      <c r="C271" s="231"/>
      <c r="D271" s="221" t="s">
        <v>149</v>
      </c>
      <c r="E271" s="232" t="s">
        <v>31</v>
      </c>
      <c r="F271" s="233" t="s">
        <v>368</v>
      </c>
      <c r="G271" s="231"/>
      <c r="H271" s="234">
        <v>14.85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0" t="s">
        <v>149</v>
      </c>
      <c r="AU271" s="240" t="s">
        <v>86</v>
      </c>
      <c r="AV271" s="14" t="s">
        <v>86</v>
      </c>
      <c r="AW271" s="14" t="s">
        <v>37</v>
      </c>
      <c r="AX271" s="14" t="s">
        <v>76</v>
      </c>
      <c r="AY271" s="240" t="s">
        <v>140</v>
      </c>
    </row>
    <row r="272" s="14" customFormat="1">
      <c r="A272" s="14"/>
      <c r="B272" s="230"/>
      <c r="C272" s="231"/>
      <c r="D272" s="221" t="s">
        <v>149</v>
      </c>
      <c r="E272" s="232" t="s">
        <v>31</v>
      </c>
      <c r="F272" s="233" t="s">
        <v>369</v>
      </c>
      <c r="G272" s="231"/>
      <c r="H272" s="234">
        <v>62.744999999999997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149</v>
      </c>
      <c r="AU272" s="240" t="s">
        <v>86</v>
      </c>
      <c r="AV272" s="14" t="s">
        <v>86</v>
      </c>
      <c r="AW272" s="14" t="s">
        <v>37</v>
      </c>
      <c r="AX272" s="14" t="s">
        <v>76</v>
      </c>
      <c r="AY272" s="240" t="s">
        <v>140</v>
      </c>
    </row>
    <row r="273" s="14" customFormat="1">
      <c r="A273" s="14"/>
      <c r="B273" s="230"/>
      <c r="C273" s="231"/>
      <c r="D273" s="221" t="s">
        <v>149</v>
      </c>
      <c r="E273" s="232" t="s">
        <v>31</v>
      </c>
      <c r="F273" s="233" t="s">
        <v>370</v>
      </c>
      <c r="G273" s="231"/>
      <c r="H273" s="234">
        <v>29.879999999999999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149</v>
      </c>
      <c r="AU273" s="240" t="s">
        <v>86</v>
      </c>
      <c r="AV273" s="14" t="s">
        <v>86</v>
      </c>
      <c r="AW273" s="14" t="s">
        <v>37</v>
      </c>
      <c r="AX273" s="14" t="s">
        <v>76</v>
      </c>
      <c r="AY273" s="240" t="s">
        <v>140</v>
      </c>
    </row>
    <row r="274" s="14" customFormat="1">
      <c r="A274" s="14"/>
      <c r="B274" s="230"/>
      <c r="C274" s="231"/>
      <c r="D274" s="221" t="s">
        <v>149</v>
      </c>
      <c r="E274" s="232" t="s">
        <v>31</v>
      </c>
      <c r="F274" s="233" t="s">
        <v>371</v>
      </c>
      <c r="G274" s="231"/>
      <c r="H274" s="234">
        <v>22.32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149</v>
      </c>
      <c r="AU274" s="240" t="s">
        <v>86</v>
      </c>
      <c r="AV274" s="14" t="s">
        <v>86</v>
      </c>
      <c r="AW274" s="14" t="s">
        <v>37</v>
      </c>
      <c r="AX274" s="14" t="s">
        <v>76</v>
      </c>
      <c r="AY274" s="240" t="s">
        <v>140</v>
      </c>
    </row>
    <row r="275" s="14" customFormat="1">
      <c r="A275" s="14"/>
      <c r="B275" s="230"/>
      <c r="C275" s="231"/>
      <c r="D275" s="221" t="s">
        <v>149</v>
      </c>
      <c r="E275" s="232" t="s">
        <v>31</v>
      </c>
      <c r="F275" s="233" t="s">
        <v>372</v>
      </c>
      <c r="G275" s="231"/>
      <c r="H275" s="234">
        <v>14.16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149</v>
      </c>
      <c r="AU275" s="240" t="s">
        <v>86</v>
      </c>
      <c r="AV275" s="14" t="s">
        <v>86</v>
      </c>
      <c r="AW275" s="14" t="s">
        <v>37</v>
      </c>
      <c r="AX275" s="14" t="s">
        <v>76</v>
      </c>
      <c r="AY275" s="240" t="s">
        <v>140</v>
      </c>
    </row>
    <row r="276" s="14" customFormat="1">
      <c r="A276" s="14"/>
      <c r="B276" s="230"/>
      <c r="C276" s="231"/>
      <c r="D276" s="221" t="s">
        <v>149</v>
      </c>
      <c r="E276" s="232" t="s">
        <v>31</v>
      </c>
      <c r="F276" s="233" t="s">
        <v>373</v>
      </c>
      <c r="G276" s="231"/>
      <c r="H276" s="234">
        <v>15.125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0" t="s">
        <v>149</v>
      </c>
      <c r="AU276" s="240" t="s">
        <v>86</v>
      </c>
      <c r="AV276" s="14" t="s">
        <v>86</v>
      </c>
      <c r="AW276" s="14" t="s">
        <v>37</v>
      </c>
      <c r="AX276" s="14" t="s">
        <v>76</v>
      </c>
      <c r="AY276" s="240" t="s">
        <v>140</v>
      </c>
    </row>
    <row r="277" s="14" customFormat="1">
      <c r="A277" s="14"/>
      <c r="B277" s="230"/>
      <c r="C277" s="231"/>
      <c r="D277" s="221" t="s">
        <v>149</v>
      </c>
      <c r="E277" s="232" t="s">
        <v>31</v>
      </c>
      <c r="F277" s="233" t="s">
        <v>374</v>
      </c>
      <c r="G277" s="231"/>
      <c r="H277" s="234">
        <v>15.5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149</v>
      </c>
      <c r="AU277" s="240" t="s">
        <v>86</v>
      </c>
      <c r="AV277" s="14" t="s">
        <v>86</v>
      </c>
      <c r="AW277" s="14" t="s">
        <v>37</v>
      </c>
      <c r="AX277" s="14" t="s">
        <v>76</v>
      </c>
      <c r="AY277" s="240" t="s">
        <v>140</v>
      </c>
    </row>
    <row r="278" s="14" customFormat="1">
      <c r="A278" s="14"/>
      <c r="B278" s="230"/>
      <c r="C278" s="231"/>
      <c r="D278" s="221" t="s">
        <v>149</v>
      </c>
      <c r="E278" s="232" t="s">
        <v>31</v>
      </c>
      <c r="F278" s="233" t="s">
        <v>375</v>
      </c>
      <c r="G278" s="231"/>
      <c r="H278" s="234">
        <v>13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149</v>
      </c>
      <c r="AU278" s="240" t="s">
        <v>86</v>
      </c>
      <c r="AV278" s="14" t="s">
        <v>86</v>
      </c>
      <c r="AW278" s="14" t="s">
        <v>37</v>
      </c>
      <c r="AX278" s="14" t="s">
        <v>76</v>
      </c>
      <c r="AY278" s="240" t="s">
        <v>140</v>
      </c>
    </row>
    <row r="279" s="14" customFormat="1">
      <c r="A279" s="14"/>
      <c r="B279" s="230"/>
      <c r="C279" s="231"/>
      <c r="D279" s="221" t="s">
        <v>149</v>
      </c>
      <c r="E279" s="232" t="s">
        <v>31</v>
      </c>
      <c r="F279" s="233" t="s">
        <v>376</v>
      </c>
      <c r="G279" s="231"/>
      <c r="H279" s="234">
        <v>31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149</v>
      </c>
      <c r="AU279" s="240" t="s">
        <v>86</v>
      </c>
      <c r="AV279" s="14" t="s">
        <v>86</v>
      </c>
      <c r="AW279" s="14" t="s">
        <v>37</v>
      </c>
      <c r="AX279" s="14" t="s">
        <v>76</v>
      </c>
      <c r="AY279" s="240" t="s">
        <v>140</v>
      </c>
    </row>
    <row r="280" s="14" customFormat="1">
      <c r="A280" s="14"/>
      <c r="B280" s="230"/>
      <c r="C280" s="231"/>
      <c r="D280" s="221" t="s">
        <v>149</v>
      </c>
      <c r="E280" s="232" t="s">
        <v>31</v>
      </c>
      <c r="F280" s="233" t="s">
        <v>377</v>
      </c>
      <c r="G280" s="231"/>
      <c r="H280" s="234">
        <v>16.956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0" t="s">
        <v>149</v>
      </c>
      <c r="AU280" s="240" t="s">
        <v>86</v>
      </c>
      <c r="AV280" s="14" t="s">
        <v>86</v>
      </c>
      <c r="AW280" s="14" t="s">
        <v>37</v>
      </c>
      <c r="AX280" s="14" t="s">
        <v>76</v>
      </c>
      <c r="AY280" s="240" t="s">
        <v>140</v>
      </c>
    </row>
    <row r="281" s="14" customFormat="1">
      <c r="A281" s="14"/>
      <c r="B281" s="230"/>
      <c r="C281" s="231"/>
      <c r="D281" s="221" t="s">
        <v>149</v>
      </c>
      <c r="E281" s="232" t="s">
        <v>31</v>
      </c>
      <c r="F281" s="233" t="s">
        <v>378</v>
      </c>
      <c r="G281" s="231"/>
      <c r="H281" s="234">
        <v>0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0" t="s">
        <v>149</v>
      </c>
      <c r="AU281" s="240" t="s">
        <v>86</v>
      </c>
      <c r="AV281" s="14" t="s">
        <v>86</v>
      </c>
      <c r="AW281" s="14" t="s">
        <v>37</v>
      </c>
      <c r="AX281" s="14" t="s">
        <v>76</v>
      </c>
      <c r="AY281" s="240" t="s">
        <v>140</v>
      </c>
    </row>
    <row r="282" s="14" customFormat="1">
      <c r="A282" s="14"/>
      <c r="B282" s="230"/>
      <c r="C282" s="231"/>
      <c r="D282" s="221" t="s">
        <v>149</v>
      </c>
      <c r="E282" s="232" t="s">
        <v>31</v>
      </c>
      <c r="F282" s="233" t="s">
        <v>379</v>
      </c>
      <c r="G282" s="231"/>
      <c r="H282" s="234">
        <v>32.859000000000002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149</v>
      </c>
      <c r="AU282" s="240" t="s">
        <v>86</v>
      </c>
      <c r="AV282" s="14" t="s">
        <v>86</v>
      </c>
      <c r="AW282" s="14" t="s">
        <v>37</v>
      </c>
      <c r="AX282" s="14" t="s">
        <v>76</v>
      </c>
      <c r="AY282" s="240" t="s">
        <v>140</v>
      </c>
    </row>
    <row r="283" s="14" customFormat="1">
      <c r="A283" s="14"/>
      <c r="B283" s="230"/>
      <c r="C283" s="231"/>
      <c r="D283" s="221" t="s">
        <v>149</v>
      </c>
      <c r="E283" s="232" t="s">
        <v>31</v>
      </c>
      <c r="F283" s="233" t="s">
        <v>380</v>
      </c>
      <c r="G283" s="231"/>
      <c r="H283" s="234">
        <v>31.074999999999999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149</v>
      </c>
      <c r="AU283" s="240" t="s">
        <v>86</v>
      </c>
      <c r="AV283" s="14" t="s">
        <v>86</v>
      </c>
      <c r="AW283" s="14" t="s">
        <v>37</v>
      </c>
      <c r="AX283" s="14" t="s">
        <v>76</v>
      </c>
      <c r="AY283" s="240" t="s">
        <v>140</v>
      </c>
    </row>
    <row r="284" s="14" customFormat="1">
      <c r="A284" s="14"/>
      <c r="B284" s="230"/>
      <c r="C284" s="231"/>
      <c r="D284" s="221" t="s">
        <v>149</v>
      </c>
      <c r="E284" s="232" t="s">
        <v>31</v>
      </c>
      <c r="F284" s="233" t="s">
        <v>381</v>
      </c>
      <c r="G284" s="231"/>
      <c r="H284" s="234">
        <v>17.600000000000001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149</v>
      </c>
      <c r="AU284" s="240" t="s">
        <v>86</v>
      </c>
      <c r="AV284" s="14" t="s">
        <v>86</v>
      </c>
      <c r="AW284" s="14" t="s">
        <v>37</v>
      </c>
      <c r="AX284" s="14" t="s">
        <v>76</v>
      </c>
      <c r="AY284" s="240" t="s">
        <v>140</v>
      </c>
    </row>
    <row r="285" s="14" customFormat="1">
      <c r="A285" s="14"/>
      <c r="B285" s="230"/>
      <c r="C285" s="231"/>
      <c r="D285" s="221" t="s">
        <v>149</v>
      </c>
      <c r="E285" s="232" t="s">
        <v>31</v>
      </c>
      <c r="F285" s="233" t="s">
        <v>382</v>
      </c>
      <c r="G285" s="231"/>
      <c r="H285" s="234">
        <v>35.200000000000003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0" t="s">
        <v>149</v>
      </c>
      <c r="AU285" s="240" t="s">
        <v>86</v>
      </c>
      <c r="AV285" s="14" t="s">
        <v>86</v>
      </c>
      <c r="AW285" s="14" t="s">
        <v>37</v>
      </c>
      <c r="AX285" s="14" t="s">
        <v>76</v>
      </c>
      <c r="AY285" s="240" t="s">
        <v>140</v>
      </c>
    </row>
    <row r="286" s="14" customFormat="1">
      <c r="A286" s="14"/>
      <c r="B286" s="230"/>
      <c r="C286" s="231"/>
      <c r="D286" s="221" t="s">
        <v>149</v>
      </c>
      <c r="E286" s="232" t="s">
        <v>31</v>
      </c>
      <c r="F286" s="233" t="s">
        <v>383</v>
      </c>
      <c r="G286" s="231"/>
      <c r="H286" s="234">
        <v>29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149</v>
      </c>
      <c r="AU286" s="240" t="s">
        <v>86</v>
      </c>
      <c r="AV286" s="14" t="s">
        <v>86</v>
      </c>
      <c r="AW286" s="14" t="s">
        <v>37</v>
      </c>
      <c r="AX286" s="14" t="s">
        <v>76</v>
      </c>
      <c r="AY286" s="240" t="s">
        <v>140</v>
      </c>
    </row>
    <row r="287" s="14" customFormat="1">
      <c r="A287" s="14"/>
      <c r="B287" s="230"/>
      <c r="C287" s="231"/>
      <c r="D287" s="221" t="s">
        <v>149</v>
      </c>
      <c r="E287" s="232" t="s">
        <v>31</v>
      </c>
      <c r="F287" s="233" t="s">
        <v>384</v>
      </c>
      <c r="G287" s="231"/>
      <c r="H287" s="234">
        <v>28.574999999999999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0" t="s">
        <v>149</v>
      </c>
      <c r="AU287" s="240" t="s">
        <v>86</v>
      </c>
      <c r="AV287" s="14" t="s">
        <v>86</v>
      </c>
      <c r="AW287" s="14" t="s">
        <v>37</v>
      </c>
      <c r="AX287" s="14" t="s">
        <v>76</v>
      </c>
      <c r="AY287" s="240" t="s">
        <v>140</v>
      </c>
    </row>
    <row r="288" s="14" customFormat="1">
      <c r="A288" s="14"/>
      <c r="B288" s="230"/>
      <c r="C288" s="231"/>
      <c r="D288" s="221" t="s">
        <v>149</v>
      </c>
      <c r="E288" s="232" t="s">
        <v>31</v>
      </c>
      <c r="F288" s="233" t="s">
        <v>385</v>
      </c>
      <c r="G288" s="231"/>
      <c r="H288" s="234">
        <v>11.02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0" t="s">
        <v>149</v>
      </c>
      <c r="AU288" s="240" t="s">
        <v>86</v>
      </c>
      <c r="AV288" s="14" t="s">
        <v>86</v>
      </c>
      <c r="AW288" s="14" t="s">
        <v>37</v>
      </c>
      <c r="AX288" s="14" t="s">
        <v>76</v>
      </c>
      <c r="AY288" s="240" t="s">
        <v>140</v>
      </c>
    </row>
    <row r="289" s="14" customFormat="1">
      <c r="A289" s="14"/>
      <c r="B289" s="230"/>
      <c r="C289" s="231"/>
      <c r="D289" s="221" t="s">
        <v>149</v>
      </c>
      <c r="E289" s="232" t="s">
        <v>31</v>
      </c>
      <c r="F289" s="233" t="s">
        <v>386</v>
      </c>
      <c r="G289" s="231"/>
      <c r="H289" s="234">
        <v>101.84999999999999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149</v>
      </c>
      <c r="AU289" s="240" t="s">
        <v>86</v>
      </c>
      <c r="AV289" s="14" t="s">
        <v>86</v>
      </c>
      <c r="AW289" s="14" t="s">
        <v>37</v>
      </c>
      <c r="AX289" s="14" t="s">
        <v>76</v>
      </c>
      <c r="AY289" s="240" t="s">
        <v>140</v>
      </c>
    </row>
    <row r="290" s="14" customFormat="1">
      <c r="A290" s="14"/>
      <c r="B290" s="230"/>
      <c r="C290" s="231"/>
      <c r="D290" s="221" t="s">
        <v>149</v>
      </c>
      <c r="E290" s="232" t="s">
        <v>31</v>
      </c>
      <c r="F290" s="233" t="s">
        <v>387</v>
      </c>
      <c r="G290" s="231"/>
      <c r="H290" s="234">
        <v>8.6950000000000003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149</v>
      </c>
      <c r="AU290" s="240" t="s">
        <v>86</v>
      </c>
      <c r="AV290" s="14" t="s">
        <v>86</v>
      </c>
      <c r="AW290" s="14" t="s">
        <v>37</v>
      </c>
      <c r="AX290" s="14" t="s">
        <v>76</v>
      </c>
      <c r="AY290" s="240" t="s">
        <v>140</v>
      </c>
    </row>
    <row r="291" s="14" customFormat="1">
      <c r="A291" s="14"/>
      <c r="B291" s="230"/>
      <c r="C291" s="231"/>
      <c r="D291" s="221" t="s">
        <v>149</v>
      </c>
      <c r="E291" s="232" t="s">
        <v>31</v>
      </c>
      <c r="F291" s="233" t="s">
        <v>388</v>
      </c>
      <c r="G291" s="231"/>
      <c r="H291" s="234">
        <v>31.949999999999999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149</v>
      </c>
      <c r="AU291" s="240" t="s">
        <v>86</v>
      </c>
      <c r="AV291" s="14" t="s">
        <v>86</v>
      </c>
      <c r="AW291" s="14" t="s">
        <v>37</v>
      </c>
      <c r="AX291" s="14" t="s">
        <v>76</v>
      </c>
      <c r="AY291" s="240" t="s">
        <v>140</v>
      </c>
    </row>
    <row r="292" s="14" customFormat="1">
      <c r="A292" s="14"/>
      <c r="B292" s="230"/>
      <c r="C292" s="231"/>
      <c r="D292" s="221" t="s">
        <v>149</v>
      </c>
      <c r="E292" s="232" t="s">
        <v>31</v>
      </c>
      <c r="F292" s="233" t="s">
        <v>389</v>
      </c>
      <c r="G292" s="231"/>
      <c r="H292" s="234">
        <v>38.75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149</v>
      </c>
      <c r="AU292" s="240" t="s">
        <v>86</v>
      </c>
      <c r="AV292" s="14" t="s">
        <v>86</v>
      </c>
      <c r="AW292" s="14" t="s">
        <v>37</v>
      </c>
      <c r="AX292" s="14" t="s">
        <v>76</v>
      </c>
      <c r="AY292" s="240" t="s">
        <v>140</v>
      </c>
    </row>
    <row r="293" s="14" customFormat="1">
      <c r="A293" s="14"/>
      <c r="B293" s="230"/>
      <c r="C293" s="231"/>
      <c r="D293" s="221" t="s">
        <v>149</v>
      </c>
      <c r="E293" s="232" t="s">
        <v>31</v>
      </c>
      <c r="F293" s="233" t="s">
        <v>390</v>
      </c>
      <c r="G293" s="231"/>
      <c r="H293" s="234">
        <v>12.5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0" t="s">
        <v>149</v>
      </c>
      <c r="AU293" s="240" t="s">
        <v>86</v>
      </c>
      <c r="AV293" s="14" t="s">
        <v>86</v>
      </c>
      <c r="AW293" s="14" t="s">
        <v>37</v>
      </c>
      <c r="AX293" s="14" t="s">
        <v>76</v>
      </c>
      <c r="AY293" s="240" t="s">
        <v>140</v>
      </c>
    </row>
    <row r="294" s="14" customFormat="1">
      <c r="A294" s="14"/>
      <c r="B294" s="230"/>
      <c r="C294" s="231"/>
      <c r="D294" s="221" t="s">
        <v>149</v>
      </c>
      <c r="E294" s="232" t="s">
        <v>31</v>
      </c>
      <c r="F294" s="233" t="s">
        <v>391</v>
      </c>
      <c r="G294" s="231"/>
      <c r="H294" s="234">
        <v>14.574999999999999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149</v>
      </c>
      <c r="AU294" s="240" t="s">
        <v>86</v>
      </c>
      <c r="AV294" s="14" t="s">
        <v>86</v>
      </c>
      <c r="AW294" s="14" t="s">
        <v>37</v>
      </c>
      <c r="AX294" s="14" t="s">
        <v>76</v>
      </c>
      <c r="AY294" s="240" t="s">
        <v>140</v>
      </c>
    </row>
    <row r="295" s="14" customFormat="1">
      <c r="A295" s="14"/>
      <c r="B295" s="230"/>
      <c r="C295" s="231"/>
      <c r="D295" s="221" t="s">
        <v>149</v>
      </c>
      <c r="E295" s="232" t="s">
        <v>31</v>
      </c>
      <c r="F295" s="233" t="s">
        <v>392</v>
      </c>
      <c r="G295" s="231"/>
      <c r="H295" s="234">
        <v>12.300000000000001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149</v>
      </c>
      <c r="AU295" s="240" t="s">
        <v>86</v>
      </c>
      <c r="AV295" s="14" t="s">
        <v>86</v>
      </c>
      <c r="AW295" s="14" t="s">
        <v>37</v>
      </c>
      <c r="AX295" s="14" t="s">
        <v>76</v>
      </c>
      <c r="AY295" s="240" t="s">
        <v>140</v>
      </c>
    </row>
    <row r="296" s="14" customFormat="1">
      <c r="A296" s="14"/>
      <c r="B296" s="230"/>
      <c r="C296" s="231"/>
      <c r="D296" s="221" t="s">
        <v>149</v>
      </c>
      <c r="E296" s="232" t="s">
        <v>31</v>
      </c>
      <c r="F296" s="233" t="s">
        <v>393</v>
      </c>
      <c r="G296" s="231"/>
      <c r="H296" s="234">
        <v>14.1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149</v>
      </c>
      <c r="AU296" s="240" t="s">
        <v>86</v>
      </c>
      <c r="AV296" s="14" t="s">
        <v>86</v>
      </c>
      <c r="AW296" s="14" t="s">
        <v>37</v>
      </c>
      <c r="AX296" s="14" t="s">
        <v>76</v>
      </c>
      <c r="AY296" s="240" t="s">
        <v>140</v>
      </c>
    </row>
    <row r="297" s="14" customFormat="1">
      <c r="A297" s="14"/>
      <c r="B297" s="230"/>
      <c r="C297" s="231"/>
      <c r="D297" s="221" t="s">
        <v>149</v>
      </c>
      <c r="E297" s="232" t="s">
        <v>31</v>
      </c>
      <c r="F297" s="233" t="s">
        <v>394</v>
      </c>
      <c r="G297" s="231"/>
      <c r="H297" s="234">
        <v>12.375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0" t="s">
        <v>149</v>
      </c>
      <c r="AU297" s="240" t="s">
        <v>86</v>
      </c>
      <c r="AV297" s="14" t="s">
        <v>86</v>
      </c>
      <c r="AW297" s="14" t="s">
        <v>37</v>
      </c>
      <c r="AX297" s="14" t="s">
        <v>76</v>
      </c>
      <c r="AY297" s="240" t="s">
        <v>140</v>
      </c>
    </row>
    <row r="298" s="14" customFormat="1">
      <c r="A298" s="14"/>
      <c r="B298" s="230"/>
      <c r="C298" s="231"/>
      <c r="D298" s="221" t="s">
        <v>149</v>
      </c>
      <c r="E298" s="232" t="s">
        <v>31</v>
      </c>
      <c r="F298" s="233" t="s">
        <v>395</v>
      </c>
      <c r="G298" s="231"/>
      <c r="H298" s="234">
        <v>11.25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149</v>
      </c>
      <c r="AU298" s="240" t="s">
        <v>86</v>
      </c>
      <c r="AV298" s="14" t="s">
        <v>86</v>
      </c>
      <c r="AW298" s="14" t="s">
        <v>37</v>
      </c>
      <c r="AX298" s="14" t="s">
        <v>76</v>
      </c>
      <c r="AY298" s="240" t="s">
        <v>140</v>
      </c>
    </row>
    <row r="299" s="14" customFormat="1">
      <c r="A299" s="14"/>
      <c r="B299" s="230"/>
      <c r="C299" s="231"/>
      <c r="D299" s="221" t="s">
        <v>149</v>
      </c>
      <c r="E299" s="232" t="s">
        <v>31</v>
      </c>
      <c r="F299" s="233" t="s">
        <v>396</v>
      </c>
      <c r="G299" s="231"/>
      <c r="H299" s="234">
        <v>11.925000000000001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149</v>
      </c>
      <c r="AU299" s="240" t="s">
        <v>86</v>
      </c>
      <c r="AV299" s="14" t="s">
        <v>86</v>
      </c>
      <c r="AW299" s="14" t="s">
        <v>37</v>
      </c>
      <c r="AX299" s="14" t="s">
        <v>76</v>
      </c>
      <c r="AY299" s="240" t="s">
        <v>140</v>
      </c>
    </row>
    <row r="300" s="14" customFormat="1">
      <c r="A300" s="14"/>
      <c r="B300" s="230"/>
      <c r="C300" s="231"/>
      <c r="D300" s="221" t="s">
        <v>149</v>
      </c>
      <c r="E300" s="232" t="s">
        <v>31</v>
      </c>
      <c r="F300" s="233" t="s">
        <v>397</v>
      </c>
      <c r="G300" s="231"/>
      <c r="H300" s="234">
        <v>24.84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0" t="s">
        <v>149</v>
      </c>
      <c r="AU300" s="240" t="s">
        <v>86</v>
      </c>
      <c r="AV300" s="14" t="s">
        <v>86</v>
      </c>
      <c r="AW300" s="14" t="s">
        <v>37</v>
      </c>
      <c r="AX300" s="14" t="s">
        <v>76</v>
      </c>
      <c r="AY300" s="240" t="s">
        <v>140</v>
      </c>
    </row>
    <row r="301" s="14" customFormat="1">
      <c r="A301" s="14"/>
      <c r="B301" s="230"/>
      <c r="C301" s="231"/>
      <c r="D301" s="221" t="s">
        <v>149</v>
      </c>
      <c r="E301" s="232" t="s">
        <v>31</v>
      </c>
      <c r="F301" s="233" t="s">
        <v>398</v>
      </c>
      <c r="G301" s="231"/>
      <c r="H301" s="234">
        <v>14.24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149</v>
      </c>
      <c r="AU301" s="240" t="s">
        <v>86</v>
      </c>
      <c r="AV301" s="14" t="s">
        <v>86</v>
      </c>
      <c r="AW301" s="14" t="s">
        <v>37</v>
      </c>
      <c r="AX301" s="14" t="s">
        <v>76</v>
      </c>
      <c r="AY301" s="240" t="s">
        <v>140</v>
      </c>
    </row>
    <row r="302" s="16" customFormat="1">
      <c r="A302" s="16"/>
      <c r="B302" s="252"/>
      <c r="C302" s="253"/>
      <c r="D302" s="221" t="s">
        <v>149</v>
      </c>
      <c r="E302" s="254" t="s">
        <v>31</v>
      </c>
      <c r="F302" s="255" t="s">
        <v>262</v>
      </c>
      <c r="G302" s="253"/>
      <c r="H302" s="256">
        <v>1153.5900000000002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62" t="s">
        <v>149</v>
      </c>
      <c r="AU302" s="262" t="s">
        <v>86</v>
      </c>
      <c r="AV302" s="16" t="s">
        <v>263</v>
      </c>
      <c r="AW302" s="16" t="s">
        <v>37</v>
      </c>
      <c r="AX302" s="16" t="s">
        <v>76</v>
      </c>
      <c r="AY302" s="262" t="s">
        <v>140</v>
      </c>
    </row>
    <row r="303" s="13" customFormat="1">
      <c r="A303" s="13"/>
      <c r="B303" s="219"/>
      <c r="C303" s="220"/>
      <c r="D303" s="221" t="s">
        <v>149</v>
      </c>
      <c r="E303" s="222" t="s">
        <v>31</v>
      </c>
      <c r="F303" s="223" t="s">
        <v>399</v>
      </c>
      <c r="G303" s="220"/>
      <c r="H303" s="222" t="s">
        <v>31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9" t="s">
        <v>149</v>
      </c>
      <c r="AU303" s="229" t="s">
        <v>86</v>
      </c>
      <c r="AV303" s="13" t="s">
        <v>84</v>
      </c>
      <c r="AW303" s="13" t="s">
        <v>37</v>
      </c>
      <c r="AX303" s="13" t="s">
        <v>76</v>
      </c>
      <c r="AY303" s="229" t="s">
        <v>140</v>
      </c>
    </row>
    <row r="304" s="14" customFormat="1">
      <c r="A304" s="14"/>
      <c r="B304" s="230"/>
      <c r="C304" s="231"/>
      <c r="D304" s="221" t="s">
        <v>149</v>
      </c>
      <c r="E304" s="232" t="s">
        <v>31</v>
      </c>
      <c r="F304" s="233" t="s">
        <v>288</v>
      </c>
      <c r="G304" s="231"/>
      <c r="H304" s="234">
        <v>176.40000000000001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149</v>
      </c>
      <c r="AU304" s="240" t="s">
        <v>86</v>
      </c>
      <c r="AV304" s="14" t="s">
        <v>86</v>
      </c>
      <c r="AW304" s="14" t="s">
        <v>37</v>
      </c>
      <c r="AX304" s="14" t="s">
        <v>76</v>
      </c>
      <c r="AY304" s="240" t="s">
        <v>140</v>
      </c>
    </row>
    <row r="305" s="14" customFormat="1">
      <c r="A305" s="14"/>
      <c r="B305" s="230"/>
      <c r="C305" s="231"/>
      <c r="D305" s="221" t="s">
        <v>149</v>
      </c>
      <c r="E305" s="232" t="s">
        <v>31</v>
      </c>
      <c r="F305" s="233" t="s">
        <v>289</v>
      </c>
      <c r="G305" s="231"/>
      <c r="H305" s="234">
        <v>61.880000000000003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149</v>
      </c>
      <c r="AU305" s="240" t="s">
        <v>86</v>
      </c>
      <c r="AV305" s="14" t="s">
        <v>86</v>
      </c>
      <c r="AW305" s="14" t="s">
        <v>37</v>
      </c>
      <c r="AX305" s="14" t="s">
        <v>76</v>
      </c>
      <c r="AY305" s="240" t="s">
        <v>140</v>
      </c>
    </row>
    <row r="306" s="14" customFormat="1">
      <c r="A306" s="14"/>
      <c r="B306" s="230"/>
      <c r="C306" s="231"/>
      <c r="D306" s="221" t="s">
        <v>149</v>
      </c>
      <c r="E306" s="232" t="s">
        <v>31</v>
      </c>
      <c r="F306" s="233" t="s">
        <v>290</v>
      </c>
      <c r="G306" s="231"/>
      <c r="H306" s="234">
        <v>14.279999999999999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0" t="s">
        <v>149</v>
      </c>
      <c r="AU306" s="240" t="s">
        <v>86</v>
      </c>
      <c r="AV306" s="14" t="s">
        <v>86</v>
      </c>
      <c r="AW306" s="14" t="s">
        <v>37</v>
      </c>
      <c r="AX306" s="14" t="s">
        <v>76</v>
      </c>
      <c r="AY306" s="240" t="s">
        <v>140</v>
      </c>
    </row>
    <row r="307" s="14" customFormat="1">
      <c r="A307" s="14"/>
      <c r="B307" s="230"/>
      <c r="C307" s="231"/>
      <c r="D307" s="221" t="s">
        <v>149</v>
      </c>
      <c r="E307" s="232" t="s">
        <v>31</v>
      </c>
      <c r="F307" s="233" t="s">
        <v>291</v>
      </c>
      <c r="G307" s="231"/>
      <c r="H307" s="234">
        <v>64.120000000000005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149</v>
      </c>
      <c r="AU307" s="240" t="s">
        <v>86</v>
      </c>
      <c r="AV307" s="14" t="s">
        <v>86</v>
      </c>
      <c r="AW307" s="14" t="s">
        <v>37</v>
      </c>
      <c r="AX307" s="14" t="s">
        <v>76</v>
      </c>
      <c r="AY307" s="240" t="s">
        <v>140</v>
      </c>
    </row>
    <row r="308" s="16" customFormat="1">
      <c r="A308" s="16"/>
      <c r="B308" s="252"/>
      <c r="C308" s="253"/>
      <c r="D308" s="221" t="s">
        <v>149</v>
      </c>
      <c r="E308" s="254" t="s">
        <v>31</v>
      </c>
      <c r="F308" s="255" t="s">
        <v>262</v>
      </c>
      <c r="G308" s="253"/>
      <c r="H308" s="256">
        <v>316.68000000000001</v>
      </c>
      <c r="I308" s="257"/>
      <c r="J308" s="253"/>
      <c r="K308" s="253"/>
      <c r="L308" s="258"/>
      <c r="M308" s="259"/>
      <c r="N308" s="260"/>
      <c r="O308" s="260"/>
      <c r="P308" s="260"/>
      <c r="Q308" s="260"/>
      <c r="R308" s="260"/>
      <c r="S308" s="260"/>
      <c r="T308" s="261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62" t="s">
        <v>149</v>
      </c>
      <c r="AU308" s="262" t="s">
        <v>86</v>
      </c>
      <c r="AV308" s="16" t="s">
        <v>263</v>
      </c>
      <c r="AW308" s="16" t="s">
        <v>37</v>
      </c>
      <c r="AX308" s="16" t="s">
        <v>76</v>
      </c>
      <c r="AY308" s="262" t="s">
        <v>140</v>
      </c>
    </row>
    <row r="309" s="15" customFormat="1">
      <c r="A309" s="15"/>
      <c r="B309" s="241"/>
      <c r="C309" s="242"/>
      <c r="D309" s="221" t="s">
        <v>149</v>
      </c>
      <c r="E309" s="243" t="s">
        <v>31</v>
      </c>
      <c r="F309" s="244" t="s">
        <v>204</v>
      </c>
      <c r="G309" s="242"/>
      <c r="H309" s="245">
        <v>1470.2700000000004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1" t="s">
        <v>149</v>
      </c>
      <c r="AU309" s="251" t="s">
        <v>86</v>
      </c>
      <c r="AV309" s="15" t="s">
        <v>147</v>
      </c>
      <c r="AW309" s="15" t="s">
        <v>37</v>
      </c>
      <c r="AX309" s="15" t="s">
        <v>84</v>
      </c>
      <c r="AY309" s="251" t="s">
        <v>140</v>
      </c>
    </row>
    <row r="310" s="2" customFormat="1" ht="16.5" customHeight="1">
      <c r="A310" s="40"/>
      <c r="B310" s="41"/>
      <c r="C310" s="263" t="s">
        <v>400</v>
      </c>
      <c r="D310" s="263" t="s">
        <v>331</v>
      </c>
      <c r="E310" s="264" t="s">
        <v>332</v>
      </c>
      <c r="F310" s="265" t="s">
        <v>333</v>
      </c>
      <c r="G310" s="266" t="s">
        <v>334</v>
      </c>
      <c r="H310" s="267">
        <v>2076.462</v>
      </c>
      <c r="I310" s="268"/>
      <c r="J310" s="269">
        <f>ROUND(I310*H310,2)</f>
        <v>0</v>
      </c>
      <c r="K310" s="265" t="s">
        <v>146</v>
      </c>
      <c r="L310" s="270"/>
      <c r="M310" s="271" t="s">
        <v>31</v>
      </c>
      <c r="N310" s="272" t="s">
        <v>47</v>
      </c>
      <c r="O310" s="86"/>
      <c r="P310" s="215">
        <f>O310*H310</f>
        <v>0</v>
      </c>
      <c r="Q310" s="215">
        <v>1</v>
      </c>
      <c r="R310" s="215">
        <f>Q310*H310</f>
        <v>2076.462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297</v>
      </c>
      <c r="AT310" s="217" t="s">
        <v>331</v>
      </c>
      <c r="AU310" s="217" t="s">
        <v>86</v>
      </c>
      <c r="AY310" s="19" t="s">
        <v>140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84</v>
      </c>
      <c r="BK310" s="218">
        <f>ROUND(I310*H310,2)</f>
        <v>0</v>
      </c>
      <c r="BL310" s="19" t="s">
        <v>147</v>
      </c>
      <c r="BM310" s="217" t="s">
        <v>401</v>
      </c>
    </row>
    <row r="311" s="14" customFormat="1">
      <c r="A311" s="14"/>
      <c r="B311" s="230"/>
      <c r="C311" s="231"/>
      <c r="D311" s="221" t="s">
        <v>149</v>
      </c>
      <c r="E311" s="232" t="s">
        <v>31</v>
      </c>
      <c r="F311" s="233" t="s">
        <v>402</v>
      </c>
      <c r="G311" s="231"/>
      <c r="H311" s="234">
        <v>2076.462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149</v>
      </c>
      <c r="AU311" s="240" t="s">
        <v>86</v>
      </c>
      <c r="AV311" s="14" t="s">
        <v>86</v>
      </c>
      <c r="AW311" s="14" t="s">
        <v>37</v>
      </c>
      <c r="AX311" s="14" t="s">
        <v>84</v>
      </c>
      <c r="AY311" s="240" t="s">
        <v>140</v>
      </c>
    </row>
    <row r="312" s="2" customFormat="1" ht="16.5" customHeight="1">
      <c r="A312" s="40"/>
      <c r="B312" s="41"/>
      <c r="C312" s="263" t="s">
        <v>403</v>
      </c>
      <c r="D312" s="263" t="s">
        <v>331</v>
      </c>
      <c r="E312" s="264" t="s">
        <v>404</v>
      </c>
      <c r="F312" s="265" t="s">
        <v>405</v>
      </c>
      <c r="G312" s="266" t="s">
        <v>334</v>
      </c>
      <c r="H312" s="267">
        <v>570.024</v>
      </c>
      <c r="I312" s="268"/>
      <c r="J312" s="269">
        <f>ROUND(I312*H312,2)</f>
        <v>0</v>
      </c>
      <c r="K312" s="265" t="s">
        <v>146</v>
      </c>
      <c r="L312" s="270"/>
      <c r="M312" s="271" t="s">
        <v>31</v>
      </c>
      <c r="N312" s="272" t="s">
        <v>47</v>
      </c>
      <c r="O312" s="86"/>
      <c r="P312" s="215">
        <f>O312*H312</f>
        <v>0</v>
      </c>
      <c r="Q312" s="215">
        <v>1</v>
      </c>
      <c r="R312" s="215">
        <f>Q312*H312</f>
        <v>570.024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297</v>
      </c>
      <c r="AT312" s="217" t="s">
        <v>331</v>
      </c>
      <c r="AU312" s="217" t="s">
        <v>86</v>
      </c>
      <c r="AY312" s="19" t="s">
        <v>140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84</v>
      </c>
      <c r="BK312" s="218">
        <f>ROUND(I312*H312,2)</f>
        <v>0</v>
      </c>
      <c r="BL312" s="19" t="s">
        <v>147</v>
      </c>
      <c r="BM312" s="217" t="s">
        <v>406</v>
      </c>
    </row>
    <row r="313" s="14" customFormat="1">
      <c r="A313" s="14"/>
      <c r="B313" s="230"/>
      <c r="C313" s="231"/>
      <c r="D313" s="221" t="s">
        <v>149</v>
      </c>
      <c r="E313" s="232" t="s">
        <v>31</v>
      </c>
      <c r="F313" s="233" t="s">
        <v>407</v>
      </c>
      <c r="G313" s="231"/>
      <c r="H313" s="234">
        <v>570.024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0" t="s">
        <v>149</v>
      </c>
      <c r="AU313" s="240" t="s">
        <v>86</v>
      </c>
      <c r="AV313" s="14" t="s">
        <v>86</v>
      </c>
      <c r="AW313" s="14" t="s">
        <v>37</v>
      </c>
      <c r="AX313" s="14" t="s">
        <v>84</v>
      </c>
      <c r="AY313" s="240" t="s">
        <v>140</v>
      </c>
    </row>
    <row r="314" s="2" customFormat="1" ht="21.75" customHeight="1">
      <c r="A314" s="40"/>
      <c r="B314" s="41"/>
      <c r="C314" s="206" t="s">
        <v>408</v>
      </c>
      <c r="D314" s="206" t="s">
        <v>142</v>
      </c>
      <c r="E314" s="207" t="s">
        <v>409</v>
      </c>
      <c r="F314" s="208" t="s">
        <v>410</v>
      </c>
      <c r="G314" s="209" t="s">
        <v>411</v>
      </c>
      <c r="H314" s="210">
        <v>6963.8000000000002</v>
      </c>
      <c r="I314" s="211"/>
      <c r="J314" s="212">
        <f>ROUND(I314*H314,2)</f>
        <v>0</v>
      </c>
      <c r="K314" s="208" t="s">
        <v>146</v>
      </c>
      <c r="L314" s="46"/>
      <c r="M314" s="213" t="s">
        <v>31</v>
      </c>
      <c r="N314" s="214" t="s">
        <v>47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147</v>
      </c>
      <c r="AT314" s="217" t="s">
        <v>142</v>
      </c>
      <c r="AU314" s="217" t="s">
        <v>86</v>
      </c>
      <c r="AY314" s="19" t="s">
        <v>140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84</v>
      </c>
      <c r="BK314" s="218">
        <f>ROUND(I314*H314,2)</f>
        <v>0</v>
      </c>
      <c r="BL314" s="19" t="s">
        <v>147</v>
      </c>
      <c r="BM314" s="217" t="s">
        <v>412</v>
      </c>
    </row>
    <row r="315" s="14" customFormat="1">
      <c r="A315" s="14"/>
      <c r="B315" s="230"/>
      <c r="C315" s="231"/>
      <c r="D315" s="221" t="s">
        <v>149</v>
      </c>
      <c r="E315" s="232" t="s">
        <v>31</v>
      </c>
      <c r="F315" s="233" t="s">
        <v>413</v>
      </c>
      <c r="G315" s="231"/>
      <c r="H315" s="234">
        <v>6963.8000000000002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0" t="s">
        <v>149</v>
      </c>
      <c r="AU315" s="240" t="s">
        <v>86</v>
      </c>
      <c r="AV315" s="14" t="s">
        <v>86</v>
      </c>
      <c r="AW315" s="14" t="s">
        <v>37</v>
      </c>
      <c r="AX315" s="14" t="s">
        <v>84</v>
      </c>
      <c r="AY315" s="240" t="s">
        <v>140</v>
      </c>
    </row>
    <row r="316" s="2" customFormat="1" ht="16.5" customHeight="1">
      <c r="A316" s="40"/>
      <c r="B316" s="41"/>
      <c r="C316" s="206" t="s">
        <v>414</v>
      </c>
      <c r="D316" s="206" t="s">
        <v>142</v>
      </c>
      <c r="E316" s="207" t="s">
        <v>415</v>
      </c>
      <c r="F316" s="208" t="s">
        <v>416</v>
      </c>
      <c r="G316" s="209" t="s">
        <v>411</v>
      </c>
      <c r="H316" s="210">
        <v>233.74500000000001</v>
      </c>
      <c r="I316" s="211"/>
      <c r="J316" s="212">
        <f>ROUND(I316*H316,2)</f>
        <v>0</v>
      </c>
      <c r="K316" s="208" t="s">
        <v>146</v>
      </c>
      <c r="L316" s="46"/>
      <c r="M316" s="213" t="s">
        <v>31</v>
      </c>
      <c r="N316" s="214" t="s">
        <v>47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147</v>
      </c>
      <c r="AT316" s="217" t="s">
        <v>142</v>
      </c>
      <c r="AU316" s="217" t="s">
        <v>86</v>
      </c>
      <c r="AY316" s="19" t="s">
        <v>140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84</v>
      </c>
      <c r="BK316" s="218">
        <f>ROUND(I316*H316,2)</f>
        <v>0</v>
      </c>
      <c r="BL316" s="19" t="s">
        <v>147</v>
      </c>
      <c r="BM316" s="217" t="s">
        <v>417</v>
      </c>
    </row>
    <row r="317" s="14" customFormat="1">
      <c r="A317" s="14"/>
      <c r="B317" s="230"/>
      <c r="C317" s="231"/>
      <c r="D317" s="221" t="s">
        <v>149</v>
      </c>
      <c r="E317" s="232" t="s">
        <v>31</v>
      </c>
      <c r="F317" s="233" t="s">
        <v>418</v>
      </c>
      <c r="G317" s="231"/>
      <c r="H317" s="234">
        <v>47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149</v>
      </c>
      <c r="AU317" s="240" t="s">
        <v>86</v>
      </c>
      <c r="AV317" s="14" t="s">
        <v>86</v>
      </c>
      <c r="AW317" s="14" t="s">
        <v>37</v>
      </c>
      <c r="AX317" s="14" t="s">
        <v>76</v>
      </c>
      <c r="AY317" s="240" t="s">
        <v>140</v>
      </c>
    </row>
    <row r="318" s="14" customFormat="1">
      <c r="A318" s="14"/>
      <c r="B318" s="230"/>
      <c r="C318" s="231"/>
      <c r="D318" s="221" t="s">
        <v>149</v>
      </c>
      <c r="E318" s="232" t="s">
        <v>31</v>
      </c>
      <c r="F318" s="233" t="s">
        <v>419</v>
      </c>
      <c r="G318" s="231"/>
      <c r="H318" s="234">
        <v>25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0" t="s">
        <v>149</v>
      </c>
      <c r="AU318" s="240" t="s">
        <v>86</v>
      </c>
      <c r="AV318" s="14" t="s">
        <v>86</v>
      </c>
      <c r="AW318" s="14" t="s">
        <v>37</v>
      </c>
      <c r="AX318" s="14" t="s">
        <v>76</v>
      </c>
      <c r="AY318" s="240" t="s">
        <v>140</v>
      </c>
    </row>
    <row r="319" s="14" customFormat="1">
      <c r="A319" s="14"/>
      <c r="B319" s="230"/>
      <c r="C319" s="231"/>
      <c r="D319" s="221" t="s">
        <v>149</v>
      </c>
      <c r="E319" s="232" t="s">
        <v>31</v>
      </c>
      <c r="F319" s="233" t="s">
        <v>420</v>
      </c>
      <c r="G319" s="231"/>
      <c r="H319" s="234">
        <v>80.745000000000005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0" t="s">
        <v>149</v>
      </c>
      <c r="AU319" s="240" t="s">
        <v>86</v>
      </c>
      <c r="AV319" s="14" t="s">
        <v>86</v>
      </c>
      <c r="AW319" s="14" t="s">
        <v>37</v>
      </c>
      <c r="AX319" s="14" t="s">
        <v>76</v>
      </c>
      <c r="AY319" s="240" t="s">
        <v>140</v>
      </c>
    </row>
    <row r="320" s="14" customFormat="1">
      <c r="A320" s="14"/>
      <c r="B320" s="230"/>
      <c r="C320" s="231"/>
      <c r="D320" s="221" t="s">
        <v>149</v>
      </c>
      <c r="E320" s="232" t="s">
        <v>31</v>
      </c>
      <c r="F320" s="233" t="s">
        <v>421</v>
      </c>
      <c r="G320" s="231"/>
      <c r="H320" s="234">
        <v>12.5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149</v>
      </c>
      <c r="AU320" s="240" t="s">
        <v>86</v>
      </c>
      <c r="AV320" s="14" t="s">
        <v>86</v>
      </c>
      <c r="AW320" s="14" t="s">
        <v>37</v>
      </c>
      <c r="AX320" s="14" t="s">
        <v>76</v>
      </c>
      <c r="AY320" s="240" t="s">
        <v>140</v>
      </c>
    </row>
    <row r="321" s="14" customFormat="1">
      <c r="A321" s="14"/>
      <c r="B321" s="230"/>
      <c r="C321" s="231"/>
      <c r="D321" s="221" t="s">
        <v>149</v>
      </c>
      <c r="E321" s="232" t="s">
        <v>31</v>
      </c>
      <c r="F321" s="233" t="s">
        <v>422</v>
      </c>
      <c r="G321" s="231"/>
      <c r="H321" s="234">
        <v>37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0" t="s">
        <v>149</v>
      </c>
      <c r="AU321" s="240" t="s">
        <v>86</v>
      </c>
      <c r="AV321" s="14" t="s">
        <v>86</v>
      </c>
      <c r="AW321" s="14" t="s">
        <v>37</v>
      </c>
      <c r="AX321" s="14" t="s">
        <v>76</v>
      </c>
      <c r="AY321" s="240" t="s">
        <v>140</v>
      </c>
    </row>
    <row r="322" s="14" customFormat="1">
      <c r="A322" s="14"/>
      <c r="B322" s="230"/>
      <c r="C322" s="231"/>
      <c r="D322" s="221" t="s">
        <v>149</v>
      </c>
      <c r="E322" s="232" t="s">
        <v>31</v>
      </c>
      <c r="F322" s="233" t="s">
        <v>423</v>
      </c>
      <c r="G322" s="231"/>
      <c r="H322" s="234">
        <v>31.5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0" t="s">
        <v>149</v>
      </c>
      <c r="AU322" s="240" t="s">
        <v>86</v>
      </c>
      <c r="AV322" s="14" t="s">
        <v>86</v>
      </c>
      <c r="AW322" s="14" t="s">
        <v>37</v>
      </c>
      <c r="AX322" s="14" t="s">
        <v>76</v>
      </c>
      <c r="AY322" s="240" t="s">
        <v>140</v>
      </c>
    </row>
    <row r="323" s="15" customFormat="1">
      <c r="A323" s="15"/>
      <c r="B323" s="241"/>
      <c r="C323" s="242"/>
      <c r="D323" s="221" t="s">
        <v>149</v>
      </c>
      <c r="E323" s="243" t="s">
        <v>31</v>
      </c>
      <c r="F323" s="244" t="s">
        <v>204</v>
      </c>
      <c r="G323" s="242"/>
      <c r="H323" s="245">
        <v>233.74500000000001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1" t="s">
        <v>149</v>
      </c>
      <c r="AU323" s="251" t="s">
        <v>86</v>
      </c>
      <c r="AV323" s="15" t="s">
        <v>147</v>
      </c>
      <c r="AW323" s="15" t="s">
        <v>37</v>
      </c>
      <c r="AX323" s="15" t="s">
        <v>84</v>
      </c>
      <c r="AY323" s="251" t="s">
        <v>140</v>
      </c>
    </row>
    <row r="324" s="2" customFormat="1" ht="16.5" customHeight="1">
      <c r="A324" s="40"/>
      <c r="B324" s="41"/>
      <c r="C324" s="263" t="s">
        <v>7</v>
      </c>
      <c r="D324" s="263" t="s">
        <v>331</v>
      </c>
      <c r="E324" s="264" t="s">
        <v>424</v>
      </c>
      <c r="F324" s="265" t="s">
        <v>425</v>
      </c>
      <c r="G324" s="266" t="s">
        <v>411</v>
      </c>
      <c r="H324" s="267">
        <v>103.051</v>
      </c>
      <c r="I324" s="268"/>
      <c r="J324" s="269">
        <f>ROUND(I324*H324,2)</f>
        <v>0</v>
      </c>
      <c r="K324" s="265" t="s">
        <v>146</v>
      </c>
      <c r="L324" s="270"/>
      <c r="M324" s="271" t="s">
        <v>31</v>
      </c>
      <c r="N324" s="272" t="s">
        <v>47</v>
      </c>
      <c r="O324" s="86"/>
      <c r="P324" s="215">
        <f>O324*H324</f>
        <v>0</v>
      </c>
      <c r="Q324" s="215">
        <v>0.00040000000000000002</v>
      </c>
      <c r="R324" s="215">
        <f>Q324*H324</f>
        <v>0.041220400000000004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297</v>
      </c>
      <c r="AT324" s="217" t="s">
        <v>331</v>
      </c>
      <c r="AU324" s="217" t="s">
        <v>86</v>
      </c>
      <c r="AY324" s="19" t="s">
        <v>140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84</v>
      </c>
      <c r="BK324" s="218">
        <f>ROUND(I324*H324,2)</f>
        <v>0</v>
      </c>
      <c r="BL324" s="19" t="s">
        <v>147</v>
      </c>
      <c r="BM324" s="217" t="s">
        <v>426</v>
      </c>
    </row>
    <row r="325" s="14" customFormat="1">
      <c r="A325" s="14"/>
      <c r="B325" s="230"/>
      <c r="C325" s="231"/>
      <c r="D325" s="221" t="s">
        <v>149</v>
      </c>
      <c r="E325" s="232" t="s">
        <v>31</v>
      </c>
      <c r="F325" s="233" t="s">
        <v>427</v>
      </c>
      <c r="G325" s="231"/>
      <c r="H325" s="234">
        <v>153.80699999999999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149</v>
      </c>
      <c r="AU325" s="240" t="s">
        <v>86</v>
      </c>
      <c r="AV325" s="14" t="s">
        <v>86</v>
      </c>
      <c r="AW325" s="14" t="s">
        <v>37</v>
      </c>
      <c r="AX325" s="14" t="s">
        <v>84</v>
      </c>
      <c r="AY325" s="240" t="s">
        <v>140</v>
      </c>
    </row>
    <row r="326" s="14" customFormat="1">
      <c r="A326" s="14"/>
      <c r="B326" s="230"/>
      <c r="C326" s="231"/>
      <c r="D326" s="221" t="s">
        <v>149</v>
      </c>
      <c r="E326" s="231"/>
      <c r="F326" s="233" t="s">
        <v>428</v>
      </c>
      <c r="G326" s="231"/>
      <c r="H326" s="234">
        <v>103.051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0" t="s">
        <v>149</v>
      </c>
      <c r="AU326" s="240" t="s">
        <v>86</v>
      </c>
      <c r="AV326" s="14" t="s">
        <v>86</v>
      </c>
      <c r="AW326" s="14" t="s">
        <v>4</v>
      </c>
      <c r="AX326" s="14" t="s">
        <v>84</v>
      </c>
      <c r="AY326" s="240" t="s">
        <v>140</v>
      </c>
    </row>
    <row r="327" s="2" customFormat="1" ht="16.5" customHeight="1">
      <c r="A327" s="40"/>
      <c r="B327" s="41"/>
      <c r="C327" s="263" t="s">
        <v>429</v>
      </c>
      <c r="D327" s="263" t="s">
        <v>331</v>
      </c>
      <c r="E327" s="264" t="s">
        <v>430</v>
      </c>
      <c r="F327" s="265" t="s">
        <v>431</v>
      </c>
      <c r="G327" s="266" t="s">
        <v>432</v>
      </c>
      <c r="H327" s="267">
        <v>655.66200000000003</v>
      </c>
      <c r="I327" s="268"/>
      <c r="J327" s="269">
        <f>ROUND(I327*H327,2)</f>
        <v>0</v>
      </c>
      <c r="K327" s="265" t="s">
        <v>146</v>
      </c>
      <c r="L327" s="270"/>
      <c r="M327" s="271" t="s">
        <v>31</v>
      </c>
      <c r="N327" s="272" t="s">
        <v>47</v>
      </c>
      <c r="O327" s="86"/>
      <c r="P327" s="215">
        <f>O327*H327</f>
        <v>0</v>
      </c>
      <c r="Q327" s="215">
        <v>3.0000000000000001E-05</v>
      </c>
      <c r="R327" s="215">
        <f>Q327*H327</f>
        <v>0.019669860000000001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297</v>
      </c>
      <c r="AT327" s="217" t="s">
        <v>331</v>
      </c>
      <c r="AU327" s="217" t="s">
        <v>86</v>
      </c>
      <c r="AY327" s="19" t="s">
        <v>140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84</v>
      </c>
      <c r="BK327" s="218">
        <f>ROUND(I327*H327,2)</f>
        <v>0</v>
      </c>
      <c r="BL327" s="19" t="s">
        <v>147</v>
      </c>
      <c r="BM327" s="217" t="s">
        <v>433</v>
      </c>
    </row>
    <row r="328" s="14" customFormat="1">
      <c r="A328" s="14"/>
      <c r="B328" s="230"/>
      <c r="C328" s="231"/>
      <c r="D328" s="221" t="s">
        <v>149</v>
      </c>
      <c r="E328" s="232" t="s">
        <v>31</v>
      </c>
      <c r="F328" s="233" t="s">
        <v>434</v>
      </c>
      <c r="G328" s="231"/>
      <c r="H328" s="234">
        <v>978.60000000000002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0" t="s">
        <v>149</v>
      </c>
      <c r="AU328" s="240" t="s">
        <v>86</v>
      </c>
      <c r="AV328" s="14" t="s">
        <v>86</v>
      </c>
      <c r="AW328" s="14" t="s">
        <v>37</v>
      </c>
      <c r="AX328" s="14" t="s">
        <v>84</v>
      </c>
      <c r="AY328" s="240" t="s">
        <v>140</v>
      </c>
    </row>
    <row r="329" s="14" customFormat="1">
      <c r="A329" s="14"/>
      <c r="B329" s="230"/>
      <c r="C329" s="231"/>
      <c r="D329" s="221" t="s">
        <v>149</v>
      </c>
      <c r="E329" s="231"/>
      <c r="F329" s="233" t="s">
        <v>435</v>
      </c>
      <c r="G329" s="231"/>
      <c r="H329" s="234">
        <v>655.66200000000003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0" t="s">
        <v>149</v>
      </c>
      <c r="AU329" s="240" t="s">
        <v>86</v>
      </c>
      <c r="AV329" s="14" t="s">
        <v>86</v>
      </c>
      <c r="AW329" s="14" t="s">
        <v>4</v>
      </c>
      <c r="AX329" s="14" t="s">
        <v>84</v>
      </c>
      <c r="AY329" s="240" t="s">
        <v>140</v>
      </c>
    </row>
    <row r="330" s="2" customFormat="1">
      <c r="A330" s="40"/>
      <c r="B330" s="41"/>
      <c r="C330" s="206" t="s">
        <v>436</v>
      </c>
      <c r="D330" s="206" t="s">
        <v>142</v>
      </c>
      <c r="E330" s="207" t="s">
        <v>437</v>
      </c>
      <c r="F330" s="208" t="s">
        <v>438</v>
      </c>
      <c r="G330" s="209" t="s">
        <v>411</v>
      </c>
      <c r="H330" s="210">
        <v>323.34500000000003</v>
      </c>
      <c r="I330" s="211"/>
      <c r="J330" s="212">
        <f>ROUND(I330*H330,2)</f>
        <v>0</v>
      </c>
      <c r="K330" s="208" t="s">
        <v>146</v>
      </c>
      <c r="L330" s="46"/>
      <c r="M330" s="213" t="s">
        <v>31</v>
      </c>
      <c r="N330" s="214" t="s">
        <v>47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147</v>
      </c>
      <c r="AT330" s="217" t="s">
        <v>142</v>
      </c>
      <c r="AU330" s="217" t="s">
        <v>86</v>
      </c>
      <c r="AY330" s="19" t="s">
        <v>140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84</v>
      </c>
      <c r="BK330" s="218">
        <f>ROUND(I330*H330,2)</f>
        <v>0</v>
      </c>
      <c r="BL330" s="19" t="s">
        <v>147</v>
      </c>
      <c r="BM330" s="217" t="s">
        <v>439</v>
      </c>
    </row>
    <row r="331" s="14" customFormat="1">
      <c r="A331" s="14"/>
      <c r="B331" s="230"/>
      <c r="C331" s="231"/>
      <c r="D331" s="221" t="s">
        <v>149</v>
      </c>
      <c r="E331" s="232" t="s">
        <v>31</v>
      </c>
      <c r="F331" s="233" t="s">
        <v>418</v>
      </c>
      <c r="G331" s="231"/>
      <c r="H331" s="234">
        <v>47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0" t="s">
        <v>149</v>
      </c>
      <c r="AU331" s="240" t="s">
        <v>86</v>
      </c>
      <c r="AV331" s="14" t="s">
        <v>86</v>
      </c>
      <c r="AW331" s="14" t="s">
        <v>37</v>
      </c>
      <c r="AX331" s="14" t="s">
        <v>76</v>
      </c>
      <c r="AY331" s="240" t="s">
        <v>140</v>
      </c>
    </row>
    <row r="332" s="14" customFormat="1">
      <c r="A332" s="14"/>
      <c r="B332" s="230"/>
      <c r="C332" s="231"/>
      <c r="D332" s="221" t="s">
        <v>149</v>
      </c>
      <c r="E332" s="232" t="s">
        <v>31</v>
      </c>
      <c r="F332" s="233" t="s">
        <v>440</v>
      </c>
      <c r="G332" s="231"/>
      <c r="H332" s="234">
        <v>39.600000000000001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0" t="s">
        <v>149</v>
      </c>
      <c r="AU332" s="240" t="s">
        <v>86</v>
      </c>
      <c r="AV332" s="14" t="s">
        <v>86</v>
      </c>
      <c r="AW332" s="14" t="s">
        <v>37</v>
      </c>
      <c r="AX332" s="14" t="s">
        <v>76</v>
      </c>
      <c r="AY332" s="240" t="s">
        <v>140</v>
      </c>
    </row>
    <row r="333" s="14" customFormat="1">
      <c r="A333" s="14"/>
      <c r="B333" s="230"/>
      <c r="C333" s="231"/>
      <c r="D333" s="221" t="s">
        <v>149</v>
      </c>
      <c r="E333" s="232" t="s">
        <v>31</v>
      </c>
      <c r="F333" s="233" t="s">
        <v>419</v>
      </c>
      <c r="G333" s="231"/>
      <c r="H333" s="234">
        <v>25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0" t="s">
        <v>149</v>
      </c>
      <c r="AU333" s="240" t="s">
        <v>86</v>
      </c>
      <c r="AV333" s="14" t="s">
        <v>86</v>
      </c>
      <c r="AW333" s="14" t="s">
        <v>37</v>
      </c>
      <c r="AX333" s="14" t="s">
        <v>76</v>
      </c>
      <c r="AY333" s="240" t="s">
        <v>140</v>
      </c>
    </row>
    <row r="334" s="14" customFormat="1">
      <c r="A334" s="14"/>
      <c r="B334" s="230"/>
      <c r="C334" s="231"/>
      <c r="D334" s="221" t="s">
        <v>149</v>
      </c>
      <c r="E334" s="232" t="s">
        <v>31</v>
      </c>
      <c r="F334" s="233" t="s">
        <v>420</v>
      </c>
      <c r="G334" s="231"/>
      <c r="H334" s="234">
        <v>80.745000000000005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0" t="s">
        <v>149</v>
      </c>
      <c r="AU334" s="240" t="s">
        <v>86</v>
      </c>
      <c r="AV334" s="14" t="s">
        <v>86</v>
      </c>
      <c r="AW334" s="14" t="s">
        <v>37</v>
      </c>
      <c r="AX334" s="14" t="s">
        <v>76</v>
      </c>
      <c r="AY334" s="240" t="s">
        <v>140</v>
      </c>
    </row>
    <row r="335" s="14" customFormat="1">
      <c r="A335" s="14"/>
      <c r="B335" s="230"/>
      <c r="C335" s="231"/>
      <c r="D335" s="221" t="s">
        <v>149</v>
      </c>
      <c r="E335" s="232" t="s">
        <v>31</v>
      </c>
      <c r="F335" s="233" t="s">
        <v>441</v>
      </c>
      <c r="G335" s="231"/>
      <c r="H335" s="234">
        <v>50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0" t="s">
        <v>149</v>
      </c>
      <c r="AU335" s="240" t="s">
        <v>86</v>
      </c>
      <c r="AV335" s="14" t="s">
        <v>86</v>
      </c>
      <c r="AW335" s="14" t="s">
        <v>37</v>
      </c>
      <c r="AX335" s="14" t="s">
        <v>76</v>
      </c>
      <c r="AY335" s="240" t="s">
        <v>140</v>
      </c>
    </row>
    <row r="336" s="14" customFormat="1">
      <c r="A336" s="14"/>
      <c r="B336" s="230"/>
      <c r="C336" s="231"/>
      <c r="D336" s="221" t="s">
        <v>149</v>
      </c>
      <c r="E336" s="232" t="s">
        <v>31</v>
      </c>
      <c r="F336" s="233" t="s">
        <v>421</v>
      </c>
      <c r="G336" s="231"/>
      <c r="H336" s="234">
        <v>12.5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0" t="s">
        <v>149</v>
      </c>
      <c r="AU336" s="240" t="s">
        <v>86</v>
      </c>
      <c r="AV336" s="14" t="s">
        <v>86</v>
      </c>
      <c r="AW336" s="14" t="s">
        <v>37</v>
      </c>
      <c r="AX336" s="14" t="s">
        <v>76</v>
      </c>
      <c r="AY336" s="240" t="s">
        <v>140</v>
      </c>
    </row>
    <row r="337" s="14" customFormat="1">
      <c r="A337" s="14"/>
      <c r="B337" s="230"/>
      <c r="C337" s="231"/>
      <c r="D337" s="221" t="s">
        <v>149</v>
      </c>
      <c r="E337" s="232" t="s">
        <v>31</v>
      </c>
      <c r="F337" s="233" t="s">
        <v>422</v>
      </c>
      <c r="G337" s="231"/>
      <c r="H337" s="234">
        <v>37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0" t="s">
        <v>149</v>
      </c>
      <c r="AU337" s="240" t="s">
        <v>86</v>
      </c>
      <c r="AV337" s="14" t="s">
        <v>86</v>
      </c>
      <c r="AW337" s="14" t="s">
        <v>37</v>
      </c>
      <c r="AX337" s="14" t="s">
        <v>76</v>
      </c>
      <c r="AY337" s="240" t="s">
        <v>140</v>
      </c>
    </row>
    <row r="338" s="14" customFormat="1">
      <c r="A338" s="14"/>
      <c r="B338" s="230"/>
      <c r="C338" s="231"/>
      <c r="D338" s="221" t="s">
        <v>149</v>
      </c>
      <c r="E338" s="232" t="s">
        <v>31</v>
      </c>
      <c r="F338" s="233" t="s">
        <v>423</v>
      </c>
      <c r="G338" s="231"/>
      <c r="H338" s="234">
        <v>31.5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0" t="s">
        <v>149</v>
      </c>
      <c r="AU338" s="240" t="s">
        <v>86</v>
      </c>
      <c r="AV338" s="14" t="s">
        <v>86</v>
      </c>
      <c r="AW338" s="14" t="s">
        <v>37</v>
      </c>
      <c r="AX338" s="14" t="s">
        <v>76</v>
      </c>
      <c r="AY338" s="240" t="s">
        <v>140</v>
      </c>
    </row>
    <row r="339" s="15" customFormat="1">
      <c r="A339" s="15"/>
      <c r="B339" s="241"/>
      <c r="C339" s="242"/>
      <c r="D339" s="221" t="s">
        <v>149</v>
      </c>
      <c r="E339" s="243" t="s">
        <v>31</v>
      </c>
      <c r="F339" s="244" t="s">
        <v>204</v>
      </c>
      <c r="G339" s="242"/>
      <c r="H339" s="245">
        <v>323.34500000000003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51" t="s">
        <v>149</v>
      </c>
      <c r="AU339" s="251" t="s">
        <v>86</v>
      </c>
      <c r="AV339" s="15" t="s">
        <v>147</v>
      </c>
      <c r="AW339" s="15" t="s">
        <v>37</v>
      </c>
      <c r="AX339" s="15" t="s">
        <v>84</v>
      </c>
      <c r="AY339" s="251" t="s">
        <v>140</v>
      </c>
    </row>
    <row r="340" s="12" customFormat="1" ht="20.88" customHeight="1">
      <c r="A340" s="12"/>
      <c r="B340" s="190"/>
      <c r="C340" s="191"/>
      <c r="D340" s="192" t="s">
        <v>75</v>
      </c>
      <c r="E340" s="204" t="s">
        <v>403</v>
      </c>
      <c r="F340" s="204" t="s">
        <v>442</v>
      </c>
      <c r="G340" s="191"/>
      <c r="H340" s="191"/>
      <c r="I340" s="194"/>
      <c r="J340" s="205">
        <f>BK340</f>
        <v>0</v>
      </c>
      <c r="K340" s="191"/>
      <c r="L340" s="196"/>
      <c r="M340" s="197"/>
      <c r="N340" s="198"/>
      <c r="O340" s="198"/>
      <c r="P340" s="199">
        <f>SUM(P341:P412)</f>
        <v>0</v>
      </c>
      <c r="Q340" s="198"/>
      <c r="R340" s="199">
        <f>SUM(R341:R412)</f>
        <v>12.329827</v>
      </c>
      <c r="S340" s="198"/>
      <c r="T340" s="200">
        <f>SUM(T341:T412)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1" t="s">
        <v>84</v>
      </c>
      <c r="AT340" s="202" t="s">
        <v>75</v>
      </c>
      <c r="AU340" s="202" t="s">
        <v>86</v>
      </c>
      <c r="AY340" s="201" t="s">
        <v>140</v>
      </c>
      <c r="BK340" s="203">
        <f>SUM(BK341:BK412)</f>
        <v>0</v>
      </c>
    </row>
    <row r="341" s="2" customFormat="1">
      <c r="A341" s="40"/>
      <c r="B341" s="41"/>
      <c r="C341" s="206" t="s">
        <v>443</v>
      </c>
      <c r="D341" s="206" t="s">
        <v>142</v>
      </c>
      <c r="E341" s="207" t="s">
        <v>444</v>
      </c>
      <c r="F341" s="208" t="s">
        <v>445</v>
      </c>
      <c r="G341" s="209" t="s">
        <v>411</v>
      </c>
      <c r="H341" s="210">
        <v>1952.4549999999999</v>
      </c>
      <c r="I341" s="211"/>
      <c r="J341" s="212">
        <f>ROUND(I341*H341,2)</f>
        <v>0</v>
      </c>
      <c r="K341" s="208" t="s">
        <v>146</v>
      </c>
      <c r="L341" s="46"/>
      <c r="M341" s="213" t="s">
        <v>31</v>
      </c>
      <c r="N341" s="214" t="s">
        <v>47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147</v>
      </c>
      <c r="AT341" s="217" t="s">
        <v>142</v>
      </c>
      <c r="AU341" s="217" t="s">
        <v>263</v>
      </c>
      <c r="AY341" s="19" t="s">
        <v>140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84</v>
      </c>
      <c r="BK341" s="218">
        <f>ROUND(I341*H341,2)</f>
        <v>0</v>
      </c>
      <c r="BL341" s="19" t="s">
        <v>147</v>
      </c>
      <c r="BM341" s="217" t="s">
        <v>446</v>
      </c>
    </row>
    <row r="342" s="2" customFormat="1">
      <c r="A342" s="40"/>
      <c r="B342" s="41"/>
      <c r="C342" s="206" t="s">
        <v>447</v>
      </c>
      <c r="D342" s="206" t="s">
        <v>142</v>
      </c>
      <c r="E342" s="207" t="s">
        <v>448</v>
      </c>
      <c r="F342" s="208" t="s">
        <v>449</v>
      </c>
      <c r="G342" s="209" t="s">
        <v>411</v>
      </c>
      <c r="H342" s="210">
        <v>1952.4549999999999</v>
      </c>
      <c r="I342" s="211"/>
      <c r="J342" s="212">
        <f>ROUND(I342*H342,2)</f>
        <v>0</v>
      </c>
      <c r="K342" s="208" t="s">
        <v>146</v>
      </c>
      <c r="L342" s="46"/>
      <c r="M342" s="213" t="s">
        <v>31</v>
      </c>
      <c r="N342" s="214" t="s">
        <v>47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147</v>
      </c>
      <c r="AT342" s="217" t="s">
        <v>142</v>
      </c>
      <c r="AU342" s="217" t="s">
        <v>263</v>
      </c>
      <c r="AY342" s="19" t="s">
        <v>140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84</v>
      </c>
      <c r="BK342" s="218">
        <f>ROUND(I342*H342,2)</f>
        <v>0</v>
      </c>
      <c r="BL342" s="19" t="s">
        <v>147</v>
      </c>
      <c r="BM342" s="217" t="s">
        <v>450</v>
      </c>
    </row>
    <row r="343" s="13" customFormat="1">
      <c r="A343" s="13"/>
      <c r="B343" s="219"/>
      <c r="C343" s="220"/>
      <c r="D343" s="221" t="s">
        <v>149</v>
      </c>
      <c r="E343" s="222" t="s">
        <v>31</v>
      </c>
      <c r="F343" s="223" t="s">
        <v>150</v>
      </c>
      <c r="G343" s="220"/>
      <c r="H343" s="222" t="s">
        <v>31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29" t="s">
        <v>149</v>
      </c>
      <c r="AU343" s="229" t="s">
        <v>263</v>
      </c>
      <c r="AV343" s="13" t="s">
        <v>84</v>
      </c>
      <c r="AW343" s="13" t="s">
        <v>37</v>
      </c>
      <c r="AX343" s="13" t="s">
        <v>76</v>
      </c>
      <c r="AY343" s="229" t="s">
        <v>140</v>
      </c>
    </row>
    <row r="344" s="14" customFormat="1">
      <c r="A344" s="14"/>
      <c r="B344" s="230"/>
      <c r="C344" s="231"/>
      <c r="D344" s="221" t="s">
        <v>149</v>
      </c>
      <c r="E344" s="232" t="s">
        <v>31</v>
      </c>
      <c r="F344" s="233" t="s">
        <v>451</v>
      </c>
      <c r="G344" s="231"/>
      <c r="H344" s="234">
        <v>12.5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0" t="s">
        <v>149</v>
      </c>
      <c r="AU344" s="240" t="s">
        <v>263</v>
      </c>
      <c r="AV344" s="14" t="s">
        <v>86</v>
      </c>
      <c r="AW344" s="14" t="s">
        <v>37</v>
      </c>
      <c r="AX344" s="14" t="s">
        <v>76</v>
      </c>
      <c r="AY344" s="240" t="s">
        <v>140</v>
      </c>
    </row>
    <row r="345" s="14" customFormat="1">
      <c r="A345" s="14"/>
      <c r="B345" s="230"/>
      <c r="C345" s="231"/>
      <c r="D345" s="221" t="s">
        <v>149</v>
      </c>
      <c r="E345" s="232" t="s">
        <v>31</v>
      </c>
      <c r="F345" s="233" t="s">
        <v>452</v>
      </c>
      <c r="G345" s="231"/>
      <c r="H345" s="234">
        <v>47.5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0" t="s">
        <v>149</v>
      </c>
      <c r="AU345" s="240" t="s">
        <v>263</v>
      </c>
      <c r="AV345" s="14" t="s">
        <v>86</v>
      </c>
      <c r="AW345" s="14" t="s">
        <v>37</v>
      </c>
      <c r="AX345" s="14" t="s">
        <v>76</v>
      </c>
      <c r="AY345" s="240" t="s">
        <v>140</v>
      </c>
    </row>
    <row r="346" s="14" customFormat="1">
      <c r="A346" s="14"/>
      <c r="B346" s="230"/>
      <c r="C346" s="231"/>
      <c r="D346" s="221" t="s">
        <v>149</v>
      </c>
      <c r="E346" s="232" t="s">
        <v>31</v>
      </c>
      <c r="F346" s="233" t="s">
        <v>453</v>
      </c>
      <c r="G346" s="231"/>
      <c r="H346" s="234">
        <v>25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0" t="s">
        <v>149</v>
      </c>
      <c r="AU346" s="240" t="s">
        <v>263</v>
      </c>
      <c r="AV346" s="14" t="s">
        <v>86</v>
      </c>
      <c r="AW346" s="14" t="s">
        <v>37</v>
      </c>
      <c r="AX346" s="14" t="s">
        <v>76</v>
      </c>
      <c r="AY346" s="240" t="s">
        <v>140</v>
      </c>
    </row>
    <row r="347" s="14" customFormat="1">
      <c r="A347" s="14"/>
      <c r="B347" s="230"/>
      <c r="C347" s="231"/>
      <c r="D347" s="221" t="s">
        <v>149</v>
      </c>
      <c r="E347" s="232" t="s">
        <v>31</v>
      </c>
      <c r="F347" s="233" t="s">
        <v>454</v>
      </c>
      <c r="G347" s="231"/>
      <c r="H347" s="234">
        <v>25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0" t="s">
        <v>149</v>
      </c>
      <c r="AU347" s="240" t="s">
        <v>263</v>
      </c>
      <c r="AV347" s="14" t="s">
        <v>86</v>
      </c>
      <c r="AW347" s="14" t="s">
        <v>37</v>
      </c>
      <c r="AX347" s="14" t="s">
        <v>76</v>
      </c>
      <c r="AY347" s="240" t="s">
        <v>140</v>
      </c>
    </row>
    <row r="348" s="14" customFormat="1">
      <c r="A348" s="14"/>
      <c r="B348" s="230"/>
      <c r="C348" s="231"/>
      <c r="D348" s="221" t="s">
        <v>149</v>
      </c>
      <c r="E348" s="232" t="s">
        <v>31</v>
      </c>
      <c r="F348" s="233" t="s">
        <v>455</v>
      </c>
      <c r="G348" s="231"/>
      <c r="H348" s="234">
        <v>32.5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0" t="s">
        <v>149</v>
      </c>
      <c r="AU348" s="240" t="s">
        <v>263</v>
      </c>
      <c r="AV348" s="14" t="s">
        <v>86</v>
      </c>
      <c r="AW348" s="14" t="s">
        <v>37</v>
      </c>
      <c r="AX348" s="14" t="s">
        <v>76</v>
      </c>
      <c r="AY348" s="240" t="s">
        <v>140</v>
      </c>
    </row>
    <row r="349" s="14" customFormat="1">
      <c r="A349" s="14"/>
      <c r="B349" s="230"/>
      <c r="C349" s="231"/>
      <c r="D349" s="221" t="s">
        <v>149</v>
      </c>
      <c r="E349" s="232" t="s">
        <v>31</v>
      </c>
      <c r="F349" s="233" t="s">
        <v>456</v>
      </c>
      <c r="G349" s="231"/>
      <c r="H349" s="234">
        <v>25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0" t="s">
        <v>149</v>
      </c>
      <c r="AU349" s="240" t="s">
        <v>263</v>
      </c>
      <c r="AV349" s="14" t="s">
        <v>86</v>
      </c>
      <c r="AW349" s="14" t="s">
        <v>37</v>
      </c>
      <c r="AX349" s="14" t="s">
        <v>76</v>
      </c>
      <c r="AY349" s="240" t="s">
        <v>140</v>
      </c>
    </row>
    <row r="350" s="14" customFormat="1">
      <c r="A350" s="14"/>
      <c r="B350" s="230"/>
      <c r="C350" s="231"/>
      <c r="D350" s="221" t="s">
        <v>149</v>
      </c>
      <c r="E350" s="232" t="s">
        <v>31</v>
      </c>
      <c r="F350" s="233" t="s">
        <v>457</v>
      </c>
      <c r="G350" s="231"/>
      <c r="H350" s="234">
        <v>25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0" t="s">
        <v>149</v>
      </c>
      <c r="AU350" s="240" t="s">
        <v>263</v>
      </c>
      <c r="AV350" s="14" t="s">
        <v>86</v>
      </c>
      <c r="AW350" s="14" t="s">
        <v>37</v>
      </c>
      <c r="AX350" s="14" t="s">
        <v>76</v>
      </c>
      <c r="AY350" s="240" t="s">
        <v>140</v>
      </c>
    </row>
    <row r="351" s="14" customFormat="1">
      <c r="A351" s="14"/>
      <c r="B351" s="230"/>
      <c r="C351" s="231"/>
      <c r="D351" s="221" t="s">
        <v>149</v>
      </c>
      <c r="E351" s="232" t="s">
        <v>31</v>
      </c>
      <c r="F351" s="233" t="s">
        <v>458</v>
      </c>
      <c r="G351" s="231"/>
      <c r="H351" s="234">
        <v>25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0" t="s">
        <v>149</v>
      </c>
      <c r="AU351" s="240" t="s">
        <v>263</v>
      </c>
      <c r="AV351" s="14" t="s">
        <v>86</v>
      </c>
      <c r="AW351" s="14" t="s">
        <v>37</v>
      </c>
      <c r="AX351" s="14" t="s">
        <v>76</v>
      </c>
      <c r="AY351" s="240" t="s">
        <v>140</v>
      </c>
    </row>
    <row r="352" s="14" customFormat="1">
      <c r="A352" s="14"/>
      <c r="B352" s="230"/>
      <c r="C352" s="231"/>
      <c r="D352" s="221" t="s">
        <v>149</v>
      </c>
      <c r="E352" s="232" t="s">
        <v>31</v>
      </c>
      <c r="F352" s="233" t="s">
        <v>459</v>
      </c>
      <c r="G352" s="231"/>
      <c r="H352" s="234">
        <v>25</v>
      </c>
      <c r="I352" s="235"/>
      <c r="J352" s="231"/>
      <c r="K352" s="231"/>
      <c r="L352" s="236"/>
      <c r="M352" s="237"/>
      <c r="N352" s="238"/>
      <c r="O352" s="238"/>
      <c r="P352" s="238"/>
      <c r="Q352" s="238"/>
      <c r="R352" s="238"/>
      <c r="S352" s="238"/>
      <c r="T352" s="23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0" t="s">
        <v>149</v>
      </c>
      <c r="AU352" s="240" t="s">
        <v>263</v>
      </c>
      <c r="AV352" s="14" t="s">
        <v>86</v>
      </c>
      <c r="AW352" s="14" t="s">
        <v>37</v>
      </c>
      <c r="AX352" s="14" t="s">
        <v>76</v>
      </c>
      <c r="AY352" s="240" t="s">
        <v>140</v>
      </c>
    </row>
    <row r="353" s="14" customFormat="1">
      <c r="A353" s="14"/>
      <c r="B353" s="230"/>
      <c r="C353" s="231"/>
      <c r="D353" s="221" t="s">
        <v>149</v>
      </c>
      <c r="E353" s="232" t="s">
        <v>31</v>
      </c>
      <c r="F353" s="233" t="s">
        <v>460</v>
      </c>
      <c r="G353" s="231"/>
      <c r="H353" s="234">
        <v>25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0" t="s">
        <v>149</v>
      </c>
      <c r="AU353" s="240" t="s">
        <v>263</v>
      </c>
      <c r="AV353" s="14" t="s">
        <v>86</v>
      </c>
      <c r="AW353" s="14" t="s">
        <v>37</v>
      </c>
      <c r="AX353" s="14" t="s">
        <v>76</v>
      </c>
      <c r="AY353" s="240" t="s">
        <v>140</v>
      </c>
    </row>
    <row r="354" s="14" customFormat="1">
      <c r="A354" s="14"/>
      <c r="B354" s="230"/>
      <c r="C354" s="231"/>
      <c r="D354" s="221" t="s">
        <v>149</v>
      </c>
      <c r="E354" s="232" t="s">
        <v>31</v>
      </c>
      <c r="F354" s="233" t="s">
        <v>461</v>
      </c>
      <c r="G354" s="231"/>
      <c r="H354" s="234">
        <v>27.5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0" t="s">
        <v>149</v>
      </c>
      <c r="AU354" s="240" t="s">
        <v>263</v>
      </c>
      <c r="AV354" s="14" t="s">
        <v>86</v>
      </c>
      <c r="AW354" s="14" t="s">
        <v>37</v>
      </c>
      <c r="AX354" s="14" t="s">
        <v>76</v>
      </c>
      <c r="AY354" s="240" t="s">
        <v>140</v>
      </c>
    </row>
    <row r="355" s="14" customFormat="1">
      <c r="A355" s="14"/>
      <c r="B355" s="230"/>
      <c r="C355" s="231"/>
      <c r="D355" s="221" t="s">
        <v>149</v>
      </c>
      <c r="E355" s="232" t="s">
        <v>31</v>
      </c>
      <c r="F355" s="233" t="s">
        <v>462</v>
      </c>
      <c r="G355" s="231"/>
      <c r="H355" s="234">
        <v>25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0" t="s">
        <v>149</v>
      </c>
      <c r="AU355" s="240" t="s">
        <v>263</v>
      </c>
      <c r="AV355" s="14" t="s">
        <v>86</v>
      </c>
      <c r="AW355" s="14" t="s">
        <v>37</v>
      </c>
      <c r="AX355" s="14" t="s">
        <v>76</v>
      </c>
      <c r="AY355" s="240" t="s">
        <v>140</v>
      </c>
    </row>
    <row r="356" s="14" customFormat="1">
      <c r="A356" s="14"/>
      <c r="B356" s="230"/>
      <c r="C356" s="231"/>
      <c r="D356" s="221" t="s">
        <v>149</v>
      </c>
      <c r="E356" s="232" t="s">
        <v>31</v>
      </c>
      <c r="F356" s="233" t="s">
        <v>463</v>
      </c>
      <c r="G356" s="231"/>
      <c r="H356" s="234">
        <v>25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0" t="s">
        <v>149</v>
      </c>
      <c r="AU356" s="240" t="s">
        <v>263</v>
      </c>
      <c r="AV356" s="14" t="s">
        <v>86</v>
      </c>
      <c r="AW356" s="14" t="s">
        <v>37</v>
      </c>
      <c r="AX356" s="14" t="s">
        <v>76</v>
      </c>
      <c r="AY356" s="240" t="s">
        <v>140</v>
      </c>
    </row>
    <row r="357" s="14" customFormat="1">
      <c r="A357" s="14"/>
      <c r="B357" s="230"/>
      <c r="C357" s="231"/>
      <c r="D357" s="221" t="s">
        <v>149</v>
      </c>
      <c r="E357" s="232" t="s">
        <v>31</v>
      </c>
      <c r="F357" s="233" t="s">
        <v>464</v>
      </c>
      <c r="G357" s="231"/>
      <c r="H357" s="234">
        <v>112.5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0" t="s">
        <v>149</v>
      </c>
      <c r="AU357" s="240" t="s">
        <v>263</v>
      </c>
      <c r="AV357" s="14" t="s">
        <v>86</v>
      </c>
      <c r="AW357" s="14" t="s">
        <v>37</v>
      </c>
      <c r="AX357" s="14" t="s">
        <v>76</v>
      </c>
      <c r="AY357" s="240" t="s">
        <v>140</v>
      </c>
    </row>
    <row r="358" s="14" customFormat="1">
      <c r="A358" s="14"/>
      <c r="B358" s="230"/>
      <c r="C358" s="231"/>
      <c r="D358" s="221" t="s">
        <v>149</v>
      </c>
      <c r="E358" s="232" t="s">
        <v>31</v>
      </c>
      <c r="F358" s="233" t="s">
        <v>465</v>
      </c>
      <c r="G358" s="231"/>
      <c r="H358" s="234">
        <v>25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149</v>
      </c>
      <c r="AU358" s="240" t="s">
        <v>263</v>
      </c>
      <c r="AV358" s="14" t="s">
        <v>86</v>
      </c>
      <c r="AW358" s="14" t="s">
        <v>37</v>
      </c>
      <c r="AX358" s="14" t="s">
        <v>76</v>
      </c>
      <c r="AY358" s="240" t="s">
        <v>140</v>
      </c>
    </row>
    <row r="359" s="14" customFormat="1">
      <c r="A359" s="14"/>
      <c r="B359" s="230"/>
      <c r="C359" s="231"/>
      <c r="D359" s="221" t="s">
        <v>149</v>
      </c>
      <c r="E359" s="232" t="s">
        <v>31</v>
      </c>
      <c r="F359" s="233" t="s">
        <v>466</v>
      </c>
      <c r="G359" s="231"/>
      <c r="H359" s="234">
        <v>25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0" t="s">
        <v>149</v>
      </c>
      <c r="AU359" s="240" t="s">
        <v>263</v>
      </c>
      <c r="AV359" s="14" t="s">
        <v>86</v>
      </c>
      <c r="AW359" s="14" t="s">
        <v>37</v>
      </c>
      <c r="AX359" s="14" t="s">
        <v>76</v>
      </c>
      <c r="AY359" s="240" t="s">
        <v>140</v>
      </c>
    </row>
    <row r="360" s="14" customFormat="1">
      <c r="A360" s="14"/>
      <c r="B360" s="230"/>
      <c r="C360" s="231"/>
      <c r="D360" s="221" t="s">
        <v>149</v>
      </c>
      <c r="E360" s="232" t="s">
        <v>31</v>
      </c>
      <c r="F360" s="233" t="s">
        <v>467</v>
      </c>
      <c r="G360" s="231"/>
      <c r="H360" s="234">
        <v>25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0" t="s">
        <v>149</v>
      </c>
      <c r="AU360" s="240" t="s">
        <v>263</v>
      </c>
      <c r="AV360" s="14" t="s">
        <v>86</v>
      </c>
      <c r="AW360" s="14" t="s">
        <v>37</v>
      </c>
      <c r="AX360" s="14" t="s">
        <v>76</v>
      </c>
      <c r="AY360" s="240" t="s">
        <v>140</v>
      </c>
    </row>
    <row r="361" s="14" customFormat="1">
      <c r="A361" s="14"/>
      <c r="B361" s="230"/>
      <c r="C361" s="231"/>
      <c r="D361" s="221" t="s">
        <v>149</v>
      </c>
      <c r="E361" s="232" t="s">
        <v>31</v>
      </c>
      <c r="F361" s="233" t="s">
        <v>468</v>
      </c>
      <c r="G361" s="231"/>
      <c r="H361" s="234">
        <v>110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0" t="s">
        <v>149</v>
      </c>
      <c r="AU361" s="240" t="s">
        <v>263</v>
      </c>
      <c r="AV361" s="14" t="s">
        <v>86</v>
      </c>
      <c r="AW361" s="14" t="s">
        <v>37</v>
      </c>
      <c r="AX361" s="14" t="s">
        <v>76</v>
      </c>
      <c r="AY361" s="240" t="s">
        <v>140</v>
      </c>
    </row>
    <row r="362" s="14" customFormat="1">
      <c r="A362" s="14"/>
      <c r="B362" s="230"/>
      <c r="C362" s="231"/>
      <c r="D362" s="221" t="s">
        <v>149</v>
      </c>
      <c r="E362" s="232" t="s">
        <v>31</v>
      </c>
      <c r="F362" s="233" t="s">
        <v>469</v>
      </c>
      <c r="G362" s="231"/>
      <c r="H362" s="234">
        <v>25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0" t="s">
        <v>149</v>
      </c>
      <c r="AU362" s="240" t="s">
        <v>263</v>
      </c>
      <c r="AV362" s="14" t="s">
        <v>86</v>
      </c>
      <c r="AW362" s="14" t="s">
        <v>37</v>
      </c>
      <c r="AX362" s="14" t="s">
        <v>76</v>
      </c>
      <c r="AY362" s="240" t="s">
        <v>140</v>
      </c>
    </row>
    <row r="363" s="14" customFormat="1">
      <c r="A363" s="14"/>
      <c r="B363" s="230"/>
      <c r="C363" s="231"/>
      <c r="D363" s="221" t="s">
        <v>149</v>
      </c>
      <c r="E363" s="232" t="s">
        <v>31</v>
      </c>
      <c r="F363" s="233" t="s">
        <v>470</v>
      </c>
      <c r="G363" s="231"/>
      <c r="H363" s="234">
        <v>25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0" t="s">
        <v>149</v>
      </c>
      <c r="AU363" s="240" t="s">
        <v>263</v>
      </c>
      <c r="AV363" s="14" t="s">
        <v>86</v>
      </c>
      <c r="AW363" s="14" t="s">
        <v>37</v>
      </c>
      <c r="AX363" s="14" t="s">
        <v>76</v>
      </c>
      <c r="AY363" s="240" t="s">
        <v>140</v>
      </c>
    </row>
    <row r="364" s="14" customFormat="1">
      <c r="A364" s="14"/>
      <c r="B364" s="230"/>
      <c r="C364" s="231"/>
      <c r="D364" s="221" t="s">
        <v>149</v>
      </c>
      <c r="E364" s="232" t="s">
        <v>31</v>
      </c>
      <c r="F364" s="233" t="s">
        <v>471</v>
      </c>
      <c r="G364" s="231"/>
      <c r="H364" s="234">
        <v>25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0" t="s">
        <v>149</v>
      </c>
      <c r="AU364" s="240" t="s">
        <v>263</v>
      </c>
      <c r="AV364" s="14" t="s">
        <v>86</v>
      </c>
      <c r="AW364" s="14" t="s">
        <v>37</v>
      </c>
      <c r="AX364" s="14" t="s">
        <v>76</v>
      </c>
      <c r="AY364" s="240" t="s">
        <v>140</v>
      </c>
    </row>
    <row r="365" s="14" customFormat="1">
      <c r="A365" s="14"/>
      <c r="B365" s="230"/>
      <c r="C365" s="231"/>
      <c r="D365" s="221" t="s">
        <v>149</v>
      </c>
      <c r="E365" s="232" t="s">
        <v>31</v>
      </c>
      <c r="F365" s="233" t="s">
        <v>472</v>
      </c>
      <c r="G365" s="231"/>
      <c r="H365" s="234">
        <v>25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0" t="s">
        <v>149</v>
      </c>
      <c r="AU365" s="240" t="s">
        <v>263</v>
      </c>
      <c r="AV365" s="14" t="s">
        <v>86</v>
      </c>
      <c r="AW365" s="14" t="s">
        <v>37</v>
      </c>
      <c r="AX365" s="14" t="s">
        <v>76</v>
      </c>
      <c r="AY365" s="240" t="s">
        <v>140</v>
      </c>
    </row>
    <row r="366" s="14" customFormat="1">
      <c r="A366" s="14"/>
      <c r="B366" s="230"/>
      <c r="C366" s="231"/>
      <c r="D366" s="221" t="s">
        <v>149</v>
      </c>
      <c r="E366" s="232" t="s">
        <v>31</v>
      </c>
      <c r="F366" s="233" t="s">
        <v>473</v>
      </c>
      <c r="G366" s="231"/>
      <c r="H366" s="234">
        <v>27.5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0" t="s">
        <v>149</v>
      </c>
      <c r="AU366" s="240" t="s">
        <v>263</v>
      </c>
      <c r="AV366" s="14" t="s">
        <v>86</v>
      </c>
      <c r="AW366" s="14" t="s">
        <v>37</v>
      </c>
      <c r="AX366" s="14" t="s">
        <v>76</v>
      </c>
      <c r="AY366" s="240" t="s">
        <v>140</v>
      </c>
    </row>
    <row r="367" s="14" customFormat="1">
      <c r="A367" s="14"/>
      <c r="B367" s="230"/>
      <c r="C367" s="231"/>
      <c r="D367" s="221" t="s">
        <v>149</v>
      </c>
      <c r="E367" s="232" t="s">
        <v>31</v>
      </c>
      <c r="F367" s="233" t="s">
        <v>474</v>
      </c>
      <c r="G367" s="231"/>
      <c r="H367" s="234">
        <v>70.5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0" t="s">
        <v>149</v>
      </c>
      <c r="AU367" s="240" t="s">
        <v>263</v>
      </c>
      <c r="AV367" s="14" t="s">
        <v>86</v>
      </c>
      <c r="AW367" s="14" t="s">
        <v>37</v>
      </c>
      <c r="AX367" s="14" t="s">
        <v>76</v>
      </c>
      <c r="AY367" s="240" t="s">
        <v>140</v>
      </c>
    </row>
    <row r="368" s="14" customFormat="1">
      <c r="A368" s="14"/>
      <c r="B368" s="230"/>
      <c r="C368" s="231"/>
      <c r="D368" s="221" t="s">
        <v>149</v>
      </c>
      <c r="E368" s="232" t="s">
        <v>31</v>
      </c>
      <c r="F368" s="233" t="s">
        <v>475</v>
      </c>
      <c r="G368" s="231"/>
      <c r="H368" s="234">
        <v>81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0" t="s">
        <v>149</v>
      </c>
      <c r="AU368" s="240" t="s">
        <v>263</v>
      </c>
      <c r="AV368" s="14" t="s">
        <v>86</v>
      </c>
      <c r="AW368" s="14" t="s">
        <v>37</v>
      </c>
      <c r="AX368" s="14" t="s">
        <v>76</v>
      </c>
      <c r="AY368" s="240" t="s">
        <v>140</v>
      </c>
    </row>
    <row r="369" s="14" customFormat="1">
      <c r="A369" s="14"/>
      <c r="B369" s="230"/>
      <c r="C369" s="231"/>
      <c r="D369" s="221" t="s">
        <v>149</v>
      </c>
      <c r="E369" s="232" t="s">
        <v>31</v>
      </c>
      <c r="F369" s="233" t="s">
        <v>476</v>
      </c>
      <c r="G369" s="231"/>
      <c r="H369" s="234">
        <v>40.799999999999997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0" t="s">
        <v>149</v>
      </c>
      <c r="AU369" s="240" t="s">
        <v>263</v>
      </c>
      <c r="AV369" s="14" t="s">
        <v>86</v>
      </c>
      <c r="AW369" s="14" t="s">
        <v>37</v>
      </c>
      <c r="AX369" s="14" t="s">
        <v>76</v>
      </c>
      <c r="AY369" s="240" t="s">
        <v>140</v>
      </c>
    </row>
    <row r="370" s="14" customFormat="1">
      <c r="A370" s="14"/>
      <c r="B370" s="230"/>
      <c r="C370" s="231"/>
      <c r="D370" s="221" t="s">
        <v>149</v>
      </c>
      <c r="E370" s="232" t="s">
        <v>31</v>
      </c>
      <c r="F370" s="233" t="s">
        <v>477</v>
      </c>
      <c r="G370" s="231"/>
      <c r="H370" s="234">
        <v>29.5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0" t="s">
        <v>149</v>
      </c>
      <c r="AU370" s="240" t="s">
        <v>263</v>
      </c>
      <c r="AV370" s="14" t="s">
        <v>86</v>
      </c>
      <c r="AW370" s="14" t="s">
        <v>37</v>
      </c>
      <c r="AX370" s="14" t="s">
        <v>76</v>
      </c>
      <c r="AY370" s="240" t="s">
        <v>140</v>
      </c>
    </row>
    <row r="371" s="14" customFormat="1">
      <c r="A371" s="14"/>
      <c r="B371" s="230"/>
      <c r="C371" s="231"/>
      <c r="D371" s="221" t="s">
        <v>149</v>
      </c>
      <c r="E371" s="232" t="s">
        <v>31</v>
      </c>
      <c r="F371" s="233" t="s">
        <v>478</v>
      </c>
      <c r="G371" s="231"/>
      <c r="H371" s="234">
        <v>27.5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0" t="s">
        <v>149</v>
      </c>
      <c r="AU371" s="240" t="s">
        <v>263</v>
      </c>
      <c r="AV371" s="14" t="s">
        <v>86</v>
      </c>
      <c r="AW371" s="14" t="s">
        <v>37</v>
      </c>
      <c r="AX371" s="14" t="s">
        <v>76</v>
      </c>
      <c r="AY371" s="240" t="s">
        <v>140</v>
      </c>
    </row>
    <row r="372" s="14" customFormat="1">
      <c r="A372" s="14"/>
      <c r="B372" s="230"/>
      <c r="C372" s="231"/>
      <c r="D372" s="221" t="s">
        <v>149</v>
      </c>
      <c r="E372" s="232" t="s">
        <v>31</v>
      </c>
      <c r="F372" s="233" t="s">
        <v>479</v>
      </c>
      <c r="G372" s="231"/>
      <c r="H372" s="234">
        <v>25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0" t="s">
        <v>149</v>
      </c>
      <c r="AU372" s="240" t="s">
        <v>263</v>
      </c>
      <c r="AV372" s="14" t="s">
        <v>86</v>
      </c>
      <c r="AW372" s="14" t="s">
        <v>37</v>
      </c>
      <c r="AX372" s="14" t="s">
        <v>76</v>
      </c>
      <c r="AY372" s="240" t="s">
        <v>140</v>
      </c>
    </row>
    <row r="373" s="14" customFormat="1">
      <c r="A373" s="14"/>
      <c r="B373" s="230"/>
      <c r="C373" s="231"/>
      <c r="D373" s="221" t="s">
        <v>149</v>
      </c>
      <c r="E373" s="232" t="s">
        <v>31</v>
      </c>
      <c r="F373" s="233" t="s">
        <v>480</v>
      </c>
      <c r="G373" s="231"/>
      <c r="H373" s="234">
        <v>25</v>
      </c>
      <c r="I373" s="235"/>
      <c r="J373" s="231"/>
      <c r="K373" s="231"/>
      <c r="L373" s="236"/>
      <c r="M373" s="237"/>
      <c r="N373" s="238"/>
      <c r="O373" s="238"/>
      <c r="P373" s="238"/>
      <c r="Q373" s="238"/>
      <c r="R373" s="238"/>
      <c r="S373" s="238"/>
      <c r="T373" s="23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0" t="s">
        <v>149</v>
      </c>
      <c r="AU373" s="240" t="s">
        <v>263</v>
      </c>
      <c r="AV373" s="14" t="s">
        <v>86</v>
      </c>
      <c r="AW373" s="14" t="s">
        <v>37</v>
      </c>
      <c r="AX373" s="14" t="s">
        <v>76</v>
      </c>
      <c r="AY373" s="240" t="s">
        <v>140</v>
      </c>
    </row>
    <row r="374" s="14" customFormat="1">
      <c r="A374" s="14"/>
      <c r="B374" s="230"/>
      <c r="C374" s="231"/>
      <c r="D374" s="221" t="s">
        <v>149</v>
      </c>
      <c r="E374" s="232" t="s">
        <v>31</v>
      </c>
      <c r="F374" s="233" t="s">
        <v>481</v>
      </c>
      <c r="G374" s="231"/>
      <c r="H374" s="234">
        <v>30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149</v>
      </c>
      <c r="AU374" s="240" t="s">
        <v>263</v>
      </c>
      <c r="AV374" s="14" t="s">
        <v>86</v>
      </c>
      <c r="AW374" s="14" t="s">
        <v>37</v>
      </c>
      <c r="AX374" s="14" t="s">
        <v>76</v>
      </c>
      <c r="AY374" s="240" t="s">
        <v>140</v>
      </c>
    </row>
    <row r="375" s="14" customFormat="1">
      <c r="A375" s="14"/>
      <c r="B375" s="230"/>
      <c r="C375" s="231"/>
      <c r="D375" s="221" t="s">
        <v>149</v>
      </c>
      <c r="E375" s="232" t="s">
        <v>31</v>
      </c>
      <c r="F375" s="233" t="s">
        <v>482</v>
      </c>
      <c r="G375" s="231"/>
      <c r="H375" s="234">
        <v>88.819999999999993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149</v>
      </c>
      <c r="AU375" s="240" t="s">
        <v>263</v>
      </c>
      <c r="AV375" s="14" t="s">
        <v>86</v>
      </c>
      <c r="AW375" s="14" t="s">
        <v>37</v>
      </c>
      <c r="AX375" s="14" t="s">
        <v>76</v>
      </c>
      <c r="AY375" s="240" t="s">
        <v>140</v>
      </c>
    </row>
    <row r="376" s="14" customFormat="1">
      <c r="A376" s="14"/>
      <c r="B376" s="230"/>
      <c r="C376" s="231"/>
      <c r="D376" s="221" t="s">
        <v>149</v>
      </c>
      <c r="E376" s="232" t="s">
        <v>31</v>
      </c>
      <c r="F376" s="233" t="s">
        <v>483</v>
      </c>
      <c r="G376" s="231"/>
      <c r="H376" s="234">
        <v>96.25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0" t="s">
        <v>149</v>
      </c>
      <c r="AU376" s="240" t="s">
        <v>263</v>
      </c>
      <c r="AV376" s="14" t="s">
        <v>86</v>
      </c>
      <c r="AW376" s="14" t="s">
        <v>37</v>
      </c>
      <c r="AX376" s="14" t="s">
        <v>76</v>
      </c>
      <c r="AY376" s="240" t="s">
        <v>140</v>
      </c>
    </row>
    <row r="377" s="14" customFormat="1">
      <c r="A377" s="14"/>
      <c r="B377" s="230"/>
      <c r="C377" s="231"/>
      <c r="D377" s="221" t="s">
        <v>149</v>
      </c>
      <c r="E377" s="232" t="s">
        <v>31</v>
      </c>
      <c r="F377" s="233" t="s">
        <v>484</v>
      </c>
      <c r="G377" s="231"/>
      <c r="H377" s="234">
        <v>28.085000000000001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0" t="s">
        <v>149</v>
      </c>
      <c r="AU377" s="240" t="s">
        <v>263</v>
      </c>
      <c r="AV377" s="14" t="s">
        <v>86</v>
      </c>
      <c r="AW377" s="14" t="s">
        <v>37</v>
      </c>
      <c r="AX377" s="14" t="s">
        <v>76</v>
      </c>
      <c r="AY377" s="240" t="s">
        <v>140</v>
      </c>
    </row>
    <row r="378" s="14" customFormat="1">
      <c r="A378" s="14"/>
      <c r="B378" s="230"/>
      <c r="C378" s="231"/>
      <c r="D378" s="221" t="s">
        <v>149</v>
      </c>
      <c r="E378" s="232" t="s">
        <v>31</v>
      </c>
      <c r="F378" s="233" t="s">
        <v>485</v>
      </c>
      <c r="G378" s="231"/>
      <c r="H378" s="234">
        <v>27.5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0" t="s">
        <v>149</v>
      </c>
      <c r="AU378" s="240" t="s">
        <v>263</v>
      </c>
      <c r="AV378" s="14" t="s">
        <v>86</v>
      </c>
      <c r="AW378" s="14" t="s">
        <v>37</v>
      </c>
      <c r="AX378" s="14" t="s">
        <v>76</v>
      </c>
      <c r="AY378" s="240" t="s">
        <v>140</v>
      </c>
    </row>
    <row r="379" s="14" customFormat="1">
      <c r="A379" s="14"/>
      <c r="B379" s="230"/>
      <c r="C379" s="231"/>
      <c r="D379" s="221" t="s">
        <v>149</v>
      </c>
      <c r="E379" s="232" t="s">
        <v>31</v>
      </c>
      <c r="F379" s="233" t="s">
        <v>486</v>
      </c>
      <c r="G379" s="231"/>
      <c r="H379" s="234">
        <v>27.5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0" t="s">
        <v>149</v>
      </c>
      <c r="AU379" s="240" t="s">
        <v>263</v>
      </c>
      <c r="AV379" s="14" t="s">
        <v>86</v>
      </c>
      <c r="AW379" s="14" t="s">
        <v>37</v>
      </c>
      <c r="AX379" s="14" t="s">
        <v>76</v>
      </c>
      <c r="AY379" s="240" t="s">
        <v>140</v>
      </c>
    </row>
    <row r="380" s="14" customFormat="1">
      <c r="A380" s="14"/>
      <c r="B380" s="230"/>
      <c r="C380" s="231"/>
      <c r="D380" s="221" t="s">
        <v>149</v>
      </c>
      <c r="E380" s="232" t="s">
        <v>31</v>
      </c>
      <c r="F380" s="233" t="s">
        <v>487</v>
      </c>
      <c r="G380" s="231"/>
      <c r="H380" s="234">
        <v>82.5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0" t="s">
        <v>149</v>
      </c>
      <c r="AU380" s="240" t="s">
        <v>263</v>
      </c>
      <c r="AV380" s="14" t="s">
        <v>86</v>
      </c>
      <c r="AW380" s="14" t="s">
        <v>37</v>
      </c>
      <c r="AX380" s="14" t="s">
        <v>76</v>
      </c>
      <c r="AY380" s="240" t="s">
        <v>140</v>
      </c>
    </row>
    <row r="381" s="14" customFormat="1">
      <c r="A381" s="14"/>
      <c r="B381" s="230"/>
      <c r="C381" s="231"/>
      <c r="D381" s="221" t="s">
        <v>149</v>
      </c>
      <c r="E381" s="232" t="s">
        <v>31</v>
      </c>
      <c r="F381" s="233" t="s">
        <v>488</v>
      </c>
      <c r="G381" s="231"/>
      <c r="H381" s="234">
        <v>20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0" t="s">
        <v>149</v>
      </c>
      <c r="AU381" s="240" t="s">
        <v>263</v>
      </c>
      <c r="AV381" s="14" t="s">
        <v>86</v>
      </c>
      <c r="AW381" s="14" t="s">
        <v>37</v>
      </c>
      <c r="AX381" s="14" t="s">
        <v>76</v>
      </c>
      <c r="AY381" s="240" t="s">
        <v>140</v>
      </c>
    </row>
    <row r="382" s="14" customFormat="1">
      <c r="A382" s="14"/>
      <c r="B382" s="230"/>
      <c r="C382" s="231"/>
      <c r="D382" s="221" t="s">
        <v>149</v>
      </c>
      <c r="E382" s="232" t="s">
        <v>31</v>
      </c>
      <c r="F382" s="233" t="s">
        <v>489</v>
      </c>
      <c r="G382" s="231"/>
      <c r="H382" s="234">
        <v>22.5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149</v>
      </c>
      <c r="AU382" s="240" t="s">
        <v>263</v>
      </c>
      <c r="AV382" s="14" t="s">
        <v>86</v>
      </c>
      <c r="AW382" s="14" t="s">
        <v>37</v>
      </c>
      <c r="AX382" s="14" t="s">
        <v>76</v>
      </c>
      <c r="AY382" s="240" t="s">
        <v>140</v>
      </c>
    </row>
    <row r="383" s="14" customFormat="1">
      <c r="A383" s="14"/>
      <c r="B383" s="230"/>
      <c r="C383" s="231"/>
      <c r="D383" s="221" t="s">
        <v>149</v>
      </c>
      <c r="E383" s="232" t="s">
        <v>31</v>
      </c>
      <c r="F383" s="233" t="s">
        <v>490</v>
      </c>
      <c r="G383" s="231"/>
      <c r="H383" s="234">
        <v>19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149</v>
      </c>
      <c r="AU383" s="240" t="s">
        <v>263</v>
      </c>
      <c r="AV383" s="14" t="s">
        <v>86</v>
      </c>
      <c r="AW383" s="14" t="s">
        <v>37</v>
      </c>
      <c r="AX383" s="14" t="s">
        <v>76</v>
      </c>
      <c r="AY383" s="240" t="s">
        <v>140</v>
      </c>
    </row>
    <row r="384" s="14" customFormat="1">
      <c r="A384" s="14"/>
      <c r="B384" s="230"/>
      <c r="C384" s="231"/>
      <c r="D384" s="221" t="s">
        <v>149</v>
      </c>
      <c r="E384" s="232" t="s">
        <v>31</v>
      </c>
      <c r="F384" s="233" t="s">
        <v>491</v>
      </c>
      <c r="G384" s="231"/>
      <c r="H384" s="234">
        <v>122.5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0" t="s">
        <v>149</v>
      </c>
      <c r="AU384" s="240" t="s">
        <v>263</v>
      </c>
      <c r="AV384" s="14" t="s">
        <v>86</v>
      </c>
      <c r="AW384" s="14" t="s">
        <v>37</v>
      </c>
      <c r="AX384" s="14" t="s">
        <v>76</v>
      </c>
      <c r="AY384" s="240" t="s">
        <v>140</v>
      </c>
    </row>
    <row r="385" s="14" customFormat="1">
      <c r="A385" s="14"/>
      <c r="B385" s="230"/>
      <c r="C385" s="231"/>
      <c r="D385" s="221" t="s">
        <v>149</v>
      </c>
      <c r="E385" s="232" t="s">
        <v>31</v>
      </c>
      <c r="F385" s="233" t="s">
        <v>492</v>
      </c>
      <c r="G385" s="231"/>
      <c r="H385" s="234">
        <v>46.25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0" t="s">
        <v>149</v>
      </c>
      <c r="AU385" s="240" t="s">
        <v>263</v>
      </c>
      <c r="AV385" s="14" t="s">
        <v>86</v>
      </c>
      <c r="AW385" s="14" t="s">
        <v>37</v>
      </c>
      <c r="AX385" s="14" t="s">
        <v>76</v>
      </c>
      <c r="AY385" s="240" t="s">
        <v>140</v>
      </c>
    </row>
    <row r="386" s="14" customFormat="1">
      <c r="A386" s="14"/>
      <c r="B386" s="230"/>
      <c r="C386" s="231"/>
      <c r="D386" s="221" t="s">
        <v>149</v>
      </c>
      <c r="E386" s="232" t="s">
        <v>31</v>
      </c>
      <c r="F386" s="233" t="s">
        <v>493</v>
      </c>
      <c r="G386" s="231"/>
      <c r="H386" s="234">
        <v>33.75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0" t="s">
        <v>149</v>
      </c>
      <c r="AU386" s="240" t="s">
        <v>263</v>
      </c>
      <c r="AV386" s="14" t="s">
        <v>86</v>
      </c>
      <c r="AW386" s="14" t="s">
        <v>37</v>
      </c>
      <c r="AX386" s="14" t="s">
        <v>76</v>
      </c>
      <c r="AY386" s="240" t="s">
        <v>140</v>
      </c>
    </row>
    <row r="387" s="14" customFormat="1">
      <c r="A387" s="14"/>
      <c r="B387" s="230"/>
      <c r="C387" s="231"/>
      <c r="D387" s="221" t="s">
        <v>149</v>
      </c>
      <c r="E387" s="232" t="s">
        <v>31</v>
      </c>
      <c r="F387" s="233" t="s">
        <v>494</v>
      </c>
      <c r="G387" s="231"/>
      <c r="H387" s="234">
        <v>25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0" t="s">
        <v>149</v>
      </c>
      <c r="AU387" s="240" t="s">
        <v>263</v>
      </c>
      <c r="AV387" s="14" t="s">
        <v>86</v>
      </c>
      <c r="AW387" s="14" t="s">
        <v>37</v>
      </c>
      <c r="AX387" s="14" t="s">
        <v>76</v>
      </c>
      <c r="AY387" s="240" t="s">
        <v>140</v>
      </c>
    </row>
    <row r="388" s="14" customFormat="1">
      <c r="A388" s="14"/>
      <c r="B388" s="230"/>
      <c r="C388" s="231"/>
      <c r="D388" s="221" t="s">
        <v>149</v>
      </c>
      <c r="E388" s="232" t="s">
        <v>31</v>
      </c>
      <c r="F388" s="233" t="s">
        <v>495</v>
      </c>
      <c r="G388" s="231"/>
      <c r="H388" s="234">
        <v>25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0" t="s">
        <v>149</v>
      </c>
      <c r="AU388" s="240" t="s">
        <v>263</v>
      </c>
      <c r="AV388" s="14" t="s">
        <v>86</v>
      </c>
      <c r="AW388" s="14" t="s">
        <v>37</v>
      </c>
      <c r="AX388" s="14" t="s">
        <v>76</v>
      </c>
      <c r="AY388" s="240" t="s">
        <v>140</v>
      </c>
    </row>
    <row r="389" s="14" customFormat="1">
      <c r="A389" s="14"/>
      <c r="B389" s="230"/>
      <c r="C389" s="231"/>
      <c r="D389" s="221" t="s">
        <v>149</v>
      </c>
      <c r="E389" s="232" t="s">
        <v>31</v>
      </c>
      <c r="F389" s="233" t="s">
        <v>496</v>
      </c>
      <c r="G389" s="231"/>
      <c r="H389" s="234">
        <v>27.5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149</v>
      </c>
      <c r="AU389" s="240" t="s">
        <v>263</v>
      </c>
      <c r="AV389" s="14" t="s">
        <v>86</v>
      </c>
      <c r="AW389" s="14" t="s">
        <v>37</v>
      </c>
      <c r="AX389" s="14" t="s">
        <v>76</v>
      </c>
      <c r="AY389" s="240" t="s">
        <v>140</v>
      </c>
    </row>
    <row r="390" s="14" customFormat="1">
      <c r="A390" s="14"/>
      <c r="B390" s="230"/>
      <c r="C390" s="231"/>
      <c r="D390" s="221" t="s">
        <v>149</v>
      </c>
      <c r="E390" s="232" t="s">
        <v>31</v>
      </c>
      <c r="F390" s="233" t="s">
        <v>497</v>
      </c>
      <c r="G390" s="231"/>
      <c r="H390" s="234">
        <v>30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0" t="s">
        <v>149</v>
      </c>
      <c r="AU390" s="240" t="s">
        <v>263</v>
      </c>
      <c r="AV390" s="14" t="s">
        <v>86</v>
      </c>
      <c r="AW390" s="14" t="s">
        <v>37</v>
      </c>
      <c r="AX390" s="14" t="s">
        <v>76</v>
      </c>
      <c r="AY390" s="240" t="s">
        <v>140</v>
      </c>
    </row>
    <row r="391" s="14" customFormat="1">
      <c r="A391" s="14"/>
      <c r="B391" s="230"/>
      <c r="C391" s="231"/>
      <c r="D391" s="221" t="s">
        <v>149</v>
      </c>
      <c r="E391" s="232" t="s">
        <v>31</v>
      </c>
      <c r="F391" s="233" t="s">
        <v>498</v>
      </c>
      <c r="G391" s="231"/>
      <c r="H391" s="234">
        <v>30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0" t="s">
        <v>149</v>
      </c>
      <c r="AU391" s="240" t="s">
        <v>263</v>
      </c>
      <c r="AV391" s="14" t="s">
        <v>86</v>
      </c>
      <c r="AW391" s="14" t="s">
        <v>37</v>
      </c>
      <c r="AX391" s="14" t="s">
        <v>76</v>
      </c>
      <c r="AY391" s="240" t="s">
        <v>140</v>
      </c>
    </row>
    <row r="392" s="14" customFormat="1">
      <c r="A392" s="14"/>
      <c r="B392" s="230"/>
      <c r="C392" s="231"/>
      <c r="D392" s="221" t="s">
        <v>149</v>
      </c>
      <c r="E392" s="232" t="s">
        <v>31</v>
      </c>
      <c r="F392" s="233" t="s">
        <v>499</v>
      </c>
      <c r="G392" s="231"/>
      <c r="H392" s="234">
        <v>27.5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0" t="s">
        <v>149</v>
      </c>
      <c r="AU392" s="240" t="s">
        <v>263</v>
      </c>
      <c r="AV392" s="14" t="s">
        <v>86</v>
      </c>
      <c r="AW392" s="14" t="s">
        <v>37</v>
      </c>
      <c r="AX392" s="14" t="s">
        <v>76</v>
      </c>
      <c r="AY392" s="240" t="s">
        <v>140</v>
      </c>
    </row>
    <row r="393" s="14" customFormat="1">
      <c r="A393" s="14"/>
      <c r="B393" s="230"/>
      <c r="C393" s="231"/>
      <c r="D393" s="221" t="s">
        <v>149</v>
      </c>
      <c r="E393" s="232" t="s">
        <v>31</v>
      </c>
      <c r="F393" s="233" t="s">
        <v>500</v>
      </c>
      <c r="G393" s="231"/>
      <c r="H393" s="234">
        <v>25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0" t="s">
        <v>149</v>
      </c>
      <c r="AU393" s="240" t="s">
        <v>263</v>
      </c>
      <c r="AV393" s="14" t="s">
        <v>86</v>
      </c>
      <c r="AW393" s="14" t="s">
        <v>37</v>
      </c>
      <c r="AX393" s="14" t="s">
        <v>76</v>
      </c>
      <c r="AY393" s="240" t="s">
        <v>140</v>
      </c>
    </row>
    <row r="394" s="14" customFormat="1">
      <c r="A394" s="14"/>
      <c r="B394" s="230"/>
      <c r="C394" s="231"/>
      <c r="D394" s="221" t="s">
        <v>149</v>
      </c>
      <c r="E394" s="232" t="s">
        <v>31</v>
      </c>
      <c r="F394" s="233" t="s">
        <v>501</v>
      </c>
      <c r="G394" s="231"/>
      <c r="H394" s="234">
        <v>22.5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0" t="s">
        <v>149</v>
      </c>
      <c r="AU394" s="240" t="s">
        <v>263</v>
      </c>
      <c r="AV394" s="14" t="s">
        <v>86</v>
      </c>
      <c r="AW394" s="14" t="s">
        <v>37</v>
      </c>
      <c r="AX394" s="14" t="s">
        <v>76</v>
      </c>
      <c r="AY394" s="240" t="s">
        <v>140</v>
      </c>
    </row>
    <row r="395" s="14" customFormat="1">
      <c r="A395" s="14"/>
      <c r="B395" s="230"/>
      <c r="C395" s="231"/>
      <c r="D395" s="221" t="s">
        <v>149</v>
      </c>
      <c r="E395" s="232" t="s">
        <v>31</v>
      </c>
      <c r="F395" s="233" t="s">
        <v>502</v>
      </c>
      <c r="G395" s="231"/>
      <c r="H395" s="234">
        <v>18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0" t="s">
        <v>149</v>
      </c>
      <c r="AU395" s="240" t="s">
        <v>263</v>
      </c>
      <c r="AV395" s="14" t="s">
        <v>86</v>
      </c>
      <c r="AW395" s="14" t="s">
        <v>37</v>
      </c>
      <c r="AX395" s="14" t="s">
        <v>76</v>
      </c>
      <c r="AY395" s="240" t="s">
        <v>140</v>
      </c>
    </row>
    <row r="396" s="14" customFormat="1">
      <c r="A396" s="14"/>
      <c r="B396" s="230"/>
      <c r="C396" s="231"/>
      <c r="D396" s="221" t="s">
        <v>149</v>
      </c>
      <c r="E396" s="232" t="s">
        <v>31</v>
      </c>
      <c r="F396" s="233" t="s">
        <v>503</v>
      </c>
      <c r="G396" s="231"/>
      <c r="H396" s="234">
        <v>8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0" t="s">
        <v>149</v>
      </c>
      <c r="AU396" s="240" t="s">
        <v>263</v>
      </c>
      <c r="AV396" s="14" t="s">
        <v>86</v>
      </c>
      <c r="AW396" s="14" t="s">
        <v>37</v>
      </c>
      <c r="AX396" s="14" t="s">
        <v>76</v>
      </c>
      <c r="AY396" s="240" t="s">
        <v>140</v>
      </c>
    </row>
    <row r="397" s="15" customFormat="1">
      <c r="A397" s="15"/>
      <c r="B397" s="241"/>
      <c r="C397" s="242"/>
      <c r="D397" s="221" t="s">
        <v>149</v>
      </c>
      <c r="E397" s="243" t="s">
        <v>31</v>
      </c>
      <c r="F397" s="244" t="s">
        <v>204</v>
      </c>
      <c r="G397" s="242"/>
      <c r="H397" s="245">
        <v>1952.4549999999999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1" t="s">
        <v>149</v>
      </c>
      <c r="AU397" s="251" t="s">
        <v>263</v>
      </c>
      <c r="AV397" s="15" t="s">
        <v>147</v>
      </c>
      <c r="AW397" s="15" t="s">
        <v>37</v>
      </c>
      <c r="AX397" s="15" t="s">
        <v>84</v>
      </c>
      <c r="AY397" s="251" t="s">
        <v>140</v>
      </c>
    </row>
    <row r="398" s="2" customFormat="1">
      <c r="A398" s="40"/>
      <c r="B398" s="41"/>
      <c r="C398" s="206" t="s">
        <v>504</v>
      </c>
      <c r="D398" s="206" t="s">
        <v>142</v>
      </c>
      <c r="E398" s="207" t="s">
        <v>505</v>
      </c>
      <c r="F398" s="208" t="s">
        <v>506</v>
      </c>
      <c r="G398" s="209" t="s">
        <v>411</v>
      </c>
      <c r="H398" s="210">
        <v>1952</v>
      </c>
      <c r="I398" s="211"/>
      <c r="J398" s="212">
        <f>ROUND(I398*H398,2)</f>
        <v>0</v>
      </c>
      <c r="K398" s="208" t="s">
        <v>146</v>
      </c>
      <c r="L398" s="46"/>
      <c r="M398" s="213" t="s">
        <v>31</v>
      </c>
      <c r="N398" s="214" t="s">
        <v>47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147</v>
      </c>
      <c r="AT398" s="217" t="s">
        <v>142</v>
      </c>
      <c r="AU398" s="217" t="s">
        <v>263</v>
      </c>
      <c r="AY398" s="19" t="s">
        <v>140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84</v>
      </c>
      <c r="BK398" s="218">
        <f>ROUND(I398*H398,2)</f>
        <v>0</v>
      </c>
      <c r="BL398" s="19" t="s">
        <v>147</v>
      </c>
      <c r="BM398" s="217" t="s">
        <v>507</v>
      </c>
    </row>
    <row r="399" s="2" customFormat="1" ht="16.5" customHeight="1">
      <c r="A399" s="40"/>
      <c r="B399" s="41"/>
      <c r="C399" s="263" t="s">
        <v>508</v>
      </c>
      <c r="D399" s="263" t="s">
        <v>331</v>
      </c>
      <c r="E399" s="264" t="s">
        <v>509</v>
      </c>
      <c r="F399" s="265" t="s">
        <v>510</v>
      </c>
      <c r="G399" s="266" t="s">
        <v>511</v>
      </c>
      <c r="H399" s="267">
        <v>29.286999999999999</v>
      </c>
      <c r="I399" s="268"/>
      <c r="J399" s="269">
        <f>ROUND(I399*H399,2)</f>
        <v>0</v>
      </c>
      <c r="K399" s="265" t="s">
        <v>146</v>
      </c>
      <c r="L399" s="270"/>
      <c r="M399" s="271" t="s">
        <v>31</v>
      </c>
      <c r="N399" s="272" t="s">
        <v>47</v>
      </c>
      <c r="O399" s="86"/>
      <c r="P399" s="215">
        <f>O399*H399</f>
        <v>0</v>
      </c>
      <c r="Q399" s="215">
        <v>0.001</v>
      </c>
      <c r="R399" s="215">
        <f>Q399*H399</f>
        <v>0.029287000000000001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297</v>
      </c>
      <c r="AT399" s="217" t="s">
        <v>331</v>
      </c>
      <c r="AU399" s="217" t="s">
        <v>263</v>
      </c>
      <c r="AY399" s="19" t="s">
        <v>140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84</v>
      </c>
      <c r="BK399" s="218">
        <f>ROUND(I399*H399,2)</f>
        <v>0</v>
      </c>
      <c r="BL399" s="19" t="s">
        <v>147</v>
      </c>
      <c r="BM399" s="217" t="s">
        <v>512</v>
      </c>
    </row>
    <row r="400" s="14" customFormat="1">
      <c r="A400" s="14"/>
      <c r="B400" s="230"/>
      <c r="C400" s="231"/>
      <c r="D400" s="221" t="s">
        <v>149</v>
      </c>
      <c r="E400" s="232" t="s">
        <v>31</v>
      </c>
      <c r="F400" s="233" t="s">
        <v>513</v>
      </c>
      <c r="G400" s="231"/>
      <c r="H400" s="234">
        <v>1952.4549999999999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0" t="s">
        <v>149</v>
      </c>
      <c r="AU400" s="240" t="s">
        <v>263</v>
      </c>
      <c r="AV400" s="14" t="s">
        <v>86</v>
      </c>
      <c r="AW400" s="14" t="s">
        <v>37</v>
      </c>
      <c r="AX400" s="14" t="s">
        <v>84</v>
      </c>
      <c r="AY400" s="240" t="s">
        <v>140</v>
      </c>
    </row>
    <row r="401" s="14" customFormat="1">
      <c r="A401" s="14"/>
      <c r="B401" s="230"/>
      <c r="C401" s="231"/>
      <c r="D401" s="221" t="s">
        <v>149</v>
      </c>
      <c r="E401" s="231"/>
      <c r="F401" s="233" t="s">
        <v>514</v>
      </c>
      <c r="G401" s="231"/>
      <c r="H401" s="234">
        <v>29.286999999999999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0" t="s">
        <v>149</v>
      </c>
      <c r="AU401" s="240" t="s">
        <v>263</v>
      </c>
      <c r="AV401" s="14" t="s">
        <v>86</v>
      </c>
      <c r="AW401" s="14" t="s">
        <v>4</v>
      </c>
      <c r="AX401" s="14" t="s">
        <v>84</v>
      </c>
      <c r="AY401" s="240" t="s">
        <v>140</v>
      </c>
    </row>
    <row r="402" s="2" customFormat="1" ht="16.5" customHeight="1">
      <c r="A402" s="40"/>
      <c r="B402" s="41"/>
      <c r="C402" s="263" t="s">
        <v>515</v>
      </c>
      <c r="D402" s="263" t="s">
        <v>331</v>
      </c>
      <c r="E402" s="264" t="s">
        <v>516</v>
      </c>
      <c r="F402" s="265" t="s">
        <v>517</v>
      </c>
      <c r="G402" s="266" t="s">
        <v>145</v>
      </c>
      <c r="H402" s="267">
        <v>58.573999999999998</v>
      </c>
      <c r="I402" s="268"/>
      <c r="J402" s="269">
        <f>ROUND(I402*H402,2)</f>
        <v>0</v>
      </c>
      <c r="K402" s="265" t="s">
        <v>146</v>
      </c>
      <c r="L402" s="270"/>
      <c r="M402" s="271" t="s">
        <v>31</v>
      </c>
      <c r="N402" s="272" t="s">
        <v>47</v>
      </c>
      <c r="O402" s="86"/>
      <c r="P402" s="215">
        <f>O402*H402</f>
        <v>0</v>
      </c>
      <c r="Q402" s="215">
        <v>0.20999999999999999</v>
      </c>
      <c r="R402" s="215">
        <f>Q402*H402</f>
        <v>12.30054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297</v>
      </c>
      <c r="AT402" s="217" t="s">
        <v>331</v>
      </c>
      <c r="AU402" s="217" t="s">
        <v>263</v>
      </c>
      <c r="AY402" s="19" t="s">
        <v>140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84</v>
      </c>
      <c r="BK402" s="218">
        <f>ROUND(I402*H402,2)</f>
        <v>0</v>
      </c>
      <c r="BL402" s="19" t="s">
        <v>147</v>
      </c>
      <c r="BM402" s="217" t="s">
        <v>518</v>
      </c>
    </row>
    <row r="403" s="14" customFormat="1">
      <c r="A403" s="14"/>
      <c r="B403" s="230"/>
      <c r="C403" s="231"/>
      <c r="D403" s="221" t="s">
        <v>149</v>
      </c>
      <c r="E403" s="232" t="s">
        <v>31</v>
      </c>
      <c r="F403" s="233" t="s">
        <v>513</v>
      </c>
      <c r="G403" s="231"/>
      <c r="H403" s="234">
        <v>1952.4549999999999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0" t="s">
        <v>149</v>
      </c>
      <c r="AU403" s="240" t="s">
        <v>263</v>
      </c>
      <c r="AV403" s="14" t="s">
        <v>86</v>
      </c>
      <c r="AW403" s="14" t="s">
        <v>37</v>
      </c>
      <c r="AX403" s="14" t="s">
        <v>84</v>
      </c>
      <c r="AY403" s="240" t="s">
        <v>140</v>
      </c>
    </row>
    <row r="404" s="14" customFormat="1">
      <c r="A404" s="14"/>
      <c r="B404" s="230"/>
      <c r="C404" s="231"/>
      <c r="D404" s="221" t="s">
        <v>149</v>
      </c>
      <c r="E404" s="231"/>
      <c r="F404" s="233" t="s">
        <v>519</v>
      </c>
      <c r="G404" s="231"/>
      <c r="H404" s="234">
        <v>58.573999999999998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0" t="s">
        <v>149</v>
      </c>
      <c r="AU404" s="240" t="s">
        <v>263</v>
      </c>
      <c r="AV404" s="14" t="s">
        <v>86</v>
      </c>
      <c r="AW404" s="14" t="s">
        <v>4</v>
      </c>
      <c r="AX404" s="14" t="s">
        <v>84</v>
      </c>
      <c r="AY404" s="240" t="s">
        <v>140</v>
      </c>
    </row>
    <row r="405" s="2" customFormat="1">
      <c r="A405" s="40"/>
      <c r="B405" s="41"/>
      <c r="C405" s="206" t="s">
        <v>520</v>
      </c>
      <c r="D405" s="206" t="s">
        <v>142</v>
      </c>
      <c r="E405" s="207" t="s">
        <v>521</v>
      </c>
      <c r="F405" s="208" t="s">
        <v>522</v>
      </c>
      <c r="G405" s="209" t="s">
        <v>411</v>
      </c>
      <c r="H405" s="210">
        <v>1952</v>
      </c>
      <c r="I405" s="211"/>
      <c r="J405" s="212">
        <f>ROUND(I405*H405,2)</f>
        <v>0</v>
      </c>
      <c r="K405" s="208" t="s">
        <v>146</v>
      </c>
      <c r="L405" s="46"/>
      <c r="M405" s="213" t="s">
        <v>31</v>
      </c>
      <c r="N405" s="214" t="s">
        <v>47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147</v>
      </c>
      <c r="AT405" s="217" t="s">
        <v>142</v>
      </c>
      <c r="AU405" s="217" t="s">
        <v>263</v>
      </c>
      <c r="AY405" s="19" t="s">
        <v>140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84</v>
      </c>
      <c r="BK405" s="218">
        <f>ROUND(I405*H405,2)</f>
        <v>0</v>
      </c>
      <c r="BL405" s="19" t="s">
        <v>147</v>
      </c>
      <c r="BM405" s="217" t="s">
        <v>523</v>
      </c>
    </row>
    <row r="406" s="2" customFormat="1" ht="16.5" customHeight="1">
      <c r="A406" s="40"/>
      <c r="B406" s="41"/>
      <c r="C406" s="206" t="s">
        <v>524</v>
      </c>
      <c r="D406" s="206" t="s">
        <v>142</v>
      </c>
      <c r="E406" s="207" t="s">
        <v>525</v>
      </c>
      <c r="F406" s="208" t="s">
        <v>526</v>
      </c>
      <c r="G406" s="209" t="s">
        <v>334</v>
      </c>
      <c r="H406" s="210">
        <v>0.156</v>
      </c>
      <c r="I406" s="211"/>
      <c r="J406" s="212">
        <f>ROUND(I406*H406,2)</f>
        <v>0</v>
      </c>
      <c r="K406" s="208" t="s">
        <v>146</v>
      </c>
      <c r="L406" s="46"/>
      <c r="M406" s="213" t="s">
        <v>31</v>
      </c>
      <c r="N406" s="214" t="s">
        <v>47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147</v>
      </c>
      <c r="AT406" s="217" t="s">
        <v>142</v>
      </c>
      <c r="AU406" s="217" t="s">
        <v>263</v>
      </c>
      <c r="AY406" s="19" t="s">
        <v>140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84</v>
      </c>
      <c r="BK406" s="218">
        <f>ROUND(I406*H406,2)</f>
        <v>0</v>
      </c>
      <c r="BL406" s="19" t="s">
        <v>147</v>
      </c>
      <c r="BM406" s="217" t="s">
        <v>527</v>
      </c>
    </row>
    <row r="407" s="14" customFormat="1">
      <c r="A407" s="14"/>
      <c r="B407" s="230"/>
      <c r="C407" s="231"/>
      <c r="D407" s="221" t="s">
        <v>149</v>
      </c>
      <c r="E407" s="232" t="s">
        <v>31</v>
      </c>
      <c r="F407" s="233" t="s">
        <v>528</v>
      </c>
      <c r="G407" s="231"/>
      <c r="H407" s="234">
        <v>1952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0" t="s">
        <v>149</v>
      </c>
      <c r="AU407" s="240" t="s">
        <v>263</v>
      </c>
      <c r="AV407" s="14" t="s">
        <v>86</v>
      </c>
      <c r="AW407" s="14" t="s">
        <v>37</v>
      </c>
      <c r="AX407" s="14" t="s">
        <v>84</v>
      </c>
      <c r="AY407" s="240" t="s">
        <v>140</v>
      </c>
    </row>
    <row r="408" s="14" customFormat="1">
      <c r="A408" s="14"/>
      <c r="B408" s="230"/>
      <c r="C408" s="231"/>
      <c r="D408" s="221" t="s">
        <v>149</v>
      </c>
      <c r="E408" s="231"/>
      <c r="F408" s="233" t="s">
        <v>529</v>
      </c>
      <c r="G408" s="231"/>
      <c r="H408" s="234">
        <v>0.156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0" t="s">
        <v>149</v>
      </c>
      <c r="AU408" s="240" t="s">
        <v>263</v>
      </c>
      <c r="AV408" s="14" t="s">
        <v>86</v>
      </c>
      <c r="AW408" s="14" t="s">
        <v>4</v>
      </c>
      <c r="AX408" s="14" t="s">
        <v>84</v>
      </c>
      <c r="AY408" s="240" t="s">
        <v>140</v>
      </c>
    </row>
    <row r="409" s="2" customFormat="1" ht="16.5" customHeight="1">
      <c r="A409" s="40"/>
      <c r="B409" s="41"/>
      <c r="C409" s="206" t="s">
        <v>530</v>
      </c>
      <c r="D409" s="206" t="s">
        <v>142</v>
      </c>
      <c r="E409" s="207" t="s">
        <v>531</v>
      </c>
      <c r="F409" s="208" t="s">
        <v>532</v>
      </c>
      <c r="G409" s="209" t="s">
        <v>145</v>
      </c>
      <c r="H409" s="210">
        <v>19.52</v>
      </c>
      <c r="I409" s="211"/>
      <c r="J409" s="212">
        <f>ROUND(I409*H409,2)</f>
        <v>0</v>
      </c>
      <c r="K409" s="208" t="s">
        <v>146</v>
      </c>
      <c r="L409" s="46"/>
      <c r="M409" s="213" t="s">
        <v>31</v>
      </c>
      <c r="N409" s="214" t="s">
        <v>47</v>
      </c>
      <c r="O409" s="86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147</v>
      </c>
      <c r="AT409" s="217" t="s">
        <v>142</v>
      </c>
      <c r="AU409" s="217" t="s">
        <v>263</v>
      </c>
      <c r="AY409" s="19" t="s">
        <v>140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84</v>
      </c>
      <c r="BK409" s="218">
        <f>ROUND(I409*H409,2)</f>
        <v>0</v>
      </c>
      <c r="BL409" s="19" t="s">
        <v>147</v>
      </c>
      <c r="BM409" s="217" t="s">
        <v>533</v>
      </c>
    </row>
    <row r="410" s="14" customFormat="1">
      <c r="A410" s="14"/>
      <c r="B410" s="230"/>
      <c r="C410" s="231"/>
      <c r="D410" s="221" t="s">
        <v>149</v>
      </c>
      <c r="E410" s="232" t="s">
        <v>31</v>
      </c>
      <c r="F410" s="233" t="s">
        <v>534</v>
      </c>
      <c r="G410" s="231"/>
      <c r="H410" s="234">
        <v>19.52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0" t="s">
        <v>149</v>
      </c>
      <c r="AU410" s="240" t="s">
        <v>263</v>
      </c>
      <c r="AV410" s="14" t="s">
        <v>86</v>
      </c>
      <c r="AW410" s="14" t="s">
        <v>37</v>
      </c>
      <c r="AX410" s="14" t="s">
        <v>84</v>
      </c>
      <c r="AY410" s="240" t="s">
        <v>140</v>
      </c>
    </row>
    <row r="411" s="2" customFormat="1" ht="16.5" customHeight="1">
      <c r="A411" s="40"/>
      <c r="B411" s="41"/>
      <c r="C411" s="206" t="s">
        <v>535</v>
      </c>
      <c r="D411" s="206" t="s">
        <v>142</v>
      </c>
      <c r="E411" s="207" t="s">
        <v>536</v>
      </c>
      <c r="F411" s="208" t="s">
        <v>537</v>
      </c>
      <c r="G411" s="209" t="s">
        <v>145</v>
      </c>
      <c r="H411" s="210">
        <v>19.52</v>
      </c>
      <c r="I411" s="211"/>
      <c r="J411" s="212">
        <f>ROUND(I411*H411,2)</f>
        <v>0</v>
      </c>
      <c r="K411" s="208" t="s">
        <v>538</v>
      </c>
      <c r="L411" s="46"/>
      <c r="M411" s="213" t="s">
        <v>31</v>
      </c>
      <c r="N411" s="214" t="s">
        <v>47</v>
      </c>
      <c r="O411" s="86"/>
      <c r="P411" s="215">
        <f>O411*H411</f>
        <v>0</v>
      </c>
      <c r="Q411" s="215">
        <v>0</v>
      </c>
      <c r="R411" s="215">
        <f>Q411*H411</f>
        <v>0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147</v>
      </c>
      <c r="AT411" s="217" t="s">
        <v>142</v>
      </c>
      <c r="AU411" s="217" t="s">
        <v>263</v>
      </c>
      <c r="AY411" s="19" t="s">
        <v>140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84</v>
      </c>
      <c r="BK411" s="218">
        <f>ROUND(I411*H411,2)</f>
        <v>0</v>
      </c>
      <c r="BL411" s="19" t="s">
        <v>147</v>
      </c>
      <c r="BM411" s="217" t="s">
        <v>539</v>
      </c>
    </row>
    <row r="412" s="14" customFormat="1">
      <c r="A412" s="14"/>
      <c r="B412" s="230"/>
      <c r="C412" s="231"/>
      <c r="D412" s="221" t="s">
        <v>149</v>
      </c>
      <c r="E412" s="232" t="s">
        <v>31</v>
      </c>
      <c r="F412" s="233" t="s">
        <v>540</v>
      </c>
      <c r="G412" s="231"/>
      <c r="H412" s="234">
        <v>19.52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0" t="s">
        <v>149</v>
      </c>
      <c r="AU412" s="240" t="s">
        <v>263</v>
      </c>
      <c r="AV412" s="14" t="s">
        <v>86</v>
      </c>
      <c r="AW412" s="14" t="s">
        <v>37</v>
      </c>
      <c r="AX412" s="14" t="s">
        <v>84</v>
      </c>
      <c r="AY412" s="240" t="s">
        <v>140</v>
      </c>
    </row>
    <row r="413" s="12" customFormat="1" ht="22.8" customHeight="1">
      <c r="A413" s="12"/>
      <c r="B413" s="190"/>
      <c r="C413" s="191"/>
      <c r="D413" s="192" t="s">
        <v>75</v>
      </c>
      <c r="E413" s="204" t="s">
        <v>86</v>
      </c>
      <c r="F413" s="204" t="s">
        <v>541</v>
      </c>
      <c r="G413" s="191"/>
      <c r="H413" s="191"/>
      <c r="I413" s="194"/>
      <c r="J413" s="205">
        <f>BK413</f>
        <v>0</v>
      </c>
      <c r="K413" s="191"/>
      <c r="L413" s="196"/>
      <c r="M413" s="197"/>
      <c r="N413" s="198"/>
      <c r="O413" s="198"/>
      <c r="P413" s="199">
        <f>SUM(P414:P415)</f>
        <v>0</v>
      </c>
      <c r="Q413" s="198"/>
      <c r="R413" s="199">
        <f>SUM(R414:R415)</f>
        <v>0.49865113999999994</v>
      </c>
      <c r="S413" s="198"/>
      <c r="T413" s="200">
        <f>SUM(T414:T415)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1" t="s">
        <v>84</v>
      </c>
      <c r="AT413" s="202" t="s">
        <v>75</v>
      </c>
      <c r="AU413" s="202" t="s">
        <v>84</v>
      </c>
      <c r="AY413" s="201" t="s">
        <v>140</v>
      </c>
      <c r="BK413" s="203">
        <f>SUM(BK414:BK415)</f>
        <v>0</v>
      </c>
    </row>
    <row r="414" s="2" customFormat="1" ht="21.75" customHeight="1">
      <c r="A414" s="40"/>
      <c r="B414" s="41"/>
      <c r="C414" s="206" t="s">
        <v>542</v>
      </c>
      <c r="D414" s="206" t="s">
        <v>142</v>
      </c>
      <c r="E414" s="207" t="s">
        <v>543</v>
      </c>
      <c r="F414" s="208" t="s">
        <v>544</v>
      </c>
      <c r="G414" s="209" t="s">
        <v>145</v>
      </c>
      <c r="H414" s="210">
        <v>0.221</v>
      </c>
      <c r="I414" s="211"/>
      <c r="J414" s="212">
        <f>ROUND(I414*H414,2)</f>
        <v>0</v>
      </c>
      <c r="K414" s="208" t="s">
        <v>146</v>
      </c>
      <c r="L414" s="46"/>
      <c r="M414" s="213" t="s">
        <v>31</v>
      </c>
      <c r="N414" s="214" t="s">
        <v>47</v>
      </c>
      <c r="O414" s="86"/>
      <c r="P414" s="215">
        <f>O414*H414</f>
        <v>0</v>
      </c>
      <c r="Q414" s="215">
        <v>2.2563399999999998</v>
      </c>
      <c r="R414" s="215">
        <f>Q414*H414</f>
        <v>0.49865113999999994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147</v>
      </c>
      <c r="AT414" s="217" t="s">
        <v>142</v>
      </c>
      <c r="AU414" s="217" t="s">
        <v>86</v>
      </c>
      <c r="AY414" s="19" t="s">
        <v>140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84</v>
      </c>
      <c r="BK414" s="218">
        <f>ROUND(I414*H414,2)</f>
        <v>0</v>
      </c>
      <c r="BL414" s="19" t="s">
        <v>147</v>
      </c>
      <c r="BM414" s="217" t="s">
        <v>545</v>
      </c>
    </row>
    <row r="415" s="14" customFormat="1">
      <c r="A415" s="14"/>
      <c r="B415" s="230"/>
      <c r="C415" s="231"/>
      <c r="D415" s="221" t="s">
        <v>149</v>
      </c>
      <c r="E415" s="232" t="s">
        <v>31</v>
      </c>
      <c r="F415" s="233" t="s">
        <v>546</v>
      </c>
      <c r="G415" s="231"/>
      <c r="H415" s="234">
        <v>0.221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0" t="s">
        <v>149</v>
      </c>
      <c r="AU415" s="240" t="s">
        <v>86</v>
      </c>
      <c r="AV415" s="14" t="s">
        <v>86</v>
      </c>
      <c r="AW415" s="14" t="s">
        <v>37</v>
      </c>
      <c r="AX415" s="14" t="s">
        <v>84</v>
      </c>
      <c r="AY415" s="240" t="s">
        <v>140</v>
      </c>
    </row>
    <row r="416" s="12" customFormat="1" ht="22.8" customHeight="1">
      <c r="A416" s="12"/>
      <c r="B416" s="190"/>
      <c r="C416" s="191"/>
      <c r="D416" s="192" t="s">
        <v>75</v>
      </c>
      <c r="E416" s="204" t="s">
        <v>278</v>
      </c>
      <c r="F416" s="204" t="s">
        <v>547</v>
      </c>
      <c r="G416" s="191"/>
      <c r="H416" s="191"/>
      <c r="I416" s="194"/>
      <c r="J416" s="205">
        <f>BK416</f>
        <v>0</v>
      </c>
      <c r="K416" s="191"/>
      <c r="L416" s="196"/>
      <c r="M416" s="197"/>
      <c r="N416" s="198"/>
      <c r="O416" s="198"/>
      <c r="P416" s="199">
        <f>SUM(P417:P436)</f>
        <v>0</v>
      </c>
      <c r="Q416" s="198"/>
      <c r="R416" s="199">
        <f>SUM(R417:R436)</f>
        <v>408.42774000000003</v>
      </c>
      <c r="S416" s="198"/>
      <c r="T416" s="200">
        <f>SUM(T417:T436)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1" t="s">
        <v>84</v>
      </c>
      <c r="AT416" s="202" t="s">
        <v>75</v>
      </c>
      <c r="AU416" s="202" t="s">
        <v>84</v>
      </c>
      <c r="AY416" s="201" t="s">
        <v>140</v>
      </c>
      <c r="BK416" s="203">
        <f>SUM(BK417:BK436)</f>
        <v>0</v>
      </c>
    </row>
    <row r="417" s="2" customFormat="1" ht="16.5" customHeight="1">
      <c r="A417" s="40"/>
      <c r="B417" s="41"/>
      <c r="C417" s="206" t="s">
        <v>548</v>
      </c>
      <c r="D417" s="206" t="s">
        <v>142</v>
      </c>
      <c r="E417" s="207" t="s">
        <v>549</v>
      </c>
      <c r="F417" s="208" t="s">
        <v>550</v>
      </c>
      <c r="G417" s="209" t="s">
        <v>411</v>
      </c>
      <c r="H417" s="210">
        <v>13669.4</v>
      </c>
      <c r="I417" s="211"/>
      <c r="J417" s="212">
        <f>ROUND(I417*H417,2)</f>
        <v>0</v>
      </c>
      <c r="K417" s="208" t="s">
        <v>146</v>
      </c>
      <c r="L417" s="46"/>
      <c r="M417" s="213" t="s">
        <v>31</v>
      </c>
      <c r="N417" s="214" t="s">
        <v>47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147</v>
      </c>
      <c r="AT417" s="217" t="s">
        <v>142</v>
      </c>
      <c r="AU417" s="217" t="s">
        <v>86</v>
      </c>
      <c r="AY417" s="19" t="s">
        <v>140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84</v>
      </c>
      <c r="BK417" s="218">
        <f>ROUND(I417*H417,2)</f>
        <v>0</v>
      </c>
      <c r="BL417" s="19" t="s">
        <v>147</v>
      </c>
      <c r="BM417" s="217" t="s">
        <v>551</v>
      </c>
    </row>
    <row r="418" s="13" customFormat="1">
      <c r="A418" s="13"/>
      <c r="B418" s="219"/>
      <c r="C418" s="220"/>
      <c r="D418" s="221" t="s">
        <v>149</v>
      </c>
      <c r="E418" s="222" t="s">
        <v>31</v>
      </c>
      <c r="F418" s="223" t="s">
        <v>552</v>
      </c>
      <c r="G418" s="220"/>
      <c r="H418" s="222" t="s">
        <v>31</v>
      </c>
      <c r="I418" s="224"/>
      <c r="J418" s="220"/>
      <c r="K418" s="220"/>
      <c r="L418" s="225"/>
      <c r="M418" s="226"/>
      <c r="N418" s="227"/>
      <c r="O418" s="227"/>
      <c r="P418" s="227"/>
      <c r="Q418" s="227"/>
      <c r="R418" s="227"/>
      <c r="S418" s="227"/>
      <c r="T418" s="22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29" t="s">
        <v>149</v>
      </c>
      <c r="AU418" s="229" t="s">
        <v>86</v>
      </c>
      <c r="AV418" s="13" t="s">
        <v>84</v>
      </c>
      <c r="AW418" s="13" t="s">
        <v>37</v>
      </c>
      <c r="AX418" s="13" t="s">
        <v>76</v>
      </c>
      <c r="AY418" s="229" t="s">
        <v>140</v>
      </c>
    </row>
    <row r="419" s="14" customFormat="1">
      <c r="A419" s="14"/>
      <c r="B419" s="230"/>
      <c r="C419" s="231"/>
      <c r="D419" s="221" t="s">
        <v>149</v>
      </c>
      <c r="E419" s="232" t="s">
        <v>31</v>
      </c>
      <c r="F419" s="233" t="s">
        <v>553</v>
      </c>
      <c r="G419" s="231"/>
      <c r="H419" s="234">
        <v>6705.6000000000004</v>
      </c>
      <c r="I419" s="235"/>
      <c r="J419" s="231"/>
      <c r="K419" s="231"/>
      <c r="L419" s="236"/>
      <c r="M419" s="237"/>
      <c r="N419" s="238"/>
      <c r="O419" s="238"/>
      <c r="P419" s="238"/>
      <c r="Q419" s="238"/>
      <c r="R419" s="238"/>
      <c r="S419" s="238"/>
      <c r="T419" s="23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0" t="s">
        <v>149</v>
      </c>
      <c r="AU419" s="240" t="s">
        <v>86</v>
      </c>
      <c r="AV419" s="14" t="s">
        <v>86</v>
      </c>
      <c r="AW419" s="14" t="s">
        <v>37</v>
      </c>
      <c r="AX419" s="14" t="s">
        <v>76</v>
      </c>
      <c r="AY419" s="240" t="s">
        <v>140</v>
      </c>
    </row>
    <row r="420" s="14" customFormat="1">
      <c r="A420" s="14"/>
      <c r="B420" s="230"/>
      <c r="C420" s="231"/>
      <c r="D420" s="221" t="s">
        <v>149</v>
      </c>
      <c r="E420" s="232" t="s">
        <v>31</v>
      </c>
      <c r="F420" s="233" t="s">
        <v>554</v>
      </c>
      <c r="G420" s="231"/>
      <c r="H420" s="234">
        <v>0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0" t="s">
        <v>149</v>
      </c>
      <c r="AU420" s="240" t="s">
        <v>86</v>
      </c>
      <c r="AV420" s="14" t="s">
        <v>86</v>
      </c>
      <c r="AW420" s="14" t="s">
        <v>37</v>
      </c>
      <c r="AX420" s="14" t="s">
        <v>76</v>
      </c>
      <c r="AY420" s="240" t="s">
        <v>140</v>
      </c>
    </row>
    <row r="421" s="14" customFormat="1">
      <c r="A421" s="14"/>
      <c r="B421" s="230"/>
      <c r="C421" s="231"/>
      <c r="D421" s="221" t="s">
        <v>149</v>
      </c>
      <c r="E421" s="232" t="s">
        <v>31</v>
      </c>
      <c r="F421" s="233" t="s">
        <v>555</v>
      </c>
      <c r="G421" s="231"/>
      <c r="H421" s="234">
        <v>6963.8000000000002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0" t="s">
        <v>149</v>
      </c>
      <c r="AU421" s="240" t="s">
        <v>86</v>
      </c>
      <c r="AV421" s="14" t="s">
        <v>86</v>
      </c>
      <c r="AW421" s="14" t="s">
        <v>37</v>
      </c>
      <c r="AX421" s="14" t="s">
        <v>76</v>
      </c>
      <c r="AY421" s="240" t="s">
        <v>140</v>
      </c>
    </row>
    <row r="422" s="15" customFormat="1">
      <c r="A422" s="15"/>
      <c r="B422" s="241"/>
      <c r="C422" s="242"/>
      <c r="D422" s="221" t="s">
        <v>149</v>
      </c>
      <c r="E422" s="243" t="s">
        <v>31</v>
      </c>
      <c r="F422" s="244" t="s">
        <v>204</v>
      </c>
      <c r="G422" s="242"/>
      <c r="H422" s="245">
        <v>13669.400000000002</v>
      </c>
      <c r="I422" s="246"/>
      <c r="J422" s="242"/>
      <c r="K422" s="242"/>
      <c r="L422" s="247"/>
      <c r="M422" s="248"/>
      <c r="N422" s="249"/>
      <c r="O422" s="249"/>
      <c r="P422" s="249"/>
      <c r="Q422" s="249"/>
      <c r="R422" s="249"/>
      <c r="S422" s="249"/>
      <c r="T422" s="250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1" t="s">
        <v>149</v>
      </c>
      <c r="AU422" s="251" t="s">
        <v>86</v>
      </c>
      <c r="AV422" s="15" t="s">
        <v>147</v>
      </c>
      <c r="AW422" s="15" t="s">
        <v>37</v>
      </c>
      <c r="AX422" s="15" t="s">
        <v>84</v>
      </c>
      <c r="AY422" s="251" t="s">
        <v>140</v>
      </c>
    </row>
    <row r="423" s="2" customFormat="1">
      <c r="A423" s="40"/>
      <c r="B423" s="41"/>
      <c r="C423" s="206" t="s">
        <v>556</v>
      </c>
      <c r="D423" s="206" t="s">
        <v>142</v>
      </c>
      <c r="E423" s="207" t="s">
        <v>557</v>
      </c>
      <c r="F423" s="208" t="s">
        <v>558</v>
      </c>
      <c r="G423" s="209" t="s">
        <v>411</v>
      </c>
      <c r="H423" s="210">
        <v>4640</v>
      </c>
      <c r="I423" s="211"/>
      <c r="J423" s="212">
        <f>ROUND(I423*H423,2)</f>
        <v>0</v>
      </c>
      <c r="K423" s="208" t="s">
        <v>146</v>
      </c>
      <c r="L423" s="46"/>
      <c r="M423" s="213" t="s">
        <v>31</v>
      </c>
      <c r="N423" s="214" t="s">
        <v>47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147</v>
      </c>
      <c r="AT423" s="217" t="s">
        <v>142</v>
      </c>
      <c r="AU423" s="217" t="s">
        <v>86</v>
      </c>
      <c r="AY423" s="19" t="s">
        <v>140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84</v>
      </c>
      <c r="BK423" s="218">
        <f>ROUND(I423*H423,2)</f>
        <v>0</v>
      </c>
      <c r="BL423" s="19" t="s">
        <v>147</v>
      </c>
      <c r="BM423" s="217" t="s">
        <v>559</v>
      </c>
    </row>
    <row r="424" s="14" customFormat="1">
      <c r="A424" s="14"/>
      <c r="B424" s="230"/>
      <c r="C424" s="231"/>
      <c r="D424" s="221" t="s">
        <v>149</v>
      </c>
      <c r="E424" s="232" t="s">
        <v>31</v>
      </c>
      <c r="F424" s="233" t="s">
        <v>560</v>
      </c>
      <c r="G424" s="231"/>
      <c r="H424" s="234">
        <v>4640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0" t="s">
        <v>149</v>
      </c>
      <c r="AU424" s="240" t="s">
        <v>86</v>
      </c>
      <c r="AV424" s="14" t="s">
        <v>86</v>
      </c>
      <c r="AW424" s="14" t="s">
        <v>37</v>
      </c>
      <c r="AX424" s="14" t="s">
        <v>84</v>
      </c>
      <c r="AY424" s="240" t="s">
        <v>140</v>
      </c>
    </row>
    <row r="425" s="2" customFormat="1">
      <c r="A425" s="40"/>
      <c r="B425" s="41"/>
      <c r="C425" s="206" t="s">
        <v>561</v>
      </c>
      <c r="D425" s="206" t="s">
        <v>142</v>
      </c>
      <c r="E425" s="207" t="s">
        <v>562</v>
      </c>
      <c r="F425" s="208" t="s">
        <v>563</v>
      </c>
      <c r="G425" s="209" t="s">
        <v>411</v>
      </c>
      <c r="H425" s="210">
        <v>1255</v>
      </c>
      <c r="I425" s="211"/>
      <c r="J425" s="212">
        <f>ROUND(I425*H425,2)</f>
        <v>0</v>
      </c>
      <c r="K425" s="208" t="s">
        <v>146</v>
      </c>
      <c r="L425" s="46"/>
      <c r="M425" s="213" t="s">
        <v>31</v>
      </c>
      <c r="N425" s="214" t="s">
        <v>47</v>
      </c>
      <c r="O425" s="86"/>
      <c r="P425" s="215">
        <f>O425*H425</f>
        <v>0</v>
      </c>
      <c r="Q425" s="215">
        <v>0.32400000000000001</v>
      </c>
      <c r="R425" s="215">
        <f>Q425*H425</f>
        <v>406.62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147</v>
      </c>
      <c r="AT425" s="217" t="s">
        <v>142</v>
      </c>
      <c r="AU425" s="217" t="s">
        <v>86</v>
      </c>
      <c r="AY425" s="19" t="s">
        <v>140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84</v>
      </c>
      <c r="BK425" s="218">
        <f>ROUND(I425*H425,2)</f>
        <v>0</v>
      </c>
      <c r="BL425" s="19" t="s">
        <v>147</v>
      </c>
      <c r="BM425" s="217" t="s">
        <v>564</v>
      </c>
    </row>
    <row r="426" s="14" customFormat="1">
      <c r="A426" s="14"/>
      <c r="B426" s="230"/>
      <c r="C426" s="231"/>
      <c r="D426" s="221" t="s">
        <v>149</v>
      </c>
      <c r="E426" s="232" t="s">
        <v>31</v>
      </c>
      <c r="F426" s="233" t="s">
        <v>565</v>
      </c>
      <c r="G426" s="231"/>
      <c r="H426" s="234">
        <v>1255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0" t="s">
        <v>149</v>
      </c>
      <c r="AU426" s="240" t="s">
        <v>86</v>
      </c>
      <c r="AV426" s="14" t="s">
        <v>86</v>
      </c>
      <c r="AW426" s="14" t="s">
        <v>37</v>
      </c>
      <c r="AX426" s="14" t="s">
        <v>84</v>
      </c>
      <c r="AY426" s="240" t="s">
        <v>140</v>
      </c>
    </row>
    <row r="427" s="2" customFormat="1" ht="16.5" customHeight="1">
      <c r="A427" s="40"/>
      <c r="B427" s="41"/>
      <c r="C427" s="206" t="s">
        <v>566</v>
      </c>
      <c r="D427" s="206" t="s">
        <v>142</v>
      </c>
      <c r="E427" s="207" t="s">
        <v>567</v>
      </c>
      <c r="F427" s="208" t="s">
        <v>568</v>
      </c>
      <c r="G427" s="209" t="s">
        <v>411</v>
      </c>
      <c r="H427" s="210">
        <v>4640</v>
      </c>
      <c r="I427" s="211"/>
      <c r="J427" s="212">
        <f>ROUND(I427*H427,2)</f>
        <v>0</v>
      </c>
      <c r="K427" s="208" t="s">
        <v>146</v>
      </c>
      <c r="L427" s="46"/>
      <c r="M427" s="213" t="s">
        <v>31</v>
      </c>
      <c r="N427" s="214" t="s">
        <v>47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147</v>
      </c>
      <c r="AT427" s="217" t="s">
        <v>142</v>
      </c>
      <c r="AU427" s="217" t="s">
        <v>86</v>
      </c>
      <c r="AY427" s="19" t="s">
        <v>140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84</v>
      </c>
      <c r="BK427" s="218">
        <f>ROUND(I427*H427,2)</f>
        <v>0</v>
      </c>
      <c r="BL427" s="19" t="s">
        <v>147</v>
      </c>
      <c r="BM427" s="217" t="s">
        <v>569</v>
      </c>
    </row>
    <row r="428" s="14" customFormat="1">
      <c r="A428" s="14"/>
      <c r="B428" s="230"/>
      <c r="C428" s="231"/>
      <c r="D428" s="221" t="s">
        <v>149</v>
      </c>
      <c r="E428" s="232" t="s">
        <v>31</v>
      </c>
      <c r="F428" s="233" t="s">
        <v>560</v>
      </c>
      <c r="G428" s="231"/>
      <c r="H428" s="234">
        <v>4640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0" t="s">
        <v>149</v>
      </c>
      <c r="AU428" s="240" t="s">
        <v>86</v>
      </c>
      <c r="AV428" s="14" t="s">
        <v>86</v>
      </c>
      <c r="AW428" s="14" t="s">
        <v>37</v>
      </c>
      <c r="AX428" s="14" t="s">
        <v>84</v>
      </c>
      <c r="AY428" s="240" t="s">
        <v>140</v>
      </c>
    </row>
    <row r="429" s="2" customFormat="1">
      <c r="A429" s="40"/>
      <c r="B429" s="41"/>
      <c r="C429" s="206" t="s">
        <v>570</v>
      </c>
      <c r="D429" s="206" t="s">
        <v>142</v>
      </c>
      <c r="E429" s="207" t="s">
        <v>571</v>
      </c>
      <c r="F429" s="208" t="s">
        <v>572</v>
      </c>
      <c r="G429" s="209" t="s">
        <v>411</v>
      </c>
      <c r="H429" s="210">
        <v>4640</v>
      </c>
      <c r="I429" s="211"/>
      <c r="J429" s="212">
        <f>ROUND(I429*H429,2)</f>
        <v>0</v>
      </c>
      <c r="K429" s="208" t="s">
        <v>146</v>
      </c>
      <c r="L429" s="46"/>
      <c r="M429" s="213" t="s">
        <v>31</v>
      </c>
      <c r="N429" s="214" t="s">
        <v>47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147</v>
      </c>
      <c r="AT429" s="217" t="s">
        <v>142</v>
      </c>
      <c r="AU429" s="217" t="s">
        <v>86</v>
      </c>
      <c r="AY429" s="19" t="s">
        <v>140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84</v>
      </c>
      <c r="BK429" s="218">
        <f>ROUND(I429*H429,2)</f>
        <v>0</v>
      </c>
      <c r="BL429" s="19" t="s">
        <v>147</v>
      </c>
      <c r="BM429" s="217" t="s">
        <v>573</v>
      </c>
    </row>
    <row r="430" s="14" customFormat="1">
      <c r="A430" s="14"/>
      <c r="B430" s="230"/>
      <c r="C430" s="231"/>
      <c r="D430" s="221" t="s">
        <v>149</v>
      </c>
      <c r="E430" s="232" t="s">
        <v>31</v>
      </c>
      <c r="F430" s="233" t="s">
        <v>560</v>
      </c>
      <c r="G430" s="231"/>
      <c r="H430" s="234">
        <v>4640</v>
      </c>
      <c r="I430" s="235"/>
      <c r="J430" s="231"/>
      <c r="K430" s="231"/>
      <c r="L430" s="236"/>
      <c r="M430" s="237"/>
      <c r="N430" s="238"/>
      <c r="O430" s="238"/>
      <c r="P430" s="238"/>
      <c r="Q430" s="238"/>
      <c r="R430" s="238"/>
      <c r="S430" s="238"/>
      <c r="T430" s="23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0" t="s">
        <v>149</v>
      </c>
      <c r="AU430" s="240" t="s">
        <v>86</v>
      </c>
      <c r="AV430" s="14" t="s">
        <v>86</v>
      </c>
      <c r="AW430" s="14" t="s">
        <v>37</v>
      </c>
      <c r="AX430" s="14" t="s">
        <v>84</v>
      </c>
      <c r="AY430" s="240" t="s">
        <v>140</v>
      </c>
    </row>
    <row r="431" s="2" customFormat="1" ht="16.5" customHeight="1">
      <c r="A431" s="40"/>
      <c r="B431" s="41"/>
      <c r="C431" s="206" t="s">
        <v>574</v>
      </c>
      <c r="D431" s="206" t="s">
        <v>142</v>
      </c>
      <c r="E431" s="207" t="s">
        <v>575</v>
      </c>
      <c r="F431" s="208" t="s">
        <v>576</v>
      </c>
      <c r="G431" s="209" t="s">
        <v>577</v>
      </c>
      <c r="H431" s="210">
        <v>16.5</v>
      </c>
      <c r="I431" s="211"/>
      <c r="J431" s="212">
        <f>ROUND(I431*H431,2)</f>
        <v>0</v>
      </c>
      <c r="K431" s="208" t="s">
        <v>146</v>
      </c>
      <c r="L431" s="46"/>
      <c r="M431" s="213" t="s">
        <v>31</v>
      </c>
      <c r="N431" s="214" t="s">
        <v>47</v>
      </c>
      <c r="O431" s="86"/>
      <c r="P431" s="215">
        <f>O431*H431</f>
        <v>0</v>
      </c>
      <c r="Q431" s="215">
        <v>0.10956000000000001</v>
      </c>
      <c r="R431" s="215">
        <f>Q431*H431</f>
        <v>1.8077400000000001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147</v>
      </c>
      <c r="AT431" s="217" t="s">
        <v>142</v>
      </c>
      <c r="AU431" s="217" t="s">
        <v>86</v>
      </c>
      <c r="AY431" s="19" t="s">
        <v>140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84</v>
      </c>
      <c r="BK431" s="218">
        <f>ROUND(I431*H431,2)</f>
        <v>0</v>
      </c>
      <c r="BL431" s="19" t="s">
        <v>147</v>
      </c>
      <c r="BM431" s="217" t="s">
        <v>578</v>
      </c>
    </row>
    <row r="432" s="14" customFormat="1">
      <c r="A432" s="14"/>
      <c r="B432" s="230"/>
      <c r="C432" s="231"/>
      <c r="D432" s="221" t="s">
        <v>149</v>
      </c>
      <c r="E432" s="232" t="s">
        <v>31</v>
      </c>
      <c r="F432" s="233" t="s">
        <v>579</v>
      </c>
      <c r="G432" s="231"/>
      <c r="H432" s="234">
        <v>4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0" t="s">
        <v>149</v>
      </c>
      <c r="AU432" s="240" t="s">
        <v>86</v>
      </c>
      <c r="AV432" s="14" t="s">
        <v>86</v>
      </c>
      <c r="AW432" s="14" t="s">
        <v>37</v>
      </c>
      <c r="AX432" s="14" t="s">
        <v>76</v>
      </c>
      <c r="AY432" s="240" t="s">
        <v>140</v>
      </c>
    </row>
    <row r="433" s="14" customFormat="1">
      <c r="A433" s="14"/>
      <c r="B433" s="230"/>
      <c r="C433" s="231"/>
      <c r="D433" s="221" t="s">
        <v>149</v>
      </c>
      <c r="E433" s="232" t="s">
        <v>31</v>
      </c>
      <c r="F433" s="233" t="s">
        <v>580</v>
      </c>
      <c r="G433" s="231"/>
      <c r="H433" s="234">
        <v>4.5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0" t="s">
        <v>149</v>
      </c>
      <c r="AU433" s="240" t="s">
        <v>86</v>
      </c>
      <c r="AV433" s="14" t="s">
        <v>86</v>
      </c>
      <c r="AW433" s="14" t="s">
        <v>37</v>
      </c>
      <c r="AX433" s="14" t="s">
        <v>76</v>
      </c>
      <c r="AY433" s="240" t="s">
        <v>140</v>
      </c>
    </row>
    <row r="434" s="14" customFormat="1">
      <c r="A434" s="14"/>
      <c r="B434" s="230"/>
      <c r="C434" s="231"/>
      <c r="D434" s="221" t="s">
        <v>149</v>
      </c>
      <c r="E434" s="232" t="s">
        <v>31</v>
      </c>
      <c r="F434" s="233" t="s">
        <v>581</v>
      </c>
      <c r="G434" s="231"/>
      <c r="H434" s="234">
        <v>4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0" t="s">
        <v>149</v>
      </c>
      <c r="AU434" s="240" t="s">
        <v>86</v>
      </c>
      <c r="AV434" s="14" t="s">
        <v>86</v>
      </c>
      <c r="AW434" s="14" t="s">
        <v>37</v>
      </c>
      <c r="AX434" s="14" t="s">
        <v>76</v>
      </c>
      <c r="AY434" s="240" t="s">
        <v>140</v>
      </c>
    </row>
    <row r="435" s="14" customFormat="1">
      <c r="A435" s="14"/>
      <c r="B435" s="230"/>
      <c r="C435" s="231"/>
      <c r="D435" s="221" t="s">
        <v>149</v>
      </c>
      <c r="E435" s="232" t="s">
        <v>31</v>
      </c>
      <c r="F435" s="233" t="s">
        <v>582</v>
      </c>
      <c r="G435" s="231"/>
      <c r="H435" s="234">
        <v>4</v>
      </c>
      <c r="I435" s="235"/>
      <c r="J435" s="231"/>
      <c r="K435" s="231"/>
      <c r="L435" s="236"/>
      <c r="M435" s="237"/>
      <c r="N435" s="238"/>
      <c r="O435" s="238"/>
      <c r="P435" s="238"/>
      <c r="Q435" s="238"/>
      <c r="R435" s="238"/>
      <c r="S435" s="238"/>
      <c r="T435" s="23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0" t="s">
        <v>149</v>
      </c>
      <c r="AU435" s="240" t="s">
        <v>86</v>
      </c>
      <c r="AV435" s="14" t="s">
        <v>86</v>
      </c>
      <c r="AW435" s="14" t="s">
        <v>37</v>
      </c>
      <c r="AX435" s="14" t="s">
        <v>76</v>
      </c>
      <c r="AY435" s="240" t="s">
        <v>140</v>
      </c>
    </row>
    <row r="436" s="15" customFormat="1">
      <c r="A436" s="15"/>
      <c r="B436" s="241"/>
      <c r="C436" s="242"/>
      <c r="D436" s="221" t="s">
        <v>149</v>
      </c>
      <c r="E436" s="243" t="s">
        <v>31</v>
      </c>
      <c r="F436" s="244" t="s">
        <v>204</v>
      </c>
      <c r="G436" s="242"/>
      <c r="H436" s="245">
        <v>16.5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1" t="s">
        <v>149</v>
      </c>
      <c r="AU436" s="251" t="s">
        <v>86</v>
      </c>
      <c r="AV436" s="15" t="s">
        <v>147</v>
      </c>
      <c r="AW436" s="15" t="s">
        <v>37</v>
      </c>
      <c r="AX436" s="15" t="s">
        <v>84</v>
      </c>
      <c r="AY436" s="251" t="s">
        <v>140</v>
      </c>
    </row>
    <row r="437" s="12" customFormat="1" ht="22.8" customHeight="1">
      <c r="A437" s="12"/>
      <c r="B437" s="190"/>
      <c r="C437" s="191"/>
      <c r="D437" s="192" t="s">
        <v>75</v>
      </c>
      <c r="E437" s="204" t="s">
        <v>302</v>
      </c>
      <c r="F437" s="204" t="s">
        <v>583</v>
      </c>
      <c r="G437" s="191"/>
      <c r="H437" s="191"/>
      <c r="I437" s="194"/>
      <c r="J437" s="205">
        <f>BK437</f>
        <v>0</v>
      </c>
      <c r="K437" s="191"/>
      <c r="L437" s="196"/>
      <c r="M437" s="197"/>
      <c r="N437" s="198"/>
      <c r="O437" s="198"/>
      <c r="P437" s="199">
        <f>SUM(P438:P482)</f>
        <v>0</v>
      </c>
      <c r="Q437" s="198"/>
      <c r="R437" s="199">
        <f>SUM(R438:R482)</f>
        <v>115.13737256</v>
      </c>
      <c r="S437" s="198"/>
      <c r="T437" s="200">
        <f>SUM(T438:T482)</f>
        <v>4.5099999999999998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1" t="s">
        <v>84</v>
      </c>
      <c r="AT437" s="202" t="s">
        <v>75</v>
      </c>
      <c r="AU437" s="202" t="s">
        <v>84</v>
      </c>
      <c r="AY437" s="201" t="s">
        <v>140</v>
      </c>
      <c r="BK437" s="203">
        <f>SUM(BK438:BK482)</f>
        <v>0</v>
      </c>
    </row>
    <row r="438" s="2" customFormat="1" ht="16.5" customHeight="1">
      <c r="A438" s="40"/>
      <c r="B438" s="41"/>
      <c r="C438" s="206" t="s">
        <v>584</v>
      </c>
      <c r="D438" s="206" t="s">
        <v>142</v>
      </c>
      <c r="E438" s="207" t="s">
        <v>585</v>
      </c>
      <c r="F438" s="208" t="s">
        <v>586</v>
      </c>
      <c r="G438" s="209" t="s">
        <v>432</v>
      </c>
      <c r="H438" s="210">
        <v>2</v>
      </c>
      <c r="I438" s="211"/>
      <c r="J438" s="212">
        <f>ROUND(I438*H438,2)</f>
        <v>0</v>
      </c>
      <c r="K438" s="208" t="s">
        <v>146</v>
      </c>
      <c r="L438" s="46"/>
      <c r="M438" s="213" t="s">
        <v>31</v>
      </c>
      <c r="N438" s="214" t="s">
        <v>47</v>
      </c>
      <c r="O438" s="86"/>
      <c r="P438" s="215">
        <f>O438*H438</f>
        <v>0</v>
      </c>
      <c r="Q438" s="215">
        <v>0.11241</v>
      </c>
      <c r="R438" s="215">
        <f>Q438*H438</f>
        <v>0.22481999999999999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147</v>
      </c>
      <c r="AT438" s="217" t="s">
        <v>142</v>
      </c>
      <c r="AU438" s="217" t="s">
        <v>86</v>
      </c>
      <c r="AY438" s="19" t="s">
        <v>140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84</v>
      </c>
      <c r="BK438" s="218">
        <f>ROUND(I438*H438,2)</f>
        <v>0</v>
      </c>
      <c r="BL438" s="19" t="s">
        <v>147</v>
      </c>
      <c r="BM438" s="217" t="s">
        <v>587</v>
      </c>
    </row>
    <row r="439" s="2" customFormat="1" ht="16.5" customHeight="1">
      <c r="A439" s="40"/>
      <c r="B439" s="41"/>
      <c r="C439" s="263" t="s">
        <v>588</v>
      </c>
      <c r="D439" s="263" t="s">
        <v>331</v>
      </c>
      <c r="E439" s="264" t="s">
        <v>589</v>
      </c>
      <c r="F439" s="265" t="s">
        <v>590</v>
      </c>
      <c r="G439" s="266" t="s">
        <v>432</v>
      </c>
      <c r="H439" s="267">
        <v>2</v>
      </c>
      <c r="I439" s="268"/>
      <c r="J439" s="269">
        <f>ROUND(I439*H439,2)</f>
        <v>0</v>
      </c>
      <c r="K439" s="265" t="s">
        <v>146</v>
      </c>
      <c r="L439" s="270"/>
      <c r="M439" s="271" t="s">
        <v>31</v>
      </c>
      <c r="N439" s="272" t="s">
        <v>47</v>
      </c>
      <c r="O439" s="86"/>
      <c r="P439" s="215">
        <f>O439*H439</f>
        <v>0</v>
      </c>
      <c r="Q439" s="215">
        <v>0.0061000000000000004</v>
      </c>
      <c r="R439" s="215">
        <f>Q439*H439</f>
        <v>0.012200000000000001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297</v>
      </c>
      <c r="AT439" s="217" t="s">
        <v>331</v>
      </c>
      <c r="AU439" s="217" t="s">
        <v>86</v>
      </c>
      <c r="AY439" s="19" t="s">
        <v>140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84</v>
      </c>
      <c r="BK439" s="218">
        <f>ROUND(I439*H439,2)</f>
        <v>0</v>
      </c>
      <c r="BL439" s="19" t="s">
        <v>147</v>
      </c>
      <c r="BM439" s="217" t="s">
        <v>591</v>
      </c>
    </row>
    <row r="440" s="2" customFormat="1" ht="16.5" customHeight="1">
      <c r="A440" s="40"/>
      <c r="B440" s="41"/>
      <c r="C440" s="263" t="s">
        <v>592</v>
      </c>
      <c r="D440" s="263" t="s">
        <v>331</v>
      </c>
      <c r="E440" s="264" t="s">
        <v>593</v>
      </c>
      <c r="F440" s="265" t="s">
        <v>594</v>
      </c>
      <c r="G440" s="266" t="s">
        <v>432</v>
      </c>
      <c r="H440" s="267">
        <v>2</v>
      </c>
      <c r="I440" s="268"/>
      <c r="J440" s="269">
        <f>ROUND(I440*H440,2)</f>
        <v>0</v>
      </c>
      <c r="K440" s="265" t="s">
        <v>146</v>
      </c>
      <c r="L440" s="270"/>
      <c r="M440" s="271" t="s">
        <v>31</v>
      </c>
      <c r="N440" s="272" t="s">
        <v>47</v>
      </c>
      <c r="O440" s="86"/>
      <c r="P440" s="215">
        <f>O440*H440</f>
        <v>0</v>
      </c>
      <c r="Q440" s="215">
        <v>0.0030000000000000001</v>
      </c>
      <c r="R440" s="215">
        <f>Q440*H440</f>
        <v>0.0060000000000000001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297</v>
      </c>
      <c r="AT440" s="217" t="s">
        <v>331</v>
      </c>
      <c r="AU440" s="217" t="s">
        <v>86</v>
      </c>
      <c r="AY440" s="19" t="s">
        <v>140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84</v>
      </c>
      <c r="BK440" s="218">
        <f>ROUND(I440*H440,2)</f>
        <v>0</v>
      </c>
      <c r="BL440" s="19" t="s">
        <v>147</v>
      </c>
      <c r="BM440" s="217" t="s">
        <v>595</v>
      </c>
    </row>
    <row r="441" s="2" customFormat="1" ht="16.5" customHeight="1">
      <c r="A441" s="40"/>
      <c r="B441" s="41"/>
      <c r="C441" s="206" t="s">
        <v>596</v>
      </c>
      <c r="D441" s="206" t="s">
        <v>142</v>
      </c>
      <c r="E441" s="207" t="s">
        <v>597</v>
      </c>
      <c r="F441" s="208" t="s">
        <v>598</v>
      </c>
      <c r="G441" s="209" t="s">
        <v>432</v>
      </c>
      <c r="H441" s="210">
        <v>2</v>
      </c>
      <c r="I441" s="211"/>
      <c r="J441" s="212">
        <f>ROUND(I441*H441,2)</f>
        <v>0</v>
      </c>
      <c r="K441" s="208" t="s">
        <v>146</v>
      </c>
      <c r="L441" s="46"/>
      <c r="M441" s="213" t="s">
        <v>31</v>
      </c>
      <c r="N441" s="214" t="s">
        <v>47</v>
      </c>
      <c r="O441" s="86"/>
      <c r="P441" s="215">
        <f>O441*H441</f>
        <v>0</v>
      </c>
      <c r="Q441" s="215">
        <v>0.00069999999999999999</v>
      </c>
      <c r="R441" s="215">
        <f>Q441*H441</f>
        <v>0.0014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147</v>
      </c>
      <c r="AT441" s="217" t="s">
        <v>142</v>
      </c>
      <c r="AU441" s="217" t="s">
        <v>86</v>
      </c>
      <c r="AY441" s="19" t="s">
        <v>140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84</v>
      </c>
      <c r="BK441" s="218">
        <f>ROUND(I441*H441,2)</f>
        <v>0</v>
      </c>
      <c r="BL441" s="19" t="s">
        <v>147</v>
      </c>
      <c r="BM441" s="217" t="s">
        <v>599</v>
      </c>
    </row>
    <row r="442" s="2" customFormat="1" ht="16.5" customHeight="1">
      <c r="A442" s="40"/>
      <c r="B442" s="41"/>
      <c r="C442" s="263" t="s">
        <v>600</v>
      </c>
      <c r="D442" s="263" t="s">
        <v>331</v>
      </c>
      <c r="E442" s="264" t="s">
        <v>601</v>
      </c>
      <c r="F442" s="265" t="s">
        <v>602</v>
      </c>
      <c r="G442" s="266" t="s">
        <v>432</v>
      </c>
      <c r="H442" s="267">
        <v>2</v>
      </c>
      <c r="I442" s="268"/>
      <c r="J442" s="269">
        <f>ROUND(I442*H442,2)</f>
        <v>0</v>
      </c>
      <c r="K442" s="265" t="s">
        <v>146</v>
      </c>
      <c r="L442" s="270"/>
      <c r="M442" s="271" t="s">
        <v>31</v>
      </c>
      <c r="N442" s="272" t="s">
        <v>47</v>
      </c>
      <c r="O442" s="86"/>
      <c r="P442" s="215">
        <f>O442*H442</f>
        <v>0</v>
      </c>
      <c r="Q442" s="215">
        <v>0.00010000000000000001</v>
      </c>
      <c r="R442" s="215">
        <f>Q442*H442</f>
        <v>0.00020000000000000001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297</v>
      </c>
      <c r="AT442" s="217" t="s">
        <v>331</v>
      </c>
      <c r="AU442" s="217" t="s">
        <v>86</v>
      </c>
      <c r="AY442" s="19" t="s">
        <v>140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84</v>
      </c>
      <c r="BK442" s="218">
        <f>ROUND(I442*H442,2)</f>
        <v>0</v>
      </c>
      <c r="BL442" s="19" t="s">
        <v>147</v>
      </c>
      <c r="BM442" s="217" t="s">
        <v>603</v>
      </c>
    </row>
    <row r="443" s="2" customFormat="1" ht="16.5" customHeight="1">
      <c r="A443" s="40"/>
      <c r="B443" s="41"/>
      <c r="C443" s="263" t="s">
        <v>604</v>
      </c>
      <c r="D443" s="263" t="s">
        <v>331</v>
      </c>
      <c r="E443" s="264" t="s">
        <v>605</v>
      </c>
      <c r="F443" s="265" t="s">
        <v>606</v>
      </c>
      <c r="G443" s="266" t="s">
        <v>432</v>
      </c>
      <c r="H443" s="267">
        <v>4</v>
      </c>
      <c r="I443" s="268"/>
      <c r="J443" s="269">
        <f>ROUND(I443*H443,2)</f>
        <v>0</v>
      </c>
      <c r="K443" s="265" t="s">
        <v>146</v>
      </c>
      <c r="L443" s="270"/>
      <c r="M443" s="271" t="s">
        <v>31</v>
      </c>
      <c r="N443" s="272" t="s">
        <v>47</v>
      </c>
      <c r="O443" s="86"/>
      <c r="P443" s="215">
        <f>O443*H443</f>
        <v>0</v>
      </c>
      <c r="Q443" s="215">
        <v>0.00035</v>
      </c>
      <c r="R443" s="215">
        <f>Q443*H443</f>
        <v>0.0014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297</v>
      </c>
      <c r="AT443" s="217" t="s">
        <v>331</v>
      </c>
      <c r="AU443" s="217" t="s">
        <v>86</v>
      </c>
      <c r="AY443" s="19" t="s">
        <v>140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84</v>
      </c>
      <c r="BK443" s="218">
        <f>ROUND(I443*H443,2)</f>
        <v>0</v>
      </c>
      <c r="BL443" s="19" t="s">
        <v>147</v>
      </c>
      <c r="BM443" s="217" t="s">
        <v>607</v>
      </c>
    </row>
    <row r="444" s="2" customFormat="1" ht="16.5" customHeight="1">
      <c r="A444" s="40"/>
      <c r="B444" s="41"/>
      <c r="C444" s="263" t="s">
        <v>608</v>
      </c>
      <c r="D444" s="263" t="s">
        <v>331</v>
      </c>
      <c r="E444" s="264" t="s">
        <v>609</v>
      </c>
      <c r="F444" s="265" t="s">
        <v>610</v>
      </c>
      <c r="G444" s="266" t="s">
        <v>432</v>
      </c>
      <c r="H444" s="267">
        <v>2</v>
      </c>
      <c r="I444" s="268"/>
      <c r="J444" s="269">
        <f>ROUND(I444*H444,2)</f>
        <v>0</v>
      </c>
      <c r="K444" s="265" t="s">
        <v>146</v>
      </c>
      <c r="L444" s="270"/>
      <c r="M444" s="271" t="s">
        <v>31</v>
      </c>
      <c r="N444" s="272" t="s">
        <v>47</v>
      </c>
      <c r="O444" s="86"/>
      <c r="P444" s="215">
        <f>O444*H444</f>
        <v>0</v>
      </c>
      <c r="Q444" s="215">
        <v>0.0016999999999999999</v>
      </c>
      <c r="R444" s="215">
        <f>Q444*H444</f>
        <v>0.0033999999999999998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297</v>
      </c>
      <c r="AT444" s="217" t="s">
        <v>331</v>
      </c>
      <c r="AU444" s="217" t="s">
        <v>86</v>
      </c>
      <c r="AY444" s="19" t="s">
        <v>140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84</v>
      </c>
      <c r="BK444" s="218">
        <f>ROUND(I444*H444,2)</f>
        <v>0</v>
      </c>
      <c r="BL444" s="19" t="s">
        <v>147</v>
      </c>
      <c r="BM444" s="217" t="s">
        <v>611</v>
      </c>
    </row>
    <row r="445" s="14" customFormat="1">
      <c r="A445" s="14"/>
      <c r="B445" s="230"/>
      <c r="C445" s="231"/>
      <c r="D445" s="221" t="s">
        <v>149</v>
      </c>
      <c r="E445" s="232" t="s">
        <v>31</v>
      </c>
      <c r="F445" s="233" t="s">
        <v>612</v>
      </c>
      <c r="G445" s="231"/>
      <c r="H445" s="234">
        <v>2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0" t="s">
        <v>149</v>
      </c>
      <c r="AU445" s="240" t="s">
        <v>86</v>
      </c>
      <c r="AV445" s="14" t="s">
        <v>86</v>
      </c>
      <c r="AW445" s="14" t="s">
        <v>37</v>
      </c>
      <c r="AX445" s="14" t="s">
        <v>84</v>
      </c>
      <c r="AY445" s="240" t="s">
        <v>140</v>
      </c>
    </row>
    <row r="446" s="2" customFormat="1" ht="16.5" customHeight="1">
      <c r="A446" s="40"/>
      <c r="B446" s="41"/>
      <c r="C446" s="206" t="s">
        <v>613</v>
      </c>
      <c r="D446" s="206" t="s">
        <v>142</v>
      </c>
      <c r="E446" s="207" t="s">
        <v>614</v>
      </c>
      <c r="F446" s="208" t="s">
        <v>615</v>
      </c>
      <c r="G446" s="209" t="s">
        <v>577</v>
      </c>
      <c r="H446" s="210">
        <v>43</v>
      </c>
      <c r="I446" s="211"/>
      <c r="J446" s="212">
        <f>ROUND(I446*H446,2)</f>
        <v>0</v>
      </c>
      <c r="K446" s="208" t="s">
        <v>146</v>
      </c>
      <c r="L446" s="46"/>
      <c r="M446" s="213" t="s">
        <v>31</v>
      </c>
      <c r="N446" s="214" t="s">
        <v>47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147</v>
      </c>
      <c r="AT446" s="217" t="s">
        <v>142</v>
      </c>
      <c r="AU446" s="217" t="s">
        <v>86</v>
      </c>
      <c r="AY446" s="19" t="s">
        <v>140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84</v>
      </c>
      <c r="BK446" s="218">
        <f>ROUND(I446*H446,2)</f>
        <v>0</v>
      </c>
      <c r="BL446" s="19" t="s">
        <v>147</v>
      </c>
      <c r="BM446" s="217" t="s">
        <v>616</v>
      </c>
    </row>
    <row r="447" s="14" customFormat="1">
      <c r="A447" s="14"/>
      <c r="B447" s="230"/>
      <c r="C447" s="231"/>
      <c r="D447" s="221" t="s">
        <v>149</v>
      </c>
      <c r="E447" s="232" t="s">
        <v>31</v>
      </c>
      <c r="F447" s="233" t="s">
        <v>617</v>
      </c>
      <c r="G447" s="231"/>
      <c r="H447" s="234">
        <v>5</v>
      </c>
      <c r="I447" s="235"/>
      <c r="J447" s="231"/>
      <c r="K447" s="231"/>
      <c r="L447" s="236"/>
      <c r="M447" s="237"/>
      <c r="N447" s="238"/>
      <c r="O447" s="238"/>
      <c r="P447" s="238"/>
      <c r="Q447" s="238"/>
      <c r="R447" s="238"/>
      <c r="S447" s="238"/>
      <c r="T447" s="23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0" t="s">
        <v>149</v>
      </c>
      <c r="AU447" s="240" t="s">
        <v>86</v>
      </c>
      <c r="AV447" s="14" t="s">
        <v>86</v>
      </c>
      <c r="AW447" s="14" t="s">
        <v>37</v>
      </c>
      <c r="AX447" s="14" t="s">
        <v>76</v>
      </c>
      <c r="AY447" s="240" t="s">
        <v>140</v>
      </c>
    </row>
    <row r="448" s="14" customFormat="1">
      <c r="A448" s="14"/>
      <c r="B448" s="230"/>
      <c r="C448" s="231"/>
      <c r="D448" s="221" t="s">
        <v>149</v>
      </c>
      <c r="E448" s="232" t="s">
        <v>31</v>
      </c>
      <c r="F448" s="233" t="s">
        <v>618</v>
      </c>
      <c r="G448" s="231"/>
      <c r="H448" s="234">
        <v>38</v>
      </c>
      <c r="I448" s="235"/>
      <c r="J448" s="231"/>
      <c r="K448" s="231"/>
      <c r="L448" s="236"/>
      <c r="M448" s="237"/>
      <c r="N448" s="238"/>
      <c r="O448" s="238"/>
      <c r="P448" s="238"/>
      <c r="Q448" s="238"/>
      <c r="R448" s="238"/>
      <c r="S448" s="238"/>
      <c r="T448" s="23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0" t="s">
        <v>149</v>
      </c>
      <c r="AU448" s="240" t="s">
        <v>86</v>
      </c>
      <c r="AV448" s="14" t="s">
        <v>86</v>
      </c>
      <c r="AW448" s="14" t="s">
        <v>37</v>
      </c>
      <c r="AX448" s="14" t="s">
        <v>76</v>
      </c>
      <c r="AY448" s="240" t="s">
        <v>140</v>
      </c>
    </row>
    <row r="449" s="15" customFormat="1">
      <c r="A449" s="15"/>
      <c r="B449" s="241"/>
      <c r="C449" s="242"/>
      <c r="D449" s="221" t="s">
        <v>149</v>
      </c>
      <c r="E449" s="243" t="s">
        <v>31</v>
      </c>
      <c r="F449" s="244" t="s">
        <v>204</v>
      </c>
      <c r="G449" s="242"/>
      <c r="H449" s="245">
        <v>43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1" t="s">
        <v>149</v>
      </c>
      <c r="AU449" s="251" t="s">
        <v>86</v>
      </c>
      <c r="AV449" s="15" t="s">
        <v>147</v>
      </c>
      <c r="AW449" s="15" t="s">
        <v>37</v>
      </c>
      <c r="AX449" s="15" t="s">
        <v>84</v>
      </c>
      <c r="AY449" s="251" t="s">
        <v>140</v>
      </c>
    </row>
    <row r="450" s="2" customFormat="1" ht="33" customHeight="1">
      <c r="A450" s="40"/>
      <c r="B450" s="41"/>
      <c r="C450" s="206" t="s">
        <v>619</v>
      </c>
      <c r="D450" s="206" t="s">
        <v>142</v>
      </c>
      <c r="E450" s="207" t="s">
        <v>620</v>
      </c>
      <c r="F450" s="208" t="s">
        <v>621</v>
      </c>
      <c r="G450" s="209" t="s">
        <v>411</v>
      </c>
      <c r="H450" s="210">
        <v>20.5</v>
      </c>
      <c r="I450" s="211"/>
      <c r="J450" s="212">
        <f>ROUND(I450*H450,2)</f>
        <v>0</v>
      </c>
      <c r="K450" s="208" t="s">
        <v>146</v>
      </c>
      <c r="L450" s="46"/>
      <c r="M450" s="213" t="s">
        <v>31</v>
      </c>
      <c r="N450" s="214" t="s">
        <v>47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0.22</v>
      </c>
      <c r="T450" s="216">
        <f>S450*H450</f>
        <v>4.5099999999999998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147</v>
      </c>
      <c r="AT450" s="217" t="s">
        <v>142</v>
      </c>
      <c r="AU450" s="217" t="s">
        <v>86</v>
      </c>
      <c r="AY450" s="19" t="s">
        <v>140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84</v>
      </c>
      <c r="BK450" s="218">
        <f>ROUND(I450*H450,2)</f>
        <v>0</v>
      </c>
      <c r="BL450" s="19" t="s">
        <v>147</v>
      </c>
      <c r="BM450" s="217" t="s">
        <v>622</v>
      </c>
    </row>
    <row r="451" s="14" customFormat="1">
      <c r="A451" s="14"/>
      <c r="B451" s="230"/>
      <c r="C451" s="231"/>
      <c r="D451" s="221" t="s">
        <v>149</v>
      </c>
      <c r="E451" s="232" t="s">
        <v>31</v>
      </c>
      <c r="F451" s="233" t="s">
        <v>623</v>
      </c>
      <c r="G451" s="231"/>
      <c r="H451" s="234">
        <v>1.5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0" t="s">
        <v>149</v>
      </c>
      <c r="AU451" s="240" t="s">
        <v>86</v>
      </c>
      <c r="AV451" s="14" t="s">
        <v>86</v>
      </c>
      <c r="AW451" s="14" t="s">
        <v>37</v>
      </c>
      <c r="AX451" s="14" t="s">
        <v>76</v>
      </c>
      <c r="AY451" s="240" t="s">
        <v>140</v>
      </c>
    </row>
    <row r="452" s="14" customFormat="1">
      <c r="A452" s="14"/>
      <c r="B452" s="230"/>
      <c r="C452" s="231"/>
      <c r="D452" s="221" t="s">
        <v>149</v>
      </c>
      <c r="E452" s="232" t="s">
        <v>31</v>
      </c>
      <c r="F452" s="233" t="s">
        <v>624</v>
      </c>
      <c r="G452" s="231"/>
      <c r="H452" s="234">
        <v>19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0" t="s">
        <v>149</v>
      </c>
      <c r="AU452" s="240" t="s">
        <v>86</v>
      </c>
      <c r="AV452" s="14" t="s">
        <v>86</v>
      </c>
      <c r="AW452" s="14" t="s">
        <v>37</v>
      </c>
      <c r="AX452" s="14" t="s">
        <v>76</v>
      </c>
      <c r="AY452" s="240" t="s">
        <v>140</v>
      </c>
    </row>
    <row r="453" s="15" customFormat="1">
      <c r="A453" s="15"/>
      <c r="B453" s="241"/>
      <c r="C453" s="242"/>
      <c r="D453" s="221" t="s">
        <v>149</v>
      </c>
      <c r="E453" s="243" t="s">
        <v>31</v>
      </c>
      <c r="F453" s="244" t="s">
        <v>204</v>
      </c>
      <c r="G453" s="242"/>
      <c r="H453" s="245">
        <v>20.5</v>
      </c>
      <c r="I453" s="246"/>
      <c r="J453" s="242"/>
      <c r="K453" s="242"/>
      <c r="L453" s="247"/>
      <c r="M453" s="248"/>
      <c r="N453" s="249"/>
      <c r="O453" s="249"/>
      <c r="P453" s="249"/>
      <c r="Q453" s="249"/>
      <c r="R453" s="249"/>
      <c r="S453" s="249"/>
      <c r="T453" s="250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51" t="s">
        <v>149</v>
      </c>
      <c r="AU453" s="251" t="s">
        <v>86</v>
      </c>
      <c r="AV453" s="15" t="s">
        <v>147</v>
      </c>
      <c r="AW453" s="15" t="s">
        <v>37</v>
      </c>
      <c r="AX453" s="15" t="s">
        <v>84</v>
      </c>
      <c r="AY453" s="251" t="s">
        <v>140</v>
      </c>
    </row>
    <row r="454" s="2" customFormat="1">
      <c r="A454" s="40"/>
      <c r="B454" s="41"/>
      <c r="C454" s="206" t="s">
        <v>625</v>
      </c>
      <c r="D454" s="206" t="s">
        <v>142</v>
      </c>
      <c r="E454" s="207" t="s">
        <v>626</v>
      </c>
      <c r="F454" s="208" t="s">
        <v>627</v>
      </c>
      <c r="G454" s="209" t="s">
        <v>577</v>
      </c>
      <c r="H454" s="210">
        <v>43</v>
      </c>
      <c r="I454" s="211"/>
      <c r="J454" s="212">
        <f>ROUND(I454*H454,2)</f>
        <v>0</v>
      </c>
      <c r="K454" s="208" t="s">
        <v>146</v>
      </c>
      <c r="L454" s="46"/>
      <c r="M454" s="213" t="s">
        <v>31</v>
      </c>
      <c r="N454" s="214" t="s">
        <v>47</v>
      </c>
      <c r="O454" s="86"/>
      <c r="P454" s="215">
        <f>O454*H454</f>
        <v>0</v>
      </c>
      <c r="Q454" s="215">
        <v>0.00017000000000000001</v>
      </c>
      <c r="R454" s="215">
        <f>Q454*H454</f>
        <v>0.0073100000000000005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147</v>
      </c>
      <c r="AT454" s="217" t="s">
        <v>142</v>
      </c>
      <c r="AU454" s="217" t="s">
        <v>86</v>
      </c>
      <c r="AY454" s="19" t="s">
        <v>140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84</v>
      </c>
      <c r="BK454" s="218">
        <f>ROUND(I454*H454,2)</f>
        <v>0</v>
      </c>
      <c r="BL454" s="19" t="s">
        <v>147</v>
      </c>
      <c r="BM454" s="217" t="s">
        <v>628</v>
      </c>
    </row>
    <row r="455" s="14" customFormat="1">
      <c r="A455" s="14"/>
      <c r="B455" s="230"/>
      <c r="C455" s="231"/>
      <c r="D455" s="221" t="s">
        <v>149</v>
      </c>
      <c r="E455" s="232" t="s">
        <v>31</v>
      </c>
      <c r="F455" s="233" t="s">
        <v>617</v>
      </c>
      <c r="G455" s="231"/>
      <c r="H455" s="234">
        <v>5</v>
      </c>
      <c r="I455" s="235"/>
      <c r="J455" s="231"/>
      <c r="K455" s="231"/>
      <c r="L455" s="236"/>
      <c r="M455" s="237"/>
      <c r="N455" s="238"/>
      <c r="O455" s="238"/>
      <c r="P455" s="238"/>
      <c r="Q455" s="238"/>
      <c r="R455" s="238"/>
      <c r="S455" s="238"/>
      <c r="T455" s="23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0" t="s">
        <v>149</v>
      </c>
      <c r="AU455" s="240" t="s">
        <v>86</v>
      </c>
      <c r="AV455" s="14" t="s">
        <v>86</v>
      </c>
      <c r="AW455" s="14" t="s">
        <v>37</v>
      </c>
      <c r="AX455" s="14" t="s">
        <v>76</v>
      </c>
      <c r="AY455" s="240" t="s">
        <v>140</v>
      </c>
    </row>
    <row r="456" s="14" customFormat="1">
      <c r="A456" s="14"/>
      <c r="B456" s="230"/>
      <c r="C456" s="231"/>
      <c r="D456" s="221" t="s">
        <v>149</v>
      </c>
      <c r="E456" s="232" t="s">
        <v>31</v>
      </c>
      <c r="F456" s="233" t="s">
        <v>618</v>
      </c>
      <c r="G456" s="231"/>
      <c r="H456" s="234">
        <v>38</v>
      </c>
      <c r="I456" s="235"/>
      <c r="J456" s="231"/>
      <c r="K456" s="231"/>
      <c r="L456" s="236"/>
      <c r="M456" s="237"/>
      <c r="N456" s="238"/>
      <c r="O456" s="238"/>
      <c r="P456" s="238"/>
      <c r="Q456" s="238"/>
      <c r="R456" s="238"/>
      <c r="S456" s="238"/>
      <c r="T456" s="23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0" t="s">
        <v>149</v>
      </c>
      <c r="AU456" s="240" t="s">
        <v>86</v>
      </c>
      <c r="AV456" s="14" t="s">
        <v>86</v>
      </c>
      <c r="AW456" s="14" t="s">
        <v>37</v>
      </c>
      <c r="AX456" s="14" t="s">
        <v>76</v>
      </c>
      <c r="AY456" s="240" t="s">
        <v>140</v>
      </c>
    </row>
    <row r="457" s="15" customFormat="1">
      <c r="A457" s="15"/>
      <c r="B457" s="241"/>
      <c r="C457" s="242"/>
      <c r="D457" s="221" t="s">
        <v>149</v>
      </c>
      <c r="E457" s="243" t="s">
        <v>31</v>
      </c>
      <c r="F457" s="244" t="s">
        <v>204</v>
      </c>
      <c r="G457" s="242"/>
      <c r="H457" s="245">
        <v>43</v>
      </c>
      <c r="I457" s="246"/>
      <c r="J457" s="242"/>
      <c r="K457" s="242"/>
      <c r="L457" s="247"/>
      <c r="M457" s="248"/>
      <c r="N457" s="249"/>
      <c r="O457" s="249"/>
      <c r="P457" s="249"/>
      <c r="Q457" s="249"/>
      <c r="R457" s="249"/>
      <c r="S457" s="249"/>
      <c r="T457" s="25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1" t="s">
        <v>149</v>
      </c>
      <c r="AU457" s="251" t="s">
        <v>86</v>
      </c>
      <c r="AV457" s="15" t="s">
        <v>147</v>
      </c>
      <c r="AW457" s="15" t="s">
        <v>37</v>
      </c>
      <c r="AX457" s="15" t="s">
        <v>84</v>
      </c>
      <c r="AY457" s="251" t="s">
        <v>140</v>
      </c>
    </row>
    <row r="458" s="2" customFormat="1" ht="21.75" customHeight="1">
      <c r="A458" s="40"/>
      <c r="B458" s="41"/>
      <c r="C458" s="206" t="s">
        <v>629</v>
      </c>
      <c r="D458" s="206" t="s">
        <v>142</v>
      </c>
      <c r="E458" s="207" t="s">
        <v>630</v>
      </c>
      <c r="F458" s="208" t="s">
        <v>631</v>
      </c>
      <c r="G458" s="209" t="s">
        <v>432</v>
      </c>
      <c r="H458" s="210">
        <v>4</v>
      </c>
      <c r="I458" s="211"/>
      <c r="J458" s="212">
        <f>ROUND(I458*H458,2)</f>
        <v>0</v>
      </c>
      <c r="K458" s="208" t="s">
        <v>146</v>
      </c>
      <c r="L458" s="46"/>
      <c r="M458" s="213" t="s">
        <v>31</v>
      </c>
      <c r="N458" s="214" t="s">
        <v>47</v>
      </c>
      <c r="O458" s="86"/>
      <c r="P458" s="215">
        <f>O458*H458</f>
        <v>0</v>
      </c>
      <c r="Q458" s="215">
        <v>7.0056599999999998</v>
      </c>
      <c r="R458" s="215">
        <f>Q458*H458</f>
        <v>28.022639999999999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147</v>
      </c>
      <c r="AT458" s="217" t="s">
        <v>142</v>
      </c>
      <c r="AU458" s="217" t="s">
        <v>86</v>
      </c>
      <c r="AY458" s="19" t="s">
        <v>140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84</v>
      </c>
      <c r="BK458" s="218">
        <f>ROUND(I458*H458,2)</f>
        <v>0</v>
      </c>
      <c r="BL458" s="19" t="s">
        <v>147</v>
      </c>
      <c r="BM458" s="217" t="s">
        <v>632</v>
      </c>
    </row>
    <row r="459" s="14" customFormat="1">
      <c r="A459" s="14"/>
      <c r="B459" s="230"/>
      <c r="C459" s="231"/>
      <c r="D459" s="221" t="s">
        <v>149</v>
      </c>
      <c r="E459" s="232" t="s">
        <v>31</v>
      </c>
      <c r="F459" s="233" t="s">
        <v>633</v>
      </c>
      <c r="G459" s="231"/>
      <c r="H459" s="234">
        <v>2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0" t="s">
        <v>149</v>
      </c>
      <c r="AU459" s="240" t="s">
        <v>86</v>
      </c>
      <c r="AV459" s="14" t="s">
        <v>86</v>
      </c>
      <c r="AW459" s="14" t="s">
        <v>37</v>
      </c>
      <c r="AX459" s="14" t="s">
        <v>76</v>
      </c>
      <c r="AY459" s="240" t="s">
        <v>140</v>
      </c>
    </row>
    <row r="460" s="14" customFormat="1">
      <c r="A460" s="14"/>
      <c r="B460" s="230"/>
      <c r="C460" s="231"/>
      <c r="D460" s="221" t="s">
        <v>149</v>
      </c>
      <c r="E460" s="232" t="s">
        <v>31</v>
      </c>
      <c r="F460" s="233" t="s">
        <v>634</v>
      </c>
      <c r="G460" s="231"/>
      <c r="H460" s="234">
        <v>2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0" t="s">
        <v>149</v>
      </c>
      <c r="AU460" s="240" t="s">
        <v>86</v>
      </c>
      <c r="AV460" s="14" t="s">
        <v>86</v>
      </c>
      <c r="AW460" s="14" t="s">
        <v>37</v>
      </c>
      <c r="AX460" s="14" t="s">
        <v>76</v>
      </c>
      <c r="AY460" s="240" t="s">
        <v>140</v>
      </c>
    </row>
    <row r="461" s="15" customFormat="1">
      <c r="A461" s="15"/>
      <c r="B461" s="241"/>
      <c r="C461" s="242"/>
      <c r="D461" s="221" t="s">
        <v>149</v>
      </c>
      <c r="E461" s="243" t="s">
        <v>31</v>
      </c>
      <c r="F461" s="244" t="s">
        <v>204</v>
      </c>
      <c r="G461" s="242"/>
      <c r="H461" s="245">
        <v>4</v>
      </c>
      <c r="I461" s="246"/>
      <c r="J461" s="242"/>
      <c r="K461" s="242"/>
      <c r="L461" s="247"/>
      <c r="M461" s="248"/>
      <c r="N461" s="249"/>
      <c r="O461" s="249"/>
      <c r="P461" s="249"/>
      <c r="Q461" s="249"/>
      <c r="R461" s="249"/>
      <c r="S461" s="249"/>
      <c r="T461" s="25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1" t="s">
        <v>149</v>
      </c>
      <c r="AU461" s="251" t="s">
        <v>86</v>
      </c>
      <c r="AV461" s="15" t="s">
        <v>147</v>
      </c>
      <c r="AW461" s="15" t="s">
        <v>37</v>
      </c>
      <c r="AX461" s="15" t="s">
        <v>84</v>
      </c>
      <c r="AY461" s="251" t="s">
        <v>140</v>
      </c>
    </row>
    <row r="462" s="2" customFormat="1" ht="21.75" customHeight="1">
      <c r="A462" s="40"/>
      <c r="B462" s="41"/>
      <c r="C462" s="206" t="s">
        <v>635</v>
      </c>
      <c r="D462" s="206" t="s">
        <v>142</v>
      </c>
      <c r="E462" s="207" t="s">
        <v>636</v>
      </c>
      <c r="F462" s="208" t="s">
        <v>637</v>
      </c>
      <c r="G462" s="209" t="s">
        <v>432</v>
      </c>
      <c r="H462" s="210">
        <v>4</v>
      </c>
      <c r="I462" s="211"/>
      <c r="J462" s="212">
        <f>ROUND(I462*H462,2)</f>
        <v>0</v>
      </c>
      <c r="K462" s="208" t="s">
        <v>146</v>
      </c>
      <c r="L462" s="46"/>
      <c r="M462" s="213" t="s">
        <v>31</v>
      </c>
      <c r="N462" s="214" t="s">
        <v>47</v>
      </c>
      <c r="O462" s="86"/>
      <c r="P462" s="215">
        <f>O462*H462</f>
        <v>0</v>
      </c>
      <c r="Q462" s="215">
        <v>16.035990000000002</v>
      </c>
      <c r="R462" s="215">
        <f>Q462*H462</f>
        <v>64.143960000000007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147</v>
      </c>
      <c r="AT462" s="217" t="s">
        <v>142</v>
      </c>
      <c r="AU462" s="217" t="s">
        <v>86</v>
      </c>
      <c r="AY462" s="19" t="s">
        <v>140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84</v>
      </c>
      <c r="BK462" s="218">
        <f>ROUND(I462*H462,2)</f>
        <v>0</v>
      </c>
      <c r="BL462" s="19" t="s">
        <v>147</v>
      </c>
      <c r="BM462" s="217" t="s">
        <v>638</v>
      </c>
    </row>
    <row r="463" s="14" customFormat="1">
      <c r="A463" s="14"/>
      <c r="B463" s="230"/>
      <c r="C463" s="231"/>
      <c r="D463" s="221" t="s">
        <v>149</v>
      </c>
      <c r="E463" s="232" t="s">
        <v>31</v>
      </c>
      <c r="F463" s="233" t="s">
        <v>633</v>
      </c>
      <c r="G463" s="231"/>
      <c r="H463" s="234">
        <v>2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0" t="s">
        <v>149</v>
      </c>
      <c r="AU463" s="240" t="s">
        <v>86</v>
      </c>
      <c r="AV463" s="14" t="s">
        <v>86</v>
      </c>
      <c r="AW463" s="14" t="s">
        <v>37</v>
      </c>
      <c r="AX463" s="14" t="s">
        <v>76</v>
      </c>
      <c r="AY463" s="240" t="s">
        <v>140</v>
      </c>
    </row>
    <row r="464" s="14" customFormat="1">
      <c r="A464" s="14"/>
      <c r="B464" s="230"/>
      <c r="C464" s="231"/>
      <c r="D464" s="221" t="s">
        <v>149</v>
      </c>
      <c r="E464" s="232" t="s">
        <v>31</v>
      </c>
      <c r="F464" s="233" t="s">
        <v>634</v>
      </c>
      <c r="G464" s="231"/>
      <c r="H464" s="234">
        <v>2</v>
      </c>
      <c r="I464" s="235"/>
      <c r="J464" s="231"/>
      <c r="K464" s="231"/>
      <c r="L464" s="236"/>
      <c r="M464" s="237"/>
      <c r="N464" s="238"/>
      <c r="O464" s="238"/>
      <c r="P464" s="238"/>
      <c r="Q464" s="238"/>
      <c r="R464" s="238"/>
      <c r="S464" s="238"/>
      <c r="T464" s="23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0" t="s">
        <v>149</v>
      </c>
      <c r="AU464" s="240" t="s">
        <v>86</v>
      </c>
      <c r="AV464" s="14" t="s">
        <v>86</v>
      </c>
      <c r="AW464" s="14" t="s">
        <v>37</v>
      </c>
      <c r="AX464" s="14" t="s">
        <v>76</v>
      </c>
      <c r="AY464" s="240" t="s">
        <v>140</v>
      </c>
    </row>
    <row r="465" s="15" customFormat="1">
      <c r="A465" s="15"/>
      <c r="B465" s="241"/>
      <c r="C465" s="242"/>
      <c r="D465" s="221" t="s">
        <v>149</v>
      </c>
      <c r="E465" s="243" t="s">
        <v>31</v>
      </c>
      <c r="F465" s="244" t="s">
        <v>204</v>
      </c>
      <c r="G465" s="242"/>
      <c r="H465" s="245">
        <v>4</v>
      </c>
      <c r="I465" s="246"/>
      <c r="J465" s="242"/>
      <c r="K465" s="242"/>
      <c r="L465" s="247"/>
      <c r="M465" s="248"/>
      <c r="N465" s="249"/>
      <c r="O465" s="249"/>
      <c r="P465" s="249"/>
      <c r="Q465" s="249"/>
      <c r="R465" s="249"/>
      <c r="S465" s="249"/>
      <c r="T465" s="250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1" t="s">
        <v>149</v>
      </c>
      <c r="AU465" s="251" t="s">
        <v>86</v>
      </c>
      <c r="AV465" s="15" t="s">
        <v>147</v>
      </c>
      <c r="AW465" s="15" t="s">
        <v>37</v>
      </c>
      <c r="AX465" s="15" t="s">
        <v>84</v>
      </c>
      <c r="AY465" s="251" t="s">
        <v>140</v>
      </c>
    </row>
    <row r="466" s="2" customFormat="1" ht="16.5" customHeight="1">
      <c r="A466" s="40"/>
      <c r="B466" s="41"/>
      <c r="C466" s="206" t="s">
        <v>639</v>
      </c>
      <c r="D466" s="206" t="s">
        <v>142</v>
      </c>
      <c r="E466" s="207" t="s">
        <v>640</v>
      </c>
      <c r="F466" s="208" t="s">
        <v>641</v>
      </c>
      <c r="G466" s="209" t="s">
        <v>577</v>
      </c>
      <c r="H466" s="210">
        <v>11</v>
      </c>
      <c r="I466" s="211"/>
      <c r="J466" s="212">
        <f>ROUND(I466*H466,2)</f>
        <v>0</v>
      </c>
      <c r="K466" s="208" t="s">
        <v>146</v>
      </c>
      <c r="L466" s="46"/>
      <c r="M466" s="213" t="s">
        <v>31</v>
      </c>
      <c r="N466" s="214" t="s">
        <v>47</v>
      </c>
      <c r="O466" s="86"/>
      <c r="P466" s="215">
        <f>O466*H466</f>
        <v>0</v>
      </c>
      <c r="Q466" s="215">
        <v>0.61348000000000003</v>
      </c>
      <c r="R466" s="215">
        <f>Q466*H466</f>
        <v>6.7482800000000003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147</v>
      </c>
      <c r="AT466" s="217" t="s">
        <v>142</v>
      </c>
      <c r="AU466" s="217" t="s">
        <v>86</v>
      </c>
      <c r="AY466" s="19" t="s">
        <v>140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84</v>
      </c>
      <c r="BK466" s="218">
        <f>ROUND(I466*H466,2)</f>
        <v>0</v>
      </c>
      <c r="BL466" s="19" t="s">
        <v>147</v>
      </c>
      <c r="BM466" s="217" t="s">
        <v>642</v>
      </c>
    </row>
    <row r="467" s="14" customFormat="1">
      <c r="A467" s="14"/>
      <c r="B467" s="230"/>
      <c r="C467" s="231"/>
      <c r="D467" s="221" t="s">
        <v>149</v>
      </c>
      <c r="E467" s="232" t="s">
        <v>31</v>
      </c>
      <c r="F467" s="233" t="s">
        <v>643</v>
      </c>
      <c r="G467" s="231"/>
      <c r="H467" s="234">
        <v>5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0" t="s">
        <v>149</v>
      </c>
      <c r="AU467" s="240" t="s">
        <v>86</v>
      </c>
      <c r="AV467" s="14" t="s">
        <v>86</v>
      </c>
      <c r="AW467" s="14" t="s">
        <v>37</v>
      </c>
      <c r="AX467" s="14" t="s">
        <v>76</v>
      </c>
      <c r="AY467" s="240" t="s">
        <v>140</v>
      </c>
    </row>
    <row r="468" s="14" customFormat="1">
      <c r="A468" s="14"/>
      <c r="B468" s="230"/>
      <c r="C468" s="231"/>
      <c r="D468" s="221" t="s">
        <v>149</v>
      </c>
      <c r="E468" s="232" t="s">
        <v>31</v>
      </c>
      <c r="F468" s="233" t="s">
        <v>644</v>
      </c>
      <c r="G468" s="231"/>
      <c r="H468" s="234">
        <v>6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0" t="s">
        <v>149</v>
      </c>
      <c r="AU468" s="240" t="s">
        <v>86</v>
      </c>
      <c r="AV468" s="14" t="s">
        <v>86</v>
      </c>
      <c r="AW468" s="14" t="s">
        <v>37</v>
      </c>
      <c r="AX468" s="14" t="s">
        <v>76</v>
      </c>
      <c r="AY468" s="240" t="s">
        <v>140</v>
      </c>
    </row>
    <row r="469" s="15" customFormat="1">
      <c r="A469" s="15"/>
      <c r="B469" s="241"/>
      <c r="C469" s="242"/>
      <c r="D469" s="221" t="s">
        <v>149</v>
      </c>
      <c r="E469" s="243" t="s">
        <v>31</v>
      </c>
      <c r="F469" s="244" t="s">
        <v>204</v>
      </c>
      <c r="G469" s="242"/>
      <c r="H469" s="245">
        <v>11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1" t="s">
        <v>149</v>
      </c>
      <c r="AU469" s="251" t="s">
        <v>86</v>
      </c>
      <c r="AV469" s="15" t="s">
        <v>147</v>
      </c>
      <c r="AW469" s="15" t="s">
        <v>37</v>
      </c>
      <c r="AX469" s="15" t="s">
        <v>84</v>
      </c>
      <c r="AY469" s="251" t="s">
        <v>140</v>
      </c>
    </row>
    <row r="470" s="2" customFormat="1" ht="16.5" customHeight="1">
      <c r="A470" s="40"/>
      <c r="B470" s="41"/>
      <c r="C470" s="263" t="s">
        <v>645</v>
      </c>
      <c r="D470" s="263" t="s">
        <v>331</v>
      </c>
      <c r="E470" s="264" t="s">
        <v>646</v>
      </c>
      <c r="F470" s="265" t="s">
        <v>647</v>
      </c>
      <c r="G470" s="266" t="s">
        <v>577</v>
      </c>
      <c r="H470" s="267">
        <v>11.220000000000001</v>
      </c>
      <c r="I470" s="268"/>
      <c r="J470" s="269">
        <f>ROUND(I470*H470,2)</f>
        <v>0</v>
      </c>
      <c r="K470" s="265" t="s">
        <v>146</v>
      </c>
      <c r="L470" s="270"/>
      <c r="M470" s="271" t="s">
        <v>31</v>
      </c>
      <c r="N470" s="272" t="s">
        <v>47</v>
      </c>
      <c r="O470" s="86"/>
      <c r="P470" s="215">
        <f>O470*H470</f>
        <v>0</v>
      </c>
      <c r="Q470" s="215">
        <v>0.33500000000000002</v>
      </c>
      <c r="R470" s="215">
        <f>Q470*H470</f>
        <v>3.7587000000000006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297</v>
      </c>
      <c r="AT470" s="217" t="s">
        <v>331</v>
      </c>
      <c r="AU470" s="217" t="s">
        <v>86</v>
      </c>
      <c r="AY470" s="19" t="s">
        <v>140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84</v>
      </c>
      <c r="BK470" s="218">
        <f>ROUND(I470*H470,2)</f>
        <v>0</v>
      </c>
      <c r="BL470" s="19" t="s">
        <v>147</v>
      </c>
      <c r="BM470" s="217" t="s">
        <v>648</v>
      </c>
    </row>
    <row r="471" s="14" customFormat="1">
      <c r="A471" s="14"/>
      <c r="B471" s="230"/>
      <c r="C471" s="231"/>
      <c r="D471" s="221" t="s">
        <v>149</v>
      </c>
      <c r="E471" s="232" t="s">
        <v>31</v>
      </c>
      <c r="F471" s="233" t="s">
        <v>313</v>
      </c>
      <c r="G471" s="231"/>
      <c r="H471" s="234">
        <v>11</v>
      </c>
      <c r="I471" s="235"/>
      <c r="J471" s="231"/>
      <c r="K471" s="231"/>
      <c r="L471" s="236"/>
      <c r="M471" s="237"/>
      <c r="N471" s="238"/>
      <c r="O471" s="238"/>
      <c r="P471" s="238"/>
      <c r="Q471" s="238"/>
      <c r="R471" s="238"/>
      <c r="S471" s="238"/>
      <c r="T471" s="23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0" t="s">
        <v>149</v>
      </c>
      <c r="AU471" s="240" t="s">
        <v>86</v>
      </c>
      <c r="AV471" s="14" t="s">
        <v>86</v>
      </c>
      <c r="AW471" s="14" t="s">
        <v>37</v>
      </c>
      <c r="AX471" s="14" t="s">
        <v>84</v>
      </c>
      <c r="AY471" s="240" t="s">
        <v>140</v>
      </c>
    </row>
    <row r="472" s="14" customFormat="1">
      <c r="A472" s="14"/>
      <c r="B472" s="230"/>
      <c r="C472" s="231"/>
      <c r="D472" s="221" t="s">
        <v>149</v>
      </c>
      <c r="E472" s="231"/>
      <c r="F472" s="233" t="s">
        <v>649</v>
      </c>
      <c r="G472" s="231"/>
      <c r="H472" s="234">
        <v>11.220000000000001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0" t="s">
        <v>149</v>
      </c>
      <c r="AU472" s="240" t="s">
        <v>86</v>
      </c>
      <c r="AV472" s="14" t="s">
        <v>86</v>
      </c>
      <c r="AW472" s="14" t="s">
        <v>4</v>
      </c>
      <c r="AX472" s="14" t="s">
        <v>84</v>
      </c>
      <c r="AY472" s="240" t="s">
        <v>140</v>
      </c>
    </row>
    <row r="473" s="2" customFormat="1" ht="16.5" customHeight="1">
      <c r="A473" s="40"/>
      <c r="B473" s="41"/>
      <c r="C473" s="206" t="s">
        <v>650</v>
      </c>
      <c r="D473" s="206" t="s">
        <v>142</v>
      </c>
      <c r="E473" s="207" t="s">
        <v>651</v>
      </c>
      <c r="F473" s="208" t="s">
        <v>652</v>
      </c>
      <c r="G473" s="209" t="s">
        <v>145</v>
      </c>
      <c r="H473" s="210">
        <v>4.8399999999999999</v>
      </c>
      <c r="I473" s="211"/>
      <c r="J473" s="212">
        <f>ROUND(I473*H473,2)</f>
        <v>0</v>
      </c>
      <c r="K473" s="208" t="s">
        <v>146</v>
      </c>
      <c r="L473" s="46"/>
      <c r="M473" s="213" t="s">
        <v>31</v>
      </c>
      <c r="N473" s="214" t="s">
        <v>47</v>
      </c>
      <c r="O473" s="86"/>
      <c r="P473" s="215">
        <f>O473*H473</f>
        <v>0</v>
      </c>
      <c r="Q473" s="215">
        <v>2.2667199999999998</v>
      </c>
      <c r="R473" s="215">
        <f>Q473*H473</f>
        <v>10.970924799999999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147</v>
      </c>
      <c r="AT473" s="217" t="s">
        <v>142</v>
      </c>
      <c r="AU473" s="217" t="s">
        <v>86</v>
      </c>
      <c r="AY473" s="19" t="s">
        <v>140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84</v>
      </c>
      <c r="BK473" s="218">
        <f>ROUND(I473*H473,2)</f>
        <v>0</v>
      </c>
      <c r="BL473" s="19" t="s">
        <v>147</v>
      </c>
      <c r="BM473" s="217" t="s">
        <v>653</v>
      </c>
    </row>
    <row r="474" s="14" customFormat="1">
      <c r="A474" s="14"/>
      <c r="B474" s="230"/>
      <c r="C474" s="231"/>
      <c r="D474" s="221" t="s">
        <v>149</v>
      </c>
      <c r="E474" s="232" t="s">
        <v>31</v>
      </c>
      <c r="F474" s="233" t="s">
        <v>654</v>
      </c>
      <c r="G474" s="231"/>
      <c r="H474" s="234">
        <v>4.8399999999999999</v>
      </c>
      <c r="I474" s="235"/>
      <c r="J474" s="231"/>
      <c r="K474" s="231"/>
      <c r="L474" s="236"/>
      <c r="M474" s="237"/>
      <c r="N474" s="238"/>
      <c r="O474" s="238"/>
      <c r="P474" s="238"/>
      <c r="Q474" s="238"/>
      <c r="R474" s="238"/>
      <c r="S474" s="238"/>
      <c r="T474" s="23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0" t="s">
        <v>149</v>
      </c>
      <c r="AU474" s="240" t="s">
        <v>86</v>
      </c>
      <c r="AV474" s="14" t="s">
        <v>86</v>
      </c>
      <c r="AW474" s="14" t="s">
        <v>37</v>
      </c>
      <c r="AX474" s="14" t="s">
        <v>84</v>
      </c>
      <c r="AY474" s="240" t="s">
        <v>140</v>
      </c>
    </row>
    <row r="475" s="2" customFormat="1" ht="16.5" customHeight="1">
      <c r="A475" s="40"/>
      <c r="B475" s="41"/>
      <c r="C475" s="206" t="s">
        <v>655</v>
      </c>
      <c r="D475" s="206" t="s">
        <v>142</v>
      </c>
      <c r="E475" s="207" t="s">
        <v>656</v>
      </c>
      <c r="F475" s="208" t="s">
        <v>657</v>
      </c>
      <c r="G475" s="209" t="s">
        <v>411</v>
      </c>
      <c r="H475" s="210">
        <v>3433.7159999999999</v>
      </c>
      <c r="I475" s="211"/>
      <c r="J475" s="212">
        <f>ROUND(I475*H475,2)</f>
        <v>0</v>
      </c>
      <c r="K475" s="208" t="s">
        <v>658</v>
      </c>
      <c r="L475" s="46"/>
      <c r="M475" s="213" t="s">
        <v>31</v>
      </c>
      <c r="N475" s="214" t="s">
        <v>47</v>
      </c>
      <c r="O475" s="86"/>
      <c r="P475" s="215">
        <f>O475*H475</f>
        <v>0</v>
      </c>
      <c r="Q475" s="215">
        <v>0.00036000000000000002</v>
      </c>
      <c r="R475" s="215">
        <f>Q475*H475</f>
        <v>1.2361377600000001</v>
      </c>
      <c r="S475" s="215">
        <v>0</v>
      </c>
      <c r="T475" s="21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147</v>
      </c>
      <c r="AT475" s="217" t="s">
        <v>142</v>
      </c>
      <c r="AU475" s="217" t="s">
        <v>86</v>
      </c>
      <c r="AY475" s="19" t="s">
        <v>140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84</v>
      </c>
      <c r="BK475" s="218">
        <f>ROUND(I475*H475,2)</f>
        <v>0</v>
      </c>
      <c r="BL475" s="19" t="s">
        <v>147</v>
      </c>
      <c r="BM475" s="217" t="s">
        <v>659</v>
      </c>
    </row>
    <row r="476" s="13" customFormat="1">
      <c r="A476" s="13"/>
      <c r="B476" s="219"/>
      <c r="C476" s="220"/>
      <c r="D476" s="221" t="s">
        <v>149</v>
      </c>
      <c r="E476" s="222" t="s">
        <v>31</v>
      </c>
      <c r="F476" s="223" t="s">
        <v>287</v>
      </c>
      <c r="G476" s="220"/>
      <c r="H476" s="222" t="s">
        <v>31</v>
      </c>
      <c r="I476" s="224"/>
      <c r="J476" s="220"/>
      <c r="K476" s="220"/>
      <c r="L476" s="225"/>
      <c r="M476" s="226"/>
      <c r="N476" s="227"/>
      <c r="O476" s="227"/>
      <c r="P476" s="227"/>
      <c r="Q476" s="227"/>
      <c r="R476" s="227"/>
      <c r="S476" s="227"/>
      <c r="T476" s="22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29" t="s">
        <v>149</v>
      </c>
      <c r="AU476" s="229" t="s">
        <v>86</v>
      </c>
      <c r="AV476" s="13" t="s">
        <v>84</v>
      </c>
      <c r="AW476" s="13" t="s">
        <v>37</v>
      </c>
      <c r="AX476" s="13" t="s">
        <v>76</v>
      </c>
      <c r="AY476" s="229" t="s">
        <v>140</v>
      </c>
    </row>
    <row r="477" s="14" customFormat="1">
      <c r="A477" s="14"/>
      <c r="B477" s="230"/>
      <c r="C477" s="231"/>
      <c r="D477" s="221" t="s">
        <v>149</v>
      </c>
      <c r="E477" s="232" t="s">
        <v>31</v>
      </c>
      <c r="F477" s="233" t="s">
        <v>660</v>
      </c>
      <c r="G477" s="231"/>
      <c r="H477" s="234">
        <v>1663.2000000000001</v>
      </c>
      <c r="I477" s="235"/>
      <c r="J477" s="231"/>
      <c r="K477" s="231"/>
      <c r="L477" s="236"/>
      <c r="M477" s="237"/>
      <c r="N477" s="238"/>
      <c r="O477" s="238"/>
      <c r="P477" s="238"/>
      <c r="Q477" s="238"/>
      <c r="R477" s="238"/>
      <c r="S477" s="238"/>
      <c r="T477" s="23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0" t="s">
        <v>149</v>
      </c>
      <c r="AU477" s="240" t="s">
        <v>86</v>
      </c>
      <c r="AV477" s="14" t="s">
        <v>86</v>
      </c>
      <c r="AW477" s="14" t="s">
        <v>37</v>
      </c>
      <c r="AX477" s="14" t="s">
        <v>76</v>
      </c>
      <c r="AY477" s="240" t="s">
        <v>140</v>
      </c>
    </row>
    <row r="478" s="14" customFormat="1">
      <c r="A478" s="14"/>
      <c r="B478" s="230"/>
      <c r="C478" s="231"/>
      <c r="D478" s="221" t="s">
        <v>149</v>
      </c>
      <c r="E478" s="232" t="s">
        <v>31</v>
      </c>
      <c r="F478" s="233" t="s">
        <v>661</v>
      </c>
      <c r="G478" s="231"/>
      <c r="H478" s="234">
        <v>583.44000000000005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0" t="s">
        <v>149</v>
      </c>
      <c r="AU478" s="240" t="s">
        <v>86</v>
      </c>
      <c r="AV478" s="14" t="s">
        <v>86</v>
      </c>
      <c r="AW478" s="14" t="s">
        <v>37</v>
      </c>
      <c r="AX478" s="14" t="s">
        <v>76</v>
      </c>
      <c r="AY478" s="240" t="s">
        <v>140</v>
      </c>
    </row>
    <row r="479" s="14" customFormat="1">
      <c r="A479" s="14"/>
      <c r="B479" s="230"/>
      <c r="C479" s="231"/>
      <c r="D479" s="221" t="s">
        <v>149</v>
      </c>
      <c r="E479" s="232" t="s">
        <v>31</v>
      </c>
      <c r="F479" s="233" t="s">
        <v>662</v>
      </c>
      <c r="G479" s="231"/>
      <c r="H479" s="234">
        <v>134.63999999999999</v>
      </c>
      <c r="I479" s="235"/>
      <c r="J479" s="231"/>
      <c r="K479" s="231"/>
      <c r="L479" s="236"/>
      <c r="M479" s="237"/>
      <c r="N479" s="238"/>
      <c r="O479" s="238"/>
      <c r="P479" s="238"/>
      <c r="Q479" s="238"/>
      <c r="R479" s="238"/>
      <c r="S479" s="238"/>
      <c r="T479" s="23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0" t="s">
        <v>149</v>
      </c>
      <c r="AU479" s="240" t="s">
        <v>86</v>
      </c>
      <c r="AV479" s="14" t="s">
        <v>86</v>
      </c>
      <c r="AW479" s="14" t="s">
        <v>37</v>
      </c>
      <c r="AX479" s="14" t="s">
        <v>76</v>
      </c>
      <c r="AY479" s="240" t="s">
        <v>140</v>
      </c>
    </row>
    <row r="480" s="14" customFormat="1">
      <c r="A480" s="14"/>
      <c r="B480" s="230"/>
      <c r="C480" s="231"/>
      <c r="D480" s="221" t="s">
        <v>149</v>
      </c>
      <c r="E480" s="232" t="s">
        <v>31</v>
      </c>
      <c r="F480" s="233" t="s">
        <v>663</v>
      </c>
      <c r="G480" s="231"/>
      <c r="H480" s="234">
        <v>604.55999999999995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0" t="s">
        <v>149</v>
      </c>
      <c r="AU480" s="240" t="s">
        <v>86</v>
      </c>
      <c r="AV480" s="14" t="s">
        <v>86</v>
      </c>
      <c r="AW480" s="14" t="s">
        <v>37</v>
      </c>
      <c r="AX480" s="14" t="s">
        <v>76</v>
      </c>
      <c r="AY480" s="240" t="s">
        <v>140</v>
      </c>
    </row>
    <row r="481" s="15" customFormat="1">
      <c r="A481" s="15"/>
      <c r="B481" s="241"/>
      <c r="C481" s="242"/>
      <c r="D481" s="221" t="s">
        <v>149</v>
      </c>
      <c r="E481" s="243" t="s">
        <v>31</v>
      </c>
      <c r="F481" s="244" t="s">
        <v>204</v>
      </c>
      <c r="G481" s="242"/>
      <c r="H481" s="245">
        <v>2985.8400000000001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1" t="s">
        <v>149</v>
      </c>
      <c r="AU481" s="251" t="s">
        <v>86</v>
      </c>
      <c r="AV481" s="15" t="s">
        <v>147</v>
      </c>
      <c r="AW481" s="15" t="s">
        <v>37</v>
      </c>
      <c r="AX481" s="15" t="s">
        <v>84</v>
      </c>
      <c r="AY481" s="251" t="s">
        <v>140</v>
      </c>
    </row>
    <row r="482" s="14" customFormat="1">
      <c r="A482" s="14"/>
      <c r="B482" s="230"/>
      <c r="C482" s="231"/>
      <c r="D482" s="221" t="s">
        <v>149</v>
      </c>
      <c r="E482" s="231"/>
      <c r="F482" s="233" t="s">
        <v>664</v>
      </c>
      <c r="G482" s="231"/>
      <c r="H482" s="234">
        <v>3433.7159999999999</v>
      </c>
      <c r="I482" s="235"/>
      <c r="J482" s="231"/>
      <c r="K482" s="231"/>
      <c r="L482" s="236"/>
      <c r="M482" s="237"/>
      <c r="N482" s="238"/>
      <c r="O482" s="238"/>
      <c r="P482" s="238"/>
      <c r="Q482" s="238"/>
      <c r="R482" s="238"/>
      <c r="S482" s="238"/>
      <c r="T482" s="23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0" t="s">
        <v>149</v>
      </c>
      <c r="AU482" s="240" t="s">
        <v>86</v>
      </c>
      <c r="AV482" s="14" t="s">
        <v>86</v>
      </c>
      <c r="AW482" s="14" t="s">
        <v>4</v>
      </c>
      <c r="AX482" s="14" t="s">
        <v>84</v>
      </c>
      <c r="AY482" s="240" t="s">
        <v>140</v>
      </c>
    </row>
    <row r="483" s="12" customFormat="1" ht="22.8" customHeight="1">
      <c r="A483" s="12"/>
      <c r="B483" s="190"/>
      <c r="C483" s="191"/>
      <c r="D483" s="192" t="s">
        <v>75</v>
      </c>
      <c r="E483" s="204" t="s">
        <v>665</v>
      </c>
      <c r="F483" s="204" t="s">
        <v>666</v>
      </c>
      <c r="G483" s="191"/>
      <c r="H483" s="191"/>
      <c r="I483" s="194"/>
      <c r="J483" s="205">
        <f>BK483</f>
        <v>0</v>
      </c>
      <c r="K483" s="191"/>
      <c r="L483" s="196"/>
      <c r="M483" s="197"/>
      <c r="N483" s="198"/>
      <c r="O483" s="198"/>
      <c r="P483" s="199">
        <f>SUM(P484:P488)</f>
        <v>0</v>
      </c>
      <c r="Q483" s="198"/>
      <c r="R483" s="199">
        <f>SUM(R484:R488)</f>
        <v>0</v>
      </c>
      <c r="S483" s="198"/>
      <c r="T483" s="200">
        <f>SUM(T484:T488)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01" t="s">
        <v>84</v>
      </c>
      <c r="AT483" s="202" t="s">
        <v>75</v>
      </c>
      <c r="AU483" s="202" t="s">
        <v>84</v>
      </c>
      <c r="AY483" s="201" t="s">
        <v>140</v>
      </c>
      <c r="BK483" s="203">
        <f>SUM(BK484:BK488)</f>
        <v>0</v>
      </c>
    </row>
    <row r="484" s="2" customFormat="1">
      <c r="A484" s="40"/>
      <c r="B484" s="41"/>
      <c r="C484" s="206" t="s">
        <v>667</v>
      </c>
      <c r="D484" s="206" t="s">
        <v>142</v>
      </c>
      <c r="E484" s="207" t="s">
        <v>668</v>
      </c>
      <c r="F484" s="208" t="s">
        <v>669</v>
      </c>
      <c r="G484" s="209" t="s">
        <v>334</v>
      </c>
      <c r="H484" s="210">
        <v>4.5099999999999998</v>
      </c>
      <c r="I484" s="211"/>
      <c r="J484" s="212">
        <f>ROUND(I484*H484,2)</f>
        <v>0</v>
      </c>
      <c r="K484" s="208" t="s">
        <v>146</v>
      </c>
      <c r="L484" s="46"/>
      <c r="M484" s="213" t="s">
        <v>31</v>
      </c>
      <c r="N484" s="214" t="s">
        <v>47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147</v>
      </c>
      <c r="AT484" s="217" t="s">
        <v>142</v>
      </c>
      <c r="AU484" s="217" t="s">
        <v>86</v>
      </c>
      <c r="AY484" s="19" t="s">
        <v>140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84</v>
      </c>
      <c r="BK484" s="218">
        <f>ROUND(I484*H484,2)</f>
        <v>0</v>
      </c>
      <c r="BL484" s="19" t="s">
        <v>147</v>
      </c>
      <c r="BM484" s="217" t="s">
        <v>670</v>
      </c>
    </row>
    <row r="485" s="14" customFormat="1">
      <c r="A485" s="14"/>
      <c r="B485" s="230"/>
      <c r="C485" s="231"/>
      <c r="D485" s="221" t="s">
        <v>149</v>
      </c>
      <c r="E485" s="232" t="s">
        <v>31</v>
      </c>
      <c r="F485" s="233" t="s">
        <v>671</v>
      </c>
      <c r="G485" s="231"/>
      <c r="H485" s="234">
        <v>4.5099999999999998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0" t="s">
        <v>149</v>
      </c>
      <c r="AU485" s="240" t="s">
        <v>86</v>
      </c>
      <c r="AV485" s="14" t="s">
        <v>86</v>
      </c>
      <c r="AW485" s="14" t="s">
        <v>37</v>
      </c>
      <c r="AX485" s="14" t="s">
        <v>84</v>
      </c>
      <c r="AY485" s="240" t="s">
        <v>140</v>
      </c>
    </row>
    <row r="486" s="2" customFormat="1">
      <c r="A486" s="40"/>
      <c r="B486" s="41"/>
      <c r="C486" s="206" t="s">
        <v>672</v>
      </c>
      <c r="D486" s="206" t="s">
        <v>142</v>
      </c>
      <c r="E486" s="207" t="s">
        <v>673</v>
      </c>
      <c r="F486" s="208" t="s">
        <v>674</v>
      </c>
      <c r="G486" s="209" t="s">
        <v>334</v>
      </c>
      <c r="H486" s="210">
        <v>63.140000000000001</v>
      </c>
      <c r="I486" s="211"/>
      <c r="J486" s="212">
        <f>ROUND(I486*H486,2)</f>
        <v>0</v>
      </c>
      <c r="K486" s="208" t="s">
        <v>146</v>
      </c>
      <c r="L486" s="46"/>
      <c r="M486" s="213" t="s">
        <v>31</v>
      </c>
      <c r="N486" s="214" t="s">
        <v>47</v>
      </c>
      <c r="O486" s="86"/>
      <c r="P486" s="215">
        <f>O486*H486</f>
        <v>0</v>
      </c>
      <c r="Q486" s="215">
        <v>0</v>
      </c>
      <c r="R486" s="215">
        <f>Q486*H486</f>
        <v>0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147</v>
      </c>
      <c r="AT486" s="217" t="s">
        <v>142</v>
      </c>
      <c r="AU486" s="217" t="s">
        <v>86</v>
      </c>
      <c r="AY486" s="19" t="s">
        <v>140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84</v>
      </c>
      <c r="BK486" s="218">
        <f>ROUND(I486*H486,2)</f>
        <v>0</v>
      </c>
      <c r="BL486" s="19" t="s">
        <v>147</v>
      </c>
      <c r="BM486" s="217" t="s">
        <v>675</v>
      </c>
    </row>
    <row r="487" s="14" customFormat="1">
      <c r="A487" s="14"/>
      <c r="B487" s="230"/>
      <c r="C487" s="231"/>
      <c r="D487" s="221" t="s">
        <v>149</v>
      </c>
      <c r="E487" s="232" t="s">
        <v>31</v>
      </c>
      <c r="F487" s="233" t="s">
        <v>676</v>
      </c>
      <c r="G487" s="231"/>
      <c r="H487" s="234">
        <v>63.140000000000001</v>
      </c>
      <c r="I487" s="235"/>
      <c r="J487" s="231"/>
      <c r="K487" s="231"/>
      <c r="L487" s="236"/>
      <c r="M487" s="237"/>
      <c r="N487" s="238"/>
      <c r="O487" s="238"/>
      <c r="P487" s="238"/>
      <c r="Q487" s="238"/>
      <c r="R487" s="238"/>
      <c r="S487" s="238"/>
      <c r="T487" s="23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0" t="s">
        <v>149</v>
      </c>
      <c r="AU487" s="240" t="s">
        <v>86</v>
      </c>
      <c r="AV487" s="14" t="s">
        <v>86</v>
      </c>
      <c r="AW487" s="14" t="s">
        <v>37</v>
      </c>
      <c r="AX487" s="14" t="s">
        <v>84</v>
      </c>
      <c r="AY487" s="240" t="s">
        <v>140</v>
      </c>
    </row>
    <row r="488" s="2" customFormat="1">
      <c r="A488" s="40"/>
      <c r="B488" s="41"/>
      <c r="C488" s="206" t="s">
        <v>677</v>
      </c>
      <c r="D488" s="206" t="s">
        <v>142</v>
      </c>
      <c r="E488" s="207" t="s">
        <v>678</v>
      </c>
      <c r="F488" s="208" t="s">
        <v>679</v>
      </c>
      <c r="G488" s="209" t="s">
        <v>334</v>
      </c>
      <c r="H488" s="210">
        <v>4.5099999999999998</v>
      </c>
      <c r="I488" s="211"/>
      <c r="J488" s="212">
        <f>ROUND(I488*H488,2)</f>
        <v>0</v>
      </c>
      <c r="K488" s="208" t="s">
        <v>146</v>
      </c>
      <c r="L488" s="46"/>
      <c r="M488" s="273" t="s">
        <v>31</v>
      </c>
      <c r="N488" s="274" t="s">
        <v>47</v>
      </c>
      <c r="O488" s="275"/>
      <c r="P488" s="276">
        <f>O488*H488</f>
        <v>0</v>
      </c>
      <c r="Q488" s="276">
        <v>0</v>
      </c>
      <c r="R488" s="276">
        <f>Q488*H488</f>
        <v>0</v>
      </c>
      <c r="S488" s="276">
        <v>0</v>
      </c>
      <c r="T488" s="277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147</v>
      </c>
      <c r="AT488" s="217" t="s">
        <v>142</v>
      </c>
      <c r="AU488" s="217" t="s">
        <v>86</v>
      </c>
      <c r="AY488" s="19" t="s">
        <v>140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84</v>
      </c>
      <c r="BK488" s="218">
        <f>ROUND(I488*H488,2)</f>
        <v>0</v>
      </c>
      <c r="BL488" s="19" t="s">
        <v>147</v>
      </c>
      <c r="BM488" s="217" t="s">
        <v>680</v>
      </c>
    </row>
    <row r="489" s="2" customFormat="1" ht="6.96" customHeight="1">
      <c r="A489" s="40"/>
      <c r="B489" s="61"/>
      <c r="C489" s="62"/>
      <c r="D489" s="62"/>
      <c r="E489" s="62"/>
      <c r="F489" s="62"/>
      <c r="G489" s="62"/>
      <c r="H489" s="62"/>
      <c r="I489" s="62"/>
      <c r="J489" s="62"/>
      <c r="K489" s="62"/>
      <c r="L489" s="46"/>
      <c r="M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</row>
  </sheetData>
  <sheetProtection sheet="1" autoFilter="0" formatColumns="0" formatRows="0" objects="1" scenarios="1" spinCount="100000" saltValue="54u9EKe1xJbvP2xkpMFQ2Hny7uCNn2tiysEnTrF4foBQxYS46pzLzOOWwl+kuAf104lzE69djdvra8N/N4ATJg==" hashValue="JAMTf/u9SPce/xIkXHeKWAp3JbtRs2H5JtvarmT4SMhcKLzyXXuFTrib7jxsnkSlGvh2KxkUPuooK/muEdMWTQ==" algorithmName="SHA-512" password="CC35"/>
  <autoFilter ref="C85:K48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681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ROUND((SUM(BE89:BE464)),  2)</f>
        <v>0</v>
      </c>
      <c r="G33" s="40"/>
      <c r="H33" s="40"/>
      <c r="I33" s="150">
        <v>0.20999999999999999</v>
      </c>
      <c r="J33" s="149">
        <f>ROUND(((SUM(BE89:BE464))*I33),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ROUND((SUM(BF89:BF464)),  2)</f>
        <v>0</v>
      </c>
      <c r="G34" s="40"/>
      <c r="H34" s="40"/>
      <c r="I34" s="150">
        <v>0.14999999999999999</v>
      </c>
      <c r="J34" s="149">
        <f>ROUND(((SUM(BF89:BF464))*I34),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ROUND((SUM(BG89:BG464)),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ROUND((SUM(BH89:BH464)),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ROUND((SUM(BI89:BI464)),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102 - Polní cesta C 49, typ B - v části Přední Důl a mezi brodem a č.ev.61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J314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J367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682</v>
      </c>
      <c r="E64" s="176"/>
      <c r="F64" s="176"/>
      <c r="G64" s="176"/>
      <c r="H64" s="176"/>
      <c r="I64" s="176"/>
      <c r="J64" s="177">
        <f>J370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J379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J405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124</v>
      </c>
      <c r="E67" s="176"/>
      <c r="F67" s="176"/>
      <c r="G67" s="176"/>
      <c r="H67" s="176"/>
      <c r="I67" s="176"/>
      <c r="J67" s="177">
        <f>J447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683</v>
      </c>
      <c r="E68" s="170"/>
      <c r="F68" s="170"/>
      <c r="G68" s="170"/>
      <c r="H68" s="170"/>
      <c r="I68" s="170"/>
      <c r="J68" s="171">
        <f>J453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684</v>
      </c>
      <c r="E69" s="176"/>
      <c r="F69" s="176"/>
      <c r="G69" s="176"/>
      <c r="H69" s="176"/>
      <c r="I69" s="176"/>
      <c r="J69" s="177">
        <f>J454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Realizace společných zařízení, k.ú. Klášterec nad Orlicí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112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102 - Polní cesta C 49, typ B - v části Přední Důl a mezi brodem a č.ev.61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22</v>
      </c>
      <c r="D83" s="42"/>
      <c r="E83" s="42"/>
      <c r="F83" s="29" t="str">
        <f>F12</f>
        <v>Klášterec nad Orlicí</v>
      </c>
      <c r="G83" s="42"/>
      <c r="H83" s="42"/>
      <c r="I83" s="34" t="s">
        <v>24</v>
      </c>
      <c r="J83" s="74" t="str">
        <f>IF(J12="","",J12)</f>
        <v>25. 12. 2020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26</v>
      </c>
      <c r="D85" s="42"/>
      <c r="E85" s="42"/>
      <c r="F85" s="29" t="str">
        <f>E15</f>
        <v>ČR, Státní pozemkový úřad pro Pardubický kraj</v>
      </c>
      <c r="G85" s="42"/>
      <c r="H85" s="42"/>
      <c r="I85" s="34" t="s">
        <v>34</v>
      </c>
      <c r="J85" s="38" t="str">
        <f>E21</f>
        <v>PK Adamec, s.r.o., Komenského 42, 56151 Letohrad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32</v>
      </c>
      <c r="D86" s="42"/>
      <c r="E86" s="42"/>
      <c r="F86" s="29" t="str">
        <f>IF(E18="","",E18)</f>
        <v>Vyplň údaj</v>
      </c>
      <c r="G86" s="42"/>
      <c r="H86" s="42"/>
      <c r="I86" s="34" t="s">
        <v>38</v>
      </c>
      <c r="J86" s="38" t="str">
        <f>E24</f>
        <v>Adamec Jiří, tel. 608 878 955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126</v>
      </c>
      <c r="D88" s="182" t="s">
        <v>61</v>
      </c>
      <c r="E88" s="182" t="s">
        <v>57</v>
      </c>
      <c r="F88" s="182" t="s">
        <v>58</v>
      </c>
      <c r="G88" s="182" t="s">
        <v>127</v>
      </c>
      <c r="H88" s="182" t="s">
        <v>128</v>
      </c>
      <c r="I88" s="182" t="s">
        <v>129</v>
      </c>
      <c r="J88" s="182" t="s">
        <v>116</v>
      </c>
      <c r="K88" s="183" t="s">
        <v>130</v>
      </c>
      <c r="L88" s="184"/>
      <c r="M88" s="94" t="s">
        <v>31</v>
      </c>
      <c r="N88" s="95" t="s">
        <v>46</v>
      </c>
      <c r="O88" s="95" t="s">
        <v>131</v>
      </c>
      <c r="P88" s="95" t="s">
        <v>132</v>
      </c>
      <c r="Q88" s="95" t="s">
        <v>133</v>
      </c>
      <c r="R88" s="95" t="s">
        <v>134</v>
      </c>
      <c r="S88" s="95" t="s">
        <v>135</v>
      </c>
      <c r="T88" s="96" t="s">
        <v>136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137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P90+P453</f>
        <v>0</v>
      </c>
      <c r="Q89" s="98"/>
      <c r="R89" s="187">
        <f>R90+R453</f>
        <v>3290.1782361</v>
      </c>
      <c r="S89" s="98"/>
      <c r="T89" s="188">
        <f>T90+T453</f>
        <v>3.0800000000000001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75</v>
      </c>
      <c r="AU89" s="19" t="s">
        <v>117</v>
      </c>
      <c r="BK89" s="189">
        <f>BK90+BK453</f>
        <v>0</v>
      </c>
    </row>
    <row r="90" s="12" customFormat="1" ht="25.92" customHeight="1">
      <c r="A90" s="12"/>
      <c r="B90" s="190"/>
      <c r="C90" s="191"/>
      <c r="D90" s="192" t="s">
        <v>75</v>
      </c>
      <c r="E90" s="193" t="s">
        <v>138</v>
      </c>
      <c r="F90" s="193" t="s">
        <v>139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P91+P367+P370+P379+P405+P447</f>
        <v>0</v>
      </c>
      <c r="Q90" s="198"/>
      <c r="R90" s="199">
        <f>R91+R367+R370+R379+R405+R447</f>
        <v>3290.1782361</v>
      </c>
      <c r="S90" s="198"/>
      <c r="T90" s="200">
        <f>T91+T367+T370+T379+T405+T447</f>
        <v>3.0800000000000001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84</v>
      </c>
      <c r="AT90" s="202" t="s">
        <v>75</v>
      </c>
      <c r="AU90" s="202" t="s">
        <v>76</v>
      </c>
      <c r="AY90" s="201" t="s">
        <v>140</v>
      </c>
      <c r="BK90" s="203">
        <f>BK91+BK367+BK370+BK379+BK405+BK447</f>
        <v>0</v>
      </c>
    </row>
    <row r="91" s="12" customFormat="1" ht="22.8" customHeight="1">
      <c r="A91" s="12"/>
      <c r="B91" s="190"/>
      <c r="C91" s="191"/>
      <c r="D91" s="192" t="s">
        <v>75</v>
      </c>
      <c r="E91" s="204" t="s">
        <v>84</v>
      </c>
      <c r="F91" s="204" t="s">
        <v>141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P92+SUM(P93:P314)</f>
        <v>0</v>
      </c>
      <c r="Q91" s="198"/>
      <c r="R91" s="199">
        <f>R92+SUM(R93:R314)</f>
        <v>3229.95642</v>
      </c>
      <c r="S91" s="198"/>
      <c r="T91" s="200">
        <f>T92+SUM(T93:T314)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84</v>
      </c>
      <c r="AT91" s="202" t="s">
        <v>75</v>
      </c>
      <c r="AU91" s="202" t="s">
        <v>84</v>
      </c>
      <c r="AY91" s="201" t="s">
        <v>140</v>
      </c>
      <c r="BK91" s="203">
        <f>BK92+SUM(BK93:BK314)</f>
        <v>0</v>
      </c>
    </row>
    <row r="92" s="2" customFormat="1" ht="16.5" customHeight="1">
      <c r="A92" s="40"/>
      <c r="B92" s="41"/>
      <c r="C92" s="206" t="s">
        <v>84</v>
      </c>
      <c r="D92" s="206" t="s">
        <v>142</v>
      </c>
      <c r="E92" s="207" t="s">
        <v>143</v>
      </c>
      <c r="F92" s="208" t="s">
        <v>144</v>
      </c>
      <c r="G92" s="209" t="s">
        <v>145</v>
      </c>
      <c r="H92" s="210">
        <v>330.13</v>
      </c>
      <c r="I92" s="211"/>
      <c r="J92" s="212">
        <f>ROUND(I92*H92,2)</f>
        <v>0</v>
      </c>
      <c r="K92" s="208" t="s">
        <v>146</v>
      </c>
      <c r="L92" s="46"/>
      <c r="M92" s="213" t="s">
        <v>31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685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686</v>
      </c>
      <c r="G93" s="231"/>
      <c r="H93" s="234">
        <v>3.375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76</v>
      </c>
      <c r="AY93" s="240" t="s">
        <v>140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687</v>
      </c>
      <c r="G94" s="231"/>
      <c r="H94" s="234">
        <v>8.5500000000000007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76</v>
      </c>
      <c r="AY94" s="240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688</v>
      </c>
      <c r="G95" s="231"/>
      <c r="H95" s="234">
        <v>9.4499999999999993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76</v>
      </c>
      <c r="AY95" s="240" t="s">
        <v>140</v>
      </c>
    </row>
    <row r="96" s="14" customFormat="1">
      <c r="A96" s="14"/>
      <c r="B96" s="230"/>
      <c r="C96" s="231"/>
      <c r="D96" s="221" t="s">
        <v>149</v>
      </c>
      <c r="E96" s="232" t="s">
        <v>31</v>
      </c>
      <c r="F96" s="233" t="s">
        <v>689</v>
      </c>
      <c r="G96" s="231"/>
      <c r="H96" s="234">
        <v>9.4499999999999993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149</v>
      </c>
      <c r="AU96" s="240" t="s">
        <v>86</v>
      </c>
      <c r="AV96" s="14" t="s">
        <v>86</v>
      </c>
      <c r="AW96" s="14" t="s">
        <v>37</v>
      </c>
      <c r="AX96" s="14" t="s">
        <v>76</v>
      </c>
      <c r="AY96" s="240" t="s">
        <v>140</v>
      </c>
    </row>
    <row r="97" s="14" customFormat="1">
      <c r="A97" s="14"/>
      <c r="B97" s="230"/>
      <c r="C97" s="231"/>
      <c r="D97" s="221" t="s">
        <v>149</v>
      </c>
      <c r="E97" s="232" t="s">
        <v>31</v>
      </c>
      <c r="F97" s="233" t="s">
        <v>690</v>
      </c>
      <c r="G97" s="231"/>
      <c r="H97" s="234">
        <v>7.0129999999999999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149</v>
      </c>
      <c r="AU97" s="240" t="s">
        <v>86</v>
      </c>
      <c r="AV97" s="14" t="s">
        <v>86</v>
      </c>
      <c r="AW97" s="14" t="s">
        <v>37</v>
      </c>
      <c r="AX97" s="14" t="s">
        <v>76</v>
      </c>
      <c r="AY97" s="240" t="s">
        <v>140</v>
      </c>
    </row>
    <row r="98" s="14" customFormat="1">
      <c r="A98" s="14"/>
      <c r="B98" s="230"/>
      <c r="C98" s="231"/>
      <c r="D98" s="221" t="s">
        <v>149</v>
      </c>
      <c r="E98" s="232" t="s">
        <v>31</v>
      </c>
      <c r="F98" s="233" t="s">
        <v>691</v>
      </c>
      <c r="G98" s="231"/>
      <c r="H98" s="234">
        <v>6.75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149</v>
      </c>
      <c r="AU98" s="240" t="s">
        <v>86</v>
      </c>
      <c r="AV98" s="14" t="s">
        <v>86</v>
      </c>
      <c r="AW98" s="14" t="s">
        <v>37</v>
      </c>
      <c r="AX98" s="14" t="s">
        <v>76</v>
      </c>
      <c r="AY98" s="240" t="s">
        <v>140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692</v>
      </c>
      <c r="G99" s="231"/>
      <c r="H99" s="234">
        <v>18.149999999999999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76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2" t="s">
        <v>31</v>
      </c>
      <c r="F100" s="233" t="s">
        <v>693</v>
      </c>
      <c r="G100" s="231"/>
      <c r="H100" s="234">
        <v>7.4249999999999998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37</v>
      </c>
      <c r="AX100" s="14" t="s">
        <v>76</v>
      </c>
      <c r="AY100" s="240" t="s">
        <v>140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694</v>
      </c>
      <c r="G101" s="231"/>
      <c r="H101" s="234">
        <v>7.875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76</v>
      </c>
      <c r="AY101" s="240" t="s">
        <v>140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695</v>
      </c>
      <c r="G102" s="231"/>
      <c r="H102" s="234">
        <v>16.125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76</v>
      </c>
      <c r="AY102" s="240" t="s">
        <v>140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696</v>
      </c>
      <c r="G103" s="231"/>
      <c r="H103" s="234">
        <v>6.0750000000000002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76</v>
      </c>
      <c r="AY103" s="240" t="s">
        <v>140</v>
      </c>
    </row>
    <row r="104" s="14" customFormat="1">
      <c r="A104" s="14"/>
      <c r="B104" s="230"/>
      <c r="C104" s="231"/>
      <c r="D104" s="221" t="s">
        <v>149</v>
      </c>
      <c r="E104" s="232" t="s">
        <v>31</v>
      </c>
      <c r="F104" s="233" t="s">
        <v>697</v>
      </c>
      <c r="G104" s="231"/>
      <c r="H104" s="234">
        <v>10.800000000000001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149</v>
      </c>
      <c r="AU104" s="240" t="s">
        <v>86</v>
      </c>
      <c r="AV104" s="14" t="s">
        <v>86</v>
      </c>
      <c r="AW104" s="14" t="s">
        <v>37</v>
      </c>
      <c r="AX104" s="14" t="s">
        <v>76</v>
      </c>
      <c r="AY104" s="240" t="s">
        <v>140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698</v>
      </c>
      <c r="G105" s="231"/>
      <c r="H105" s="234">
        <v>15.375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76</v>
      </c>
      <c r="AY105" s="240" t="s">
        <v>140</v>
      </c>
    </row>
    <row r="106" s="14" customFormat="1">
      <c r="A106" s="14"/>
      <c r="B106" s="230"/>
      <c r="C106" s="231"/>
      <c r="D106" s="221" t="s">
        <v>149</v>
      </c>
      <c r="E106" s="232" t="s">
        <v>31</v>
      </c>
      <c r="F106" s="233" t="s">
        <v>699</v>
      </c>
      <c r="G106" s="231"/>
      <c r="H106" s="234">
        <v>10.800000000000001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149</v>
      </c>
      <c r="AU106" s="240" t="s">
        <v>86</v>
      </c>
      <c r="AV106" s="14" t="s">
        <v>86</v>
      </c>
      <c r="AW106" s="14" t="s">
        <v>37</v>
      </c>
      <c r="AX106" s="14" t="s">
        <v>76</v>
      </c>
      <c r="AY106" s="240" t="s">
        <v>140</v>
      </c>
    </row>
    <row r="107" s="14" customFormat="1">
      <c r="A107" s="14"/>
      <c r="B107" s="230"/>
      <c r="C107" s="231"/>
      <c r="D107" s="221" t="s">
        <v>149</v>
      </c>
      <c r="E107" s="232" t="s">
        <v>31</v>
      </c>
      <c r="F107" s="233" t="s">
        <v>700</v>
      </c>
      <c r="G107" s="231"/>
      <c r="H107" s="234">
        <v>6.2999999999999998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149</v>
      </c>
      <c r="AU107" s="240" t="s">
        <v>86</v>
      </c>
      <c r="AV107" s="14" t="s">
        <v>86</v>
      </c>
      <c r="AW107" s="14" t="s">
        <v>37</v>
      </c>
      <c r="AX107" s="14" t="s">
        <v>76</v>
      </c>
      <c r="AY107" s="240" t="s">
        <v>140</v>
      </c>
    </row>
    <row r="108" s="14" customFormat="1">
      <c r="A108" s="14"/>
      <c r="B108" s="230"/>
      <c r="C108" s="231"/>
      <c r="D108" s="221" t="s">
        <v>149</v>
      </c>
      <c r="E108" s="232" t="s">
        <v>31</v>
      </c>
      <c r="F108" s="233" t="s">
        <v>701</v>
      </c>
      <c r="G108" s="231"/>
      <c r="H108" s="234">
        <v>4.5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149</v>
      </c>
      <c r="AU108" s="240" t="s">
        <v>86</v>
      </c>
      <c r="AV108" s="14" t="s">
        <v>86</v>
      </c>
      <c r="AW108" s="14" t="s">
        <v>37</v>
      </c>
      <c r="AX108" s="14" t="s">
        <v>76</v>
      </c>
      <c r="AY108" s="240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702</v>
      </c>
      <c r="G109" s="231"/>
      <c r="H109" s="234">
        <v>7.4249999999999998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86</v>
      </c>
      <c r="AV109" s="14" t="s">
        <v>86</v>
      </c>
      <c r="AW109" s="14" t="s">
        <v>37</v>
      </c>
      <c r="AX109" s="14" t="s">
        <v>76</v>
      </c>
      <c r="AY109" s="240" t="s">
        <v>140</v>
      </c>
    </row>
    <row r="110" s="14" customFormat="1">
      <c r="A110" s="14"/>
      <c r="B110" s="230"/>
      <c r="C110" s="231"/>
      <c r="D110" s="221" t="s">
        <v>149</v>
      </c>
      <c r="E110" s="232" t="s">
        <v>31</v>
      </c>
      <c r="F110" s="233" t="s">
        <v>703</v>
      </c>
      <c r="G110" s="231"/>
      <c r="H110" s="234">
        <v>7.6500000000000004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37</v>
      </c>
      <c r="AX110" s="14" t="s">
        <v>76</v>
      </c>
      <c r="AY110" s="240" t="s">
        <v>140</v>
      </c>
    </row>
    <row r="111" s="14" customFormat="1">
      <c r="A111" s="14"/>
      <c r="B111" s="230"/>
      <c r="C111" s="231"/>
      <c r="D111" s="221" t="s">
        <v>149</v>
      </c>
      <c r="E111" s="232" t="s">
        <v>31</v>
      </c>
      <c r="F111" s="233" t="s">
        <v>704</v>
      </c>
      <c r="G111" s="231"/>
      <c r="H111" s="234">
        <v>7.6500000000000004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149</v>
      </c>
      <c r="AU111" s="240" t="s">
        <v>86</v>
      </c>
      <c r="AV111" s="14" t="s">
        <v>86</v>
      </c>
      <c r="AW111" s="14" t="s">
        <v>37</v>
      </c>
      <c r="AX111" s="14" t="s">
        <v>76</v>
      </c>
      <c r="AY111" s="240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705</v>
      </c>
      <c r="G112" s="231"/>
      <c r="H112" s="234">
        <v>5.5739999999999998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86</v>
      </c>
      <c r="AV112" s="14" t="s">
        <v>86</v>
      </c>
      <c r="AW112" s="14" t="s">
        <v>37</v>
      </c>
      <c r="AX112" s="14" t="s">
        <v>76</v>
      </c>
      <c r="AY112" s="240" t="s">
        <v>140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706</v>
      </c>
      <c r="G113" s="231"/>
      <c r="H113" s="234">
        <v>16.5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76</v>
      </c>
      <c r="AY113" s="240" t="s">
        <v>140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707</v>
      </c>
      <c r="G114" s="231"/>
      <c r="H114" s="234">
        <v>14.692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76</v>
      </c>
      <c r="AY114" s="240" t="s">
        <v>140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708</v>
      </c>
      <c r="G115" s="231"/>
      <c r="H115" s="234">
        <v>18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76</v>
      </c>
      <c r="AY115" s="240" t="s">
        <v>140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709</v>
      </c>
      <c r="G116" s="231"/>
      <c r="H116" s="234">
        <v>8.5050000000000008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76</v>
      </c>
      <c r="AY116" s="240" t="s">
        <v>140</v>
      </c>
    </row>
    <row r="117" s="14" customFormat="1">
      <c r="A117" s="14"/>
      <c r="B117" s="230"/>
      <c r="C117" s="231"/>
      <c r="D117" s="221" t="s">
        <v>149</v>
      </c>
      <c r="E117" s="232" t="s">
        <v>31</v>
      </c>
      <c r="F117" s="233" t="s">
        <v>710</v>
      </c>
      <c r="G117" s="231"/>
      <c r="H117" s="234">
        <v>16.77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149</v>
      </c>
      <c r="AU117" s="240" t="s">
        <v>86</v>
      </c>
      <c r="AV117" s="14" t="s">
        <v>86</v>
      </c>
      <c r="AW117" s="14" t="s">
        <v>37</v>
      </c>
      <c r="AX117" s="14" t="s">
        <v>76</v>
      </c>
      <c r="AY117" s="240" t="s">
        <v>140</v>
      </c>
    </row>
    <row r="118" s="14" customFormat="1">
      <c r="A118" s="14"/>
      <c r="B118" s="230"/>
      <c r="C118" s="231"/>
      <c r="D118" s="221" t="s">
        <v>149</v>
      </c>
      <c r="E118" s="232" t="s">
        <v>31</v>
      </c>
      <c r="F118" s="233" t="s">
        <v>711</v>
      </c>
      <c r="G118" s="231"/>
      <c r="H118" s="234">
        <v>8.6630000000000003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149</v>
      </c>
      <c r="AU118" s="240" t="s">
        <v>86</v>
      </c>
      <c r="AV118" s="14" t="s">
        <v>86</v>
      </c>
      <c r="AW118" s="14" t="s">
        <v>37</v>
      </c>
      <c r="AX118" s="14" t="s">
        <v>76</v>
      </c>
      <c r="AY118" s="240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712</v>
      </c>
      <c r="G119" s="231"/>
      <c r="H119" s="234">
        <v>8.625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86</v>
      </c>
      <c r="AV119" s="14" t="s">
        <v>86</v>
      </c>
      <c r="AW119" s="14" t="s">
        <v>37</v>
      </c>
      <c r="AX119" s="14" t="s">
        <v>76</v>
      </c>
      <c r="AY119" s="240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713</v>
      </c>
      <c r="G120" s="231"/>
      <c r="H120" s="234">
        <v>7.875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86</v>
      </c>
      <c r="AV120" s="14" t="s">
        <v>86</v>
      </c>
      <c r="AW120" s="14" t="s">
        <v>37</v>
      </c>
      <c r="AX120" s="14" t="s">
        <v>76</v>
      </c>
      <c r="AY120" s="240" t="s">
        <v>140</v>
      </c>
    </row>
    <row r="121" s="14" customFormat="1">
      <c r="A121" s="14"/>
      <c r="B121" s="230"/>
      <c r="C121" s="231"/>
      <c r="D121" s="221" t="s">
        <v>149</v>
      </c>
      <c r="E121" s="232" t="s">
        <v>31</v>
      </c>
      <c r="F121" s="233" t="s">
        <v>714</v>
      </c>
      <c r="G121" s="231"/>
      <c r="H121" s="234">
        <v>13.5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149</v>
      </c>
      <c r="AU121" s="240" t="s">
        <v>86</v>
      </c>
      <c r="AV121" s="14" t="s">
        <v>86</v>
      </c>
      <c r="AW121" s="14" t="s">
        <v>37</v>
      </c>
      <c r="AX121" s="14" t="s">
        <v>76</v>
      </c>
      <c r="AY121" s="240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715</v>
      </c>
      <c r="G122" s="231"/>
      <c r="H122" s="234">
        <v>15.75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86</v>
      </c>
      <c r="AV122" s="14" t="s">
        <v>86</v>
      </c>
      <c r="AW122" s="14" t="s">
        <v>37</v>
      </c>
      <c r="AX122" s="14" t="s">
        <v>76</v>
      </c>
      <c r="AY122" s="240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716</v>
      </c>
      <c r="G123" s="231"/>
      <c r="H123" s="234">
        <v>4.125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86</v>
      </c>
      <c r="AV123" s="14" t="s">
        <v>86</v>
      </c>
      <c r="AW123" s="14" t="s">
        <v>37</v>
      </c>
      <c r="AX123" s="14" t="s">
        <v>76</v>
      </c>
      <c r="AY123" s="240" t="s">
        <v>140</v>
      </c>
    </row>
    <row r="124" s="14" customFormat="1">
      <c r="A124" s="14"/>
      <c r="B124" s="230"/>
      <c r="C124" s="231"/>
      <c r="D124" s="221" t="s">
        <v>149</v>
      </c>
      <c r="E124" s="232" t="s">
        <v>31</v>
      </c>
      <c r="F124" s="233" t="s">
        <v>717</v>
      </c>
      <c r="G124" s="231"/>
      <c r="H124" s="234">
        <v>12.375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149</v>
      </c>
      <c r="AU124" s="240" t="s">
        <v>86</v>
      </c>
      <c r="AV124" s="14" t="s">
        <v>86</v>
      </c>
      <c r="AW124" s="14" t="s">
        <v>37</v>
      </c>
      <c r="AX124" s="14" t="s">
        <v>76</v>
      </c>
      <c r="AY124" s="240" t="s">
        <v>140</v>
      </c>
    </row>
    <row r="125" s="14" customFormat="1">
      <c r="A125" s="14"/>
      <c r="B125" s="230"/>
      <c r="C125" s="231"/>
      <c r="D125" s="221" t="s">
        <v>149</v>
      </c>
      <c r="E125" s="232" t="s">
        <v>31</v>
      </c>
      <c r="F125" s="233" t="s">
        <v>718</v>
      </c>
      <c r="G125" s="231"/>
      <c r="H125" s="234">
        <v>5.625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149</v>
      </c>
      <c r="AU125" s="240" t="s">
        <v>86</v>
      </c>
      <c r="AV125" s="14" t="s">
        <v>86</v>
      </c>
      <c r="AW125" s="14" t="s">
        <v>37</v>
      </c>
      <c r="AX125" s="14" t="s">
        <v>76</v>
      </c>
      <c r="AY125" s="240" t="s">
        <v>140</v>
      </c>
    </row>
    <row r="126" s="14" customFormat="1">
      <c r="A126" s="14"/>
      <c r="B126" s="230"/>
      <c r="C126" s="231"/>
      <c r="D126" s="221" t="s">
        <v>149</v>
      </c>
      <c r="E126" s="232" t="s">
        <v>31</v>
      </c>
      <c r="F126" s="233" t="s">
        <v>719</v>
      </c>
      <c r="G126" s="231"/>
      <c r="H126" s="234">
        <v>2.8130000000000002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149</v>
      </c>
      <c r="AU126" s="240" t="s">
        <v>86</v>
      </c>
      <c r="AV126" s="14" t="s">
        <v>86</v>
      </c>
      <c r="AW126" s="14" t="s">
        <v>37</v>
      </c>
      <c r="AX126" s="14" t="s">
        <v>76</v>
      </c>
      <c r="AY126" s="240" t="s">
        <v>140</v>
      </c>
    </row>
    <row r="127" s="15" customFormat="1">
      <c r="A127" s="15"/>
      <c r="B127" s="241"/>
      <c r="C127" s="242"/>
      <c r="D127" s="221" t="s">
        <v>149</v>
      </c>
      <c r="E127" s="243" t="s">
        <v>31</v>
      </c>
      <c r="F127" s="244" t="s">
        <v>204</v>
      </c>
      <c r="G127" s="242"/>
      <c r="H127" s="245">
        <v>330.13000000000005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1" t="s">
        <v>149</v>
      </c>
      <c r="AU127" s="251" t="s">
        <v>86</v>
      </c>
      <c r="AV127" s="15" t="s">
        <v>147</v>
      </c>
      <c r="AW127" s="15" t="s">
        <v>37</v>
      </c>
      <c r="AX127" s="15" t="s">
        <v>84</v>
      </c>
      <c r="AY127" s="251" t="s">
        <v>140</v>
      </c>
    </row>
    <row r="128" s="2" customFormat="1" ht="21.75" customHeight="1">
      <c r="A128" s="40"/>
      <c r="B128" s="41"/>
      <c r="C128" s="206" t="s">
        <v>86</v>
      </c>
      <c r="D128" s="206" t="s">
        <v>142</v>
      </c>
      <c r="E128" s="207" t="s">
        <v>205</v>
      </c>
      <c r="F128" s="208" t="s">
        <v>206</v>
      </c>
      <c r="G128" s="209" t="s">
        <v>145</v>
      </c>
      <c r="H128" s="210">
        <v>1690.8340000000001</v>
      </c>
      <c r="I128" s="211"/>
      <c r="J128" s="212">
        <f>ROUND(I128*H128,2)</f>
        <v>0</v>
      </c>
      <c r="K128" s="208" t="s">
        <v>146</v>
      </c>
      <c r="L128" s="46"/>
      <c r="M128" s="213" t="s">
        <v>31</v>
      </c>
      <c r="N128" s="214" t="s">
        <v>47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147</v>
      </c>
      <c r="AT128" s="217" t="s">
        <v>142</v>
      </c>
      <c r="AU128" s="217" t="s">
        <v>86</v>
      </c>
      <c r="AY128" s="19" t="s">
        <v>140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147</v>
      </c>
      <c r="BM128" s="217" t="s">
        <v>720</v>
      </c>
    </row>
    <row r="129" s="14" customFormat="1">
      <c r="A129" s="14"/>
      <c r="B129" s="230"/>
      <c r="C129" s="231"/>
      <c r="D129" s="221" t="s">
        <v>149</v>
      </c>
      <c r="E129" s="232" t="s">
        <v>31</v>
      </c>
      <c r="F129" s="233" t="s">
        <v>721</v>
      </c>
      <c r="G129" s="231"/>
      <c r="H129" s="234">
        <v>10.050000000000001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149</v>
      </c>
      <c r="AU129" s="240" t="s">
        <v>86</v>
      </c>
      <c r="AV129" s="14" t="s">
        <v>86</v>
      </c>
      <c r="AW129" s="14" t="s">
        <v>37</v>
      </c>
      <c r="AX129" s="14" t="s">
        <v>76</v>
      </c>
      <c r="AY129" s="240" t="s">
        <v>140</v>
      </c>
    </row>
    <row r="130" s="14" customFormat="1">
      <c r="A130" s="14"/>
      <c r="B130" s="230"/>
      <c r="C130" s="231"/>
      <c r="D130" s="221" t="s">
        <v>149</v>
      </c>
      <c r="E130" s="232" t="s">
        <v>31</v>
      </c>
      <c r="F130" s="233" t="s">
        <v>722</v>
      </c>
      <c r="G130" s="231"/>
      <c r="H130" s="234">
        <v>22.199999999999999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149</v>
      </c>
      <c r="AU130" s="240" t="s">
        <v>86</v>
      </c>
      <c r="AV130" s="14" t="s">
        <v>86</v>
      </c>
      <c r="AW130" s="14" t="s">
        <v>37</v>
      </c>
      <c r="AX130" s="14" t="s">
        <v>76</v>
      </c>
      <c r="AY130" s="240" t="s">
        <v>140</v>
      </c>
    </row>
    <row r="131" s="14" customFormat="1">
      <c r="A131" s="14"/>
      <c r="B131" s="230"/>
      <c r="C131" s="231"/>
      <c r="D131" s="221" t="s">
        <v>149</v>
      </c>
      <c r="E131" s="232" t="s">
        <v>31</v>
      </c>
      <c r="F131" s="233" t="s">
        <v>723</v>
      </c>
      <c r="G131" s="231"/>
      <c r="H131" s="234">
        <v>6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149</v>
      </c>
      <c r="AU131" s="240" t="s">
        <v>86</v>
      </c>
      <c r="AV131" s="14" t="s">
        <v>86</v>
      </c>
      <c r="AW131" s="14" t="s">
        <v>37</v>
      </c>
      <c r="AX131" s="14" t="s">
        <v>76</v>
      </c>
      <c r="AY131" s="240" t="s">
        <v>140</v>
      </c>
    </row>
    <row r="132" s="14" customFormat="1">
      <c r="A132" s="14"/>
      <c r="B132" s="230"/>
      <c r="C132" s="231"/>
      <c r="D132" s="221" t="s">
        <v>149</v>
      </c>
      <c r="E132" s="232" t="s">
        <v>31</v>
      </c>
      <c r="F132" s="233" t="s">
        <v>724</v>
      </c>
      <c r="G132" s="231"/>
      <c r="H132" s="234">
        <v>9.9000000000000004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149</v>
      </c>
      <c r="AU132" s="240" t="s">
        <v>86</v>
      </c>
      <c r="AV132" s="14" t="s">
        <v>86</v>
      </c>
      <c r="AW132" s="14" t="s">
        <v>37</v>
      </c>
      <c r="AX132" s="14" t="s">
        <v>76</v>
      </c>
      <c r="AY132" s="240" t="s">
        <v>140</v>
      </c>
    </row>
    <row r="133" s="14" customFormat="1">
      <c r="A133" s="14"/>
      <c r="B133" s="230"/>
      <c r="C133" s="231"/>
      <c r="D133" s="221" t="s">
        <v>149</v>
      </c>
      <c r="E133" s="232" t="s">
        <v>31</v>
      </c>
      <c r="F133" s="233" t="s">
        <v>725</v>
      </c>
      <c r="G133" s="231"/>
      <c r="H133" s="234">
        <v>8.5250000000000004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149</v>
      </c>
      <c r="AU133" s="240" t="s">
        <v>86</v>
      </c>
      <c r="AV133" s="14" t="s">
        <v>86</v>
      </c>
      <c r="AW133" s="14" t="s">
        <v>37</v>
      </c>
      <c r="AX133" s="14" t="s">
        <v>76</v>
      </c>
      <c r="AY133" s="240" t="s">
        <v>140</v>
      </c>
    </row>
    <row r="134" s="14" customFormat="1">
      <c r="A134" s="14"/>
      <c r="B134" s="230"/>
      <c r="C134" s="231"/>
      <c r="D134" s="221" t="s">
        <v>149</v>
      </c>
      <c r="E134" s="232" t="s">
        <v>31</v>
      </c>
      <c r="F134" s="233" t="s">
        <v>726</v>
      </c>
      <c r="G134" s="231"/>
      <c r="H134" s="234">
        <v>0.75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149</v>
      </c>
      <c r="AU134" s="240" t="s">
        <v>86</v>
      </c>
      <c r="AV134" s="14" t="s">
        <v>86</v>
      </c>
      <c r="AW134" s="14" t="s">
        <v>37</v>
      </c>
      <c r="AX134" s="14" t="s">
        <v>76</v>
      </c>
      <c r="AY134" s="240" t="s">
        <v>140</v>
      </c>
    </row>
    <row r="135" s="14" customFormat="1">
      <c r="A135" s="14"/>
      <c r="B135" s="230"/>
      <c r="C135" s="231"/>
      <c r="D135" s="221" t="s">
        <v>149</v>
      </c>
      <c r="E135" s="232" t="s">
        <v>31</v>
      </c>
      <c r="F135" s="233" t="s">
        <v>727</v>
      </c>
      <c r="G135" s="231"/>
      <c r="H135" s="234">
        <v>16.225000000000001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149</v>
      </c>
      <c r="AU135" s="240" t="s">
        <v>86</v>
      </c>
      <c r="AV135" s="14" t="s">
        <v>86</v>
      </c>
      <c r="AW135" s="14" t="s">
        <v>37</v>
      </c>
      <c r="AX135" s="14" t="s">
        <v>76</v>
      </c>
      <c r="AY135" s="240" t="s">
        <v>140</v>
      </c>
    </row>
    <row r="136" s="14" customFormat="1">
      <c r="A136" s="14"/>
      <c r="B136" s="230"/>
      <c r="C136" s="231"/>
      <c r="D136" s="221" t="s">
        <v>149</v>
      </c>
      <c r="E136" s="232" t="s">
        <v>31</v>
      </c>
      <c r="F136" s="233" t="s">
        <v>728</v>
      </c>
      <c r="G136" s="231"/>
      <c r="H136" s="234">
        <v>5.2249999999999996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149</v>
      </c>
      <c r="AU136" s="240" t="s">
        <v>86</v>
      </c>
      <c r="AV136" s="14" t="s">
        <v>86</v>
      </c>
      <c r="AW136" s="14" t="s">
        <v>37</v>
      </c>
      <c r="AX136" s="14" t="s">
        <v>76</v>
      </c>
      <c r="AY136" s="240" t="s">
        <v>140</v>
      </c>
    </row>
    <row r="137" s="14" customFormat="1">
      <c r="A137" s="14"/>
      <c r="B137" s="230"/>
      <c r="C137" s="231"/>
      <c r="D137" s="221" t="s">
        <v>149</v>
      </c>
      <c r="E137" s="232" t="s">
        <v>31</v>
      </c>
      <c r="F137" s="233" t="s">
        <v>729</v>
      </c>
      <c r="G137" s="231"/>
      <c r="H137" s="234">
        <v>7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149</v>
      </c>
      <c r="AU137" s="240" t="s">
        <v>86</v>
      </c>
      <c r="AV137" s="14" t="s">
        <v>86</v>
      </c>
      <c r="AW137" s="14" t="s">
        <v>37</v>
      </c>
      <c r="AX137" s="14" t="s">
        <v>76</v>
      </c>
      <c r="AY137" s="240" t="s">
        <v>140</v>
      </c>
    </row>
    <row r="138" s="14" customFormat="1">
      <c r="A138" s="14"/>
      <c r="B138" s="230"/>
      <c r="C138" s="231"/>
      <c r="D138" s="221" t="s">
        <v>149</v>
      </c>
      <c r="E138" s="232" t="s">
        <v>31</v>
      </c>
      <c r="F138" s="233" t="s">
        <v>730</v>
      </c>
      <c r="G138" s="231"/>
      <c r="H138" s="234">
        <v>3.5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149</v>
      </c>
      <c r="AU138" s="240" t="s">
        <v>86</v>
      </c>
      <c r="AV138" s="14" t="s">
        <v>86</v>
      </c>
      <c r="AW138" s="14" t="s">
        <v>37</v>
      </c>
      <c r="AX138" s="14" t="s">
        <v>76</v>
      </c>
      <c r="AY138" s="240" t="s">
        <v>140</v>
      </c>
    </row>
    <row r="139" s="14" customFormat="1">
      <c r="A139" s="14"/>
      <c r="B139" s="230"/>
      <c r="C139" s="231"/>
      <c r="D139" s="221" t="s">
        <v>149</v>
      </c>
      <c r="E139" s="232" t="s">
        <v>31</v>
      </c>
      <c r="F139" s="233" t="s">
        <v>731</v>
      </c>
      <c r="G139" s="231"/>
      <c r="H139" s="234">
        <v>3.6000000000000001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149</v>
      </c>
      <c r="AU139" s="240" t="s">
        <v>86</v>
      </c>
      <c r="AV139" s="14" t="s">
        <v>86</v>
      </c>
      <c r="AW139" s="14" t="s">
        <v>37</v>
      </c>
      <c r="AX139" s="14" t="s">
        <v>76</v>
      </c>
      <c r="AY139" s="240" t="s">
        <v>140</v>
      </c>
    </row>
    <row r="140" s="14" customFormat="1">
      <c r="A140" s="14"/>
      <c r="B140" s="230"/>
      <c r="C140" s="231"/>
      <c r="D140" s="221" t="s">
        <v>149</v>
      </c>
      <c r="E140" s="232" t="s">
        <v>31</v>
      </c>
      <c r="F140" s="233" t="s">
        <v>732</v>
      </c>
      <c r="G140" s="231"/>
      <c r="H140" s="234">
        <v>12.375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149</v>
      </c>
      <c r="AU140" s="240" t="s">
        <v>86</v>
      </c>
      <c r="AV140" s="14" t="s">
        <v>86</v>
      </c>
      <c r="AW140" s="14" t="s">
        <v>37</v>
      </c>
      <c r="AX140" s="14" t="s">
        <v>76</v>
      </c>
      <c r="AY140" s="240" t="s">
        <v>140</v>
      </c>
    </row>
    <row r="141" s="14" customFormat="1">
      <c r="A141" s="14"/>
      <c r="B141" s="230"/>
      <c r="C141" s="231"/>
      <c r="D141" s="221" t="s">
        <v>149</v>
      </c>
      <c r="E141" s="232" t="s">
        <v>31</v>
      </c>
      <c r="F141" s="233" t="s">
        <v>733</v>
      </c>
      <c r="G141" s="231"/>
      <c r="H141" s="234">
        <v>20.5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149</v>
      </c>
      <c r="AU141" s="240" t="s">
        <v>86</v>
      </c>
      <c r="AV141" s="14" t="s">
        <v>86</v>
      </c>
      <c r="AW141" s="14" t="s">
        <v>37</v>
      </c>
      <c r="AX141" s="14" t="s">
        <v>76</v>
      </c>
      <c r="AY141" s="240" t="s">
        <v>140</v>
      </c>
    </row>
    <row r="142" s="14" customFormat="1">
      <c r="A142" s="14"/>
      <c r="B142" s="230"/>
      <c r="C142" s="231"/>
      <c r="D142" s="221" t="s">
        <v>149</v>
      </c>
      <c r="E142" s="232" t="s">
        <v>31</v>
      </c>
      <c r="F142" s="233" t="s">
        <v>734</v>
      </c>
      <c r="G142" s="231"/>
      <c r="H142" s="234">
        <v>4.7249999999999996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149</v>
      </c>
      <c r="AU142" s="240" t="s">
        <v>86</v>
      </c>
      <c r="AV142" s="14" t="s">
        <v>86</v>
      </c>
      <c r="AW142" s="14" t="s">
        <v>37</v>
      </c>
      <c r="AX142" s="14" t="s">
        <v>76</v>
      </c>
      <c r="AY142" s="240" t="s">
        <v>140</v>
      </c>
    </row>
    <row r="143" s="14" customFormat="1">
      <c r="A143" s="14"/>
      <c r="B143" s="230"/>
      <c r="C143" s="231"/>
      <c r="D143" s="221" t="s">
        <v>149</v>
      </c>
      <c r="E143" s="232" t="s">
        <v>31</v>
      </c>
      <c r="F143" s="233" t="s">
        <v>735</v>
      </c>
      <c r="G143" s="231"/>
      <c r="H143" s="234">
        <v>1.2250000000000001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149</v>
      </c>
      <c r="AU143" s="240" t="s">
        <v>86</v>
      </c>
      <c r="AV143" s="14" t="s">
        <v>86</v>
      </c>
      <c r="AW143" s="14" t="s">
        <v>37</v>
      </c>
      <c r="AX143" s="14" t="s">
        <v>76</v>
      </c>
      <c r="AY143" s="240" t="s">
        <v>140</v>
      </c>
    </row>
    <row r="144" s="14" customFormat="1">
      <c r="A144" s="14"/>
      <c r="B144" s="230"/>
      <c r="C144" s="231"/>
      <c r="D144" s="221" t="s">
        <v>149</v>
      </c>
      <c r="E144" s="232" t="s">
        <v>31</v>
      </c>
      <c r="F144" s="233" t="s">
        <v>736</v>
      </c>
      <c r="G144" s="231"/>
      <c r="H144" s="234">
        <v>5.0999999999999996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149</v>
      </c>
      <c r="AU144" s="240" t="s">
        <v>86</v>
      </c>
      <c r="AV144" s="14" t="s">
        <v>86</v>
      </c>
      <c r="AW144" s="14" t="s">
        <v>37</v>
      </c>
      <c r="AX144" s="14" t="s">
        <v>76</v>
      </c>
      <c r="AY144" s="240" t="s">
        <v>140</v>
      </c>
    </row>
    <row r="145" s="14" customFormat="1">
      <c r="A145" s="14"/>
      <c r="B145" s="230"/>
      <c r="C145" s="231"/>
      <c r="D145" s="221" t="s">
        <v>149</v>
      </c>
      <c r="E145" s="232" t="s">
        <v>31</v>
      </c>
      <c r="F145" s="233" t="s">
        <v>737</v>
      </c>
      <c r="G145" s="231"/>
      <c r="H145" s="234">
        <v>0.90000000000000002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149</v>
      </c>
      <c r="AU145" s="240" t="s">
        <v>86</v>
      </c>
      <c r="AV145" s="14" t="s">
        <v>86</v>
      </c>
      <c r="AW145" s="14" t="s">
        <v>37</v>
      </c>
      <c r="AX145" s="14" t="s">
        <v>76</v>
      </c>
      <c r="AY145" s="240" t="s">
        <v>140</v>
      </c>
    </row>
    <row r="146" s="14" customFormat="1">
      <c r="A146" s="14"/>
      <c r="B146" s="230"/>
      <c r="C146" s="231"/>
      <c r="D146" s="221" t="s">
        <v>149</v>
      </c>
      <c r="E146" s="232" t="s">
        <v>31</v>
      </c>
      <c r="F146" s="233" t="s">
        <v>738</v>
      </c>
      <c r="G146" s="231"/>
      <c r="H146" s="234">
        <v>4.2000000000000002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149</v>
      </c>
      <c r="AU146" s="240" t="s">
        <v>86</v>
      </c>
      <c r="AV146" s="14" t="s">
        <v>86</v>
      </c>
      <c r="AW146" s="14" t="s">
        <v>37</v>
      </c>
      <c r="AX146" s="14" t="s">
        <v>76</v>
      </c>
      <c r="AY146" s="240" t="s">
        <v>140</v>
      </c>
    </row>
    <row r="147" s="14" customFormat="1">
      <c r="A147" s="14"/>
      <c r="B147" s="230"/>
      <c r="C147" s="231"/>
      <c r="D147" s="221" t="s">
        <v>149</v>
      </c>
      <c r="E147" s="232" t="s">
        <v>31</v>
      </c>
      <c r="F147" s="233" t="s">
        <v>739</v>
      </c>
      <c r="G147" s="231"/>
      <c r="H147" s="234">
        <v>0.59999999999999998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149</v>
      </c>
      <c r="AU147" s="240" t="s">
        <v>86</v>
      </c>
      <c r="AV147" s="14" t="s">
        <v>86</v>
      </c>
      <c r="AW147" s="14" t="s">
        <v>37</v>
      </c>
      <c r="AX147" s="14" t="s">
        <v>76</v>
      </c>
      <c r="AY147" s="240" t="s">
        <v>140</v>
      </c>
    </row>
    <row r="148" s="14" customFormat="1">
      <c r="A148" s="14"/>
      <c r="B148" s="230"/>
      <c r="C148" s="231"/>
      <c r="D148" s="221" t="s">
        <v>149</v>
      </c>
      <c r="E148" s="232" t="s">
        <v>31</v>
      </c>
      <c r="F148" s="233" t="s">
        <v>740</v>
      </c>
      <c r="G148" s="231"/>
      <c r="H148" s="234">
        <v>3.7160000000000002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149</v>
      </c>
      <c r="AU148" s="240" t="s">
        <v>86</v>
      </c>
      <c r="AV148" s="14" t="s">
        <v>86</v>
      </c>
      <c r="AW148" s="14" t="s">
        <v>37</v>
      </c>
      <c r="AX148" s="14" t="s">
        <v>76</v>
      </c>
      <c r="AY148" s="240" t="s">
        <v>140</v>
      </c>
    </row>
    <row r="149" s="14" customFormat="1">
      <c r="A149" s="14"/>
      <c r="B149" s="230"/>
      <c r="C149" s="231"/>
      <c r="D149" s="221" t="s">
        <v>149</v>
      </c>
      <c r="E149" s="232" t="s">
        <v>31</v>
      </c>
      <c r="F149" s="233" t="s">
        <v>741</v>
      </c>
      <c r="G149" s="231"/>
      <c r="H149" s="234">
        <v>39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149</v>
      </c>
      <c r="AU149" s="240" t="s">
        <v>86</v>
      </c>
      <c r="AV149" s="14" t="s">
        <v>86</v>
      </c>
      <c r="AW149" s="14" t="s">
        <v>37</v>
      </c>
      <c r="AX149" s="14" t="s">
        <v>76</v>
      </c>
      <c r="AY149" s="240" t="s">
        <v>140</v>
      </c>
    </row>
    <row r="150" s="14" customFormat="1">
      <c r="A150" s="14"/>
      <c r="B150" s="230"/>
      <c r="C150" s="231"/>
      <c r="D150" s="221" t="s">
        <v>149</v>
      </c>
      <c r="E150" s="232" t="s">
        <v>31</v>
      </c>
      <c r="F150" s="233" t="s">
        <v>742</v>
      </c>
      <c r="G150" s="231"/>
      <c r="H150" s="234">
        <v>12.630000000000001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149</v>
      </c>
      <c r="AU150" s="240" t="s">
        <v>86</v>
      </c>
      <c r="AV150" s="14" t="s">
        <v>86</v>
      </c>
      <c r="AW150" s="14" t="s">
        <v>37</v>
      </c>
      <c r="AX150" s="14" t="s">
        <v>76</v>
      </c>
      <c r="AY150" s="240" t="s">
        <v>140</v>
      </c>
    </row>
    <row r="151" s="14" customFormat="1">
      <c r="A151" s="14"/>
      <c r="B151" s="230"/>
      <c r="C151" s="231"/>
      <c r="D151" s="221" t="s">
        <v>149</v>
      </c>
      <c r="E151" s="232" t="s">
        <v>31</v>
      </c>
      <c r="F151" s="233" t="s">
        <v>743</v>
      </c>
      <c r="G151" s="231"/>
      <c r="H151" s="234">
        <v>29.039999999999999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149</v>
      </c>
      <c r="AU151" s="240" t="s">
        <v>86</v>
      </c>
      <c r="AV151" s="14" t="s">
        <v>86</v>
      </c>
      <c r="AW151" s="14" t="s">
        <v>37</v>
      </c>
      <c r="AX151" s="14" t="s">
        <v>76</v>
      </c>
      <c r="AY151" s="240" t="s">
        <v>140</v>
      </c>
    </row>
    <row r="152" s="14" customFormat="1">
      <c r="A152" s="14"/>
      <c r="B152" s="230"/>
      <c r="C152" s="231"/>
      <c r="D152" s="221" t="s">
        <v>149</v>
      </c>
      <c r="E152" s="232" t="s">
        <v>31</v>
      </c>
      <c r="F152" s="233" t="s">
        <v>744</v>
      </c>
      <c r="G152" s="231"/>
      <c r="H152" s="234">
        <v>9.8699999999999992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149</v>
      </c>
      <c r="AU152" s="240" t="s">
        <v>86</v>
      </c>
      <c r="AV152" s="14" t="s">
        <v>86</v>
      </c>
      <c r="AW152" s="14" t="s">
        <v>37</v>
      </c>
      <c r="AX152" s="14" t="s">
        <v>76</v>
      </c>
      <c r="AY152" s="240" t="s">
        <v>140</v>
      </c>
    </row>
    <row r="153" s="14" customFormat="1">
      <c r="A153" s="14"/>
      <c r="B153" s="230"/>
      <c r="C153" s="231"/>
      <c r="D153" s="221" t="s">
        <v>149</v>
      </c>
      <c r="E153" s="232" t="s">
        <v>31</v>
      </c>
      <c r="F153" s="233" t="s">
        <v>745</v>
      </c>
      <c r="G153" s="231"/>
      <c r="H153" s="234">
        <v>19.5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149</v>
      </c>
      <c r="AU153" s="240" t="s">
        <v>86</v>
      </c>
      <c r="AV153" s="14" t="s">
        <v>86</v>
      </c>
      <c r="AW153" s="14" t="s">
        <v>37</v>
      </c>
      <c r="AX153" s="14" t="s">
        <v>76</v>
      </c>
      <c r="AY153" s="240" t="s">
        <v>140</v>
      </c>
    </row>
    <row r="154" s="14" customFormat="1">
      <c r="A154" s="14"/>
      <c r="B154" s="230"/>
      <c r="C154" s="231"/>
      <c r="D154" s="221" t="s">
        <v>149</v>
      </c>
      <c r="E154" s="232" t="s">
        <v>31</v>
      </c>
      <c r="F154" s="233" t="s">
        <v>746</v>
      </c>
      <c r="G154" s="231"/>
      <c r="H154" s="234">
        <v>1.375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149</v>
      </c>
      <c r="AU154" s="240" t="s">
        <v>86</v>
      </c>
      <c r="AV154" s="14" t="s">
        <v>86</v>
      </c>
      <c r="AW154" s="14" t="s">
        <v>37</v>
      </c>
      <c r="AX154" s="14" t="s">
        <v>76</v>
      </c>
      <c r="AY154" s="240" t="s">
        <v>140</v>
      </c>
    </row>
    <row r="155" s="14" customFormat="1">
      <c r="A155" s="14"/>
      <c r="B155" s="230"/>
      <c r="C155" s="231"/>
      <c r="D155" s="221" t="s">
        <v>149</v>
      </c>
      <c r="E155" s="232" t="s">
        <v>31</v>
      </c>
      <c r="F155" s="233" t="s">
        <v>747</v>
      </c>
      <c r="G155" s="231"/>
      <c r="H155" s="234">
        <v>4.5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149</v>
      </c>
      <c r="AU155" s="240" t="s">
        <v>86</v>
      </c>
      <c r="AV155" s="14" t="s">
        <v>86</v>
      </c>
      <c r="AW155" s="14" t="s">
        <v>37</v>
      </c>
      <c r="AX155" s="14" t="s">
        <v>76</v>
      </c>
      <c r="AY155" s="240" t="s">
        <v>140</v>
      </c>
    </row>
    <row r="156" s="14" customFormat="1">
      <c r="A156" s="14"/>
      <c r="B156" s="230"/>
      <c r="C156" s="231"/>
      <c r="D156" s="221" t="s">
        <v>149</v>
      </c>
      <c r="E156" s="232" t="s">
        <v>31</v>
      </c>
      <c r="F156" s="233" t="s">
        <v>748</v>
      </c>
      <c r="G156" s="231"/>
      <c r="H156" s="234">
        <v>3.25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149</v>
      </c>
      <c r="AU156" s="240" t="s">
        <v>86</v>
      </c>
      <c r="AV156" s="14" t="s">
        <v>86</v>
      </c>
      <c r="AW156" s="14" t="s">
        <v>37</v>
      </c>
      <c r="AX156" s="14" t="s">
        <v>76</v>
      </c>
      <c r="AY156" s="240" t="s">
        <v>140</v>
      </c>
    </row>
    <row r="157" s="14" customFormat="1">
      <c r="A157" s="14"/>
      <c r="B157" s="230"/>
      <c r="C157" s="231"/>
      <c r="D157" s="221" t="s">
        <v>149</v>
      </c>
      <c r="E157" s="232" t="s">
        <v>31</v>
      </c>
      <c r="F157" s="233" t="s">
        <v>749</v>
      </c>
      <c r="G157" s="231"/>
      <c r="H157" s="234">
        <v>8.75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149</v>
      </c>
      <c r="AU157" s="240" t="s">
        <v>86</v>
      </c>
      <c r="AV157" s="14" t="s">
        <v>86</v>
      </c>
      <c r="AW157" s="14" t="s">
        <v>37</v>
      </c>
      <c r="AX157" s="14" t="s">
        <v>76</v>
      </c>
      <c r="AY157" s="240" t="s">
        <v>140</v>
      </c>
    </row>
    <row r="158" s="14" customFormat="1">
      <c r="A158" s="14"/>
      <c r="B158" s="230"/>
      <c r="C158" s="231"/>
      <c r="D158" s="221" t="s">
        <v>149</v>
      </c>
      <c r="E158" s="232" t="s">
        <v>31</v>
      </c>
      <c r="F158" s="233" t="s">
        <v>750</v>
      </c>
      <c r="G158" s="231"/>
      <c r="H158" s="234">
        <v>17.75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149</v>
      </c>
      <c r="AU158" s="240" t="s">
        <v>86</v>
      </c>
      <c r="AV158" s="14" t="s">
        <v>86</v>
      </c>
      <c r="AW158" s="14" t="s">
        <v>37</v>
      </c>
      <c r="AX158" s="14" t="s">
        <v>76</v>
      </c>
      <c r="AY158" s="240" t="s">
        <v>140</v>
      </c>
    </row>
    <row r="159" s="14" customFormat="1">
      <c r="A159" s="14"/>
      <c r="B159" s="230"/>
      <c r="C159" s="231"/>
      <c r="D159" s="221" t="s">
        <v>149</v>
      </c>
      <c r="E159" s="232" t="s">
        <v>31</v>
      </c>
      <c r="F159" s="233" t="s">
        <v>751</v>
      </c>
      <c r="G159" s="231"/>
      <c r="H159" s="234">
        <v>0.75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149</v>
      </c>
      <c r="AU159" s="240" t="s">
        <v>86</v>
      </c>
      <c r="AV159" s="14" t="s">
        <v>86</v>
      </c>
      <c r="AW159" s="14" t="s">
        <v>37</v>
      </c>
      <c r="AX159" s="14" t="s">
        <v>76</v>
      </c>
      <c r="AY159" s="240" t="s">
        <v>140</v>
      </c>
    </row>
    <row r="160" s="14" customFormat="1">
      <c r="A160" s="14"/>
      <c r="B160" s="230"/>
      <c r="C160" s="231"/>
      <c r="D160" s="221" t="s">
        <v>149</v>
      </c>
      <c r="E160" s="232" t="s">
        <v>31</v>
      </c>
      <c r="F160" s="233" t="s">
        <v>752</v>
      </c>
      <c r="G160" s="231"/>
      <c r="H160" s="234">
        <v>2.75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0" t="s">
        <v>149</v>
      </c>
      <c r="AU160" s="240" t="s">
        <v>86</v>
      </c>
      <c r="AV160" s="14" t="s">
        <v>86</v>
      </c>
      <c r="AW160" s="14" t="s">
        <v>37</v>
      </c>
      <c r="AX160" s="14" t="s">
        <v>76</v>
      </c>
      <c r="AY160" s="240" t="s">
        <v>140</v>
      </c>
    </row>
    <row r="161" s="14" customFormat="1">
      <c r="A161" s="14"/>
      <c r="B161" s="230"/>
      <c r="C161" s="231"/>
      <c r="D161" s="221" t="s">
        <v>149</v>
      </c>
      <c r="E161" s="232" t="s">
        <v>31</v>
      </c>
      <c r="F161" s="233" t="s">
        <v>753</v>
      </c>
      <c r="G161" s="231"/>
      <c r="H161" s="234">
        <v>0.75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149</v>
      </c>
      <c r="AU161" s="240" t="s">
        <v>86</v>
      </c>
      <c r="AV161" s="14" t="s">
        <v>86</v>
      </c>
      <c r="AW161" s="14" t="s">
        <v>37</v>
      </c>
      <c r="AX161" s="14" t="s">
        <v>76</v>
      </c>
      <c r="AY161" s="240" t="s">
        <v>140</v>
      </c>
    </row>
    <row r="162" s="14" customFormat="1">
      <c r="A162" s="14"/>
      <c r="B162" s="230"/>
      <c r="C162" s="231"/>
      <c r="D162" s="221" t="s">
        <v>149</v>
      </c>
      <c r="E162" s="232" t="s">
        <v>31</v>
      </c>
      <c r="F162" s="233" t="s">
        <v>754</v>
      </c>
      <c r="G162" s="231"/>
      <c r="H162" s="234">
        <v>7.25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149</v>
      </c>
      <c r="AU162" s="240" t="s">
        <v>86</v>
      </c>
      <c r="AV162" s="14" t="s">
        <v>86</v>
      </c>
      <c r="AW162" s="14" t="s">
        <v>37</v>
      </c>
      <c r="AX162" s="14" t="s">
        <v>76</v>
      </c>
      <c r="AY162" s="240" t="s">
        <v>140</v>
      </c>
    </row>
    <row r="163" s="14" customFormat="1">
      <c r="A163" s="14"/>
      <c r="B163" s="230"/>
      <c r="C163" s="231"/>
      <c r="D163" s="221" t="s">
        <v>149</v>
      </c>
      <c r="E163" s="232" t="s">
        <v>31</v>
      </c>
      <c r="F163" s="233" t="s">
        <v>755</v>
      </c>
      <c r="G163" s="231"/>
      <c r="H163" s="234">
        <v>-151.74100000000001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149</v>
      </c>
      <c r="AU163" s="240" t="s">
        <v>86</v>
      </c>
      <c r="AV163" s="14" t="s">
        <v>86</v>
      </c>
      <c r="AW163" s="14" t="s">
        <v>37</v>
      </c>
      <c r="AX163" s="14" t="s">
        <v>76</v>
      </c>
      <c r="AY163" s="240" t="s">
        <v>140</v>
      </c>
    </row>
    <row r="164" s="16" customFormat="1">
      <c r="A164" s="16"/>
      <c r="B164" s="252"/>
      <c r="C164" s="253"/>
      <c r="D164" s="221" t="s">
        <v>149</v>
      </c>
      <c r="E164" s="254" t="s">
        <v>31</v>
      </c>
      <c r="F164" s="255" t="s">
        <v>262</v>
      </c>
      <c r="G164" s="253"/>
      <c r="H164" s="256">
        <v>151.73999999999998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62" t="s">
        <v>149</v>
      </c>
      <c r="AU164" s="262" t="s">
        <v>86</v>
      </c>
      <c r="AV164" s="16" t="s">
        <v>263</v>
      </c>
      <c r="AW164" s="16" t="s">
        <v>37</v>
      </c>
      <c r="AX164" s="16" t="s">
        <v>76</v>
      </c>
      <c r="AY164" s="262" t="s">
        <v>140</v>
      </c>
    </row>
    <row r="165" s="13" customFormat="1">
      <c r="A165" s="13"/>
      <c r="B165" s="219"/>
      <c r="C165" s="220"/>
      <c r="D165" s="221" t="s">
        <v>149</v>
      </c>
      <c r="E165" s="222" t="s">
        <v>31</v>
      </c>
      <c r="F165" s="223" t="s">
        <v>756</v>
      </c>
      <c r="G165" s="220"/>
      <c r="H165" s="222" t="s">
        <v>31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149</v>
      </c>
      <c r="AU165" s="229" t="s">
        <v>86</v>
      </c>
      <c r="AV165" s="13" t="s">
        <v>84</v>
      </c>
      <c r="AW165" s="13" t="s">
        <v>37</v>
      </c>
      <c r="AX165" s="13" t="s">
        <v>76</v>
      </c>
      <c r="AY165" s="229" t="s">
        <v>140</v>
      </c>
    </row>
    <row r="166" s="14" customFormat="1">
      <c r="A166" s="14"/>
      <c r="B166" s="230"/>
      <c r="C166" s="231"/>
      <c r="D166" s="221" t="s">
        <v>149</v>
      </c>
      <c r="E166" s="232" t="s">
        <v>31</v>
      </c>
      <c r="F166" s="233" t="s">
        <v>757</v>
      </c>
      <c r="G166" s="231"/>
      <c r="H166" s="234">
        <v>1539.0940000000001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149</v>
      </c>
      <c r="AU166" s="240" t="s">
        <v>86</v>
      </c>
      <c r="AV166" s="14" t="s">
        <v>86</v>
      </c>
      <c r="AW166" s="14" t="s">
        <v>37</v>
      </c>
      <c r="AX166" s="14" t="s">
        <v>76</v>
      </c>
      <c r="AY166" s="240" t="s">
        <v>140</v>
      </c>
    </row>
    <row r="167" s="15" customFormat="1">
      <c r="A167" s="15"/>
      <c r="B167" s="241"/>
      <c r="C167" s="242"/>
      <c r="D167" s="221" t="s">
        <v>149</v>
      </c>
      <c r="E167" s="243" t="s">
        <v>31</v>
      </c>
      <c r="F167" s="244" t="s">
        <v>204</v>
      </c>
      <c r="G167" s="242"/>
      <c r="H167" s="245">
        <v>1690.8340000000001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1" t="s">
        <v>149</v>
      </c>
      <c r="AU167" s="251" t="s">
        <v>86</v>
      </c>
      <c r="AV167" s="15" t="s">
        <v>147</v>
      </c>
      <c r="AW167" s="15" t="s">
        <v>37</v>
      </c>
      <c r="AX167" s="15" t="s">
        <v>84</v>
      </c>
      <c r="AY167" s="251" t="s">
        <v>140</v>
      </c>
    </row>
    <row r="168" s="2" customFormat="1" ht="21.75" customHeight="1">
      <c r="A168" s="40"/>
      <c r="B168" s="41"/>
      <c r="C168" s="206" t="s">
        <v>263</v>
      </c>
      <c r="D168" s="206" t="s">
        <v>142</v>
      </c>
      <c r="E168" s="207" t="s">
        <v>269</v>
      </c>
      <c r="F168" s="208" t="s">
        <v>758</v>
      </c>
      <c r="G168" s="209" t="s">
        <v>145</v>
      </c>
      <c r="H168" s="210">
        <v>151.59100000000001</v>
      </c>
      <c r="I168" s="211"/>
      <c r="J168" s="212">
        <f>ROUND(I168*H168,2)</f>
        <v>0</v>
      </c>
      <c r="K168" s="208" t="s">
        <v>146</v>
      </c>
      <c r="L168" s="46"/>
      <c r="M168" s="213" t="s">
        <v>31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147</v>
      </c>
      <c r="AT168" s="217" t="s">
        <v>142</v>
      </c>
      <c r="AU168" s="217" t="s">
        <v>86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84</v>
      </c>
      <c r="BK168" s="218">
        <f>ROUND(I168*H168,2)</f>
        <v>0</v>
      </c>
      <c r="BL168" s="19" t="s">
        <v>147</v>
      </c>
      <c r="BM168" s="217" t="s">
        <v>759</v>
      </c>
    </row>
    <row r="169" s="14" customFormat="1">
      <c r="A169" s="14"/>
      <c r="B169" s="230"/>
      <c r="C169" s="231"/>
      <c r="D169" s="221" t="s">
        <v>149</v>
      </c>
      <c r="E169" s="232" t="s">
        <v>31</v>
      </c>
      <c r="F169" s="233" t="s">
        <v>760</v>
      </c>
      <c r="G169" s="231"/>
      <c r="H169" s="234">
        <v>151.59100000000001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149</v>
      </c>
      <c r="AU169" s="240" t="s">
        <v>86</v>
      </c>
      <c r="AV169" s="14" t="s">
        <v>86</v>
      </c>
      <c r="AW169" s="14" t="s">
        <v>37</v>
      </c>
      <c r="AX169" s="14" t="s">
        <v>84</v>
      </c>
      <c r="AY169" s="240" t="s">
        <v>140</v>
      </c>
    </row>
    <row r="170" s="2" customFormat="1">
      <c r="A170" s="40"/>
      <c r="B170" s="41"/>
      <c r="C170" s="206" t="s">
        <v>147</v>
      </c>
      <c r="D170" s="206" t="s">
        <v>142</v>
      </c>
      <c r="E170" s="207" t="s">
        <v>273</v>
      </c>
      <c r="F170" s="208" t="s">
        <v>274</v>
      </c>
      <c r="G170" s="209" t="s">
        <v>145</v>
      </c>
      <c r="H170" s="210">
        <v>0.20100000000000001</v>
      </c>
      <c r="I170" s="211"/>
      <c r="J170" s="212">
        <f>ROUND(I170*H170,2)</f>
        <v>0</v>
      </c>
      <c r="K170" s="208" t="s">
        <v>146</v>
      </c>
      <c r="L170" s="46"/>
      <c r="M170" s="213" t="s">
        <v>31</v>
      </c>
      <c r="N170" s="214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147</v>
      </c>
      <c r="AT170" s="217" t="s">
        <v>142</v>
      </c>
      <c r="AU170" s="217" t="s">
        <v>86</v>
      </c>
      <c r="AY170" s="19" t="s">
        <v>140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84</v>
      </c>
      <c r="BK170" s="218">
        <f>ROUND(I170*H170,2)</f>
        <v>0</v>
      </c>
      <c r="BL170" s="19" t="s">
        <v>147</v>
      </c>
      <c r="BM170" s="217" t="s">
        <v>761</v>
      </c>
    </row>
    <row r="171" s="13" customFormat="1">
      <c r="A171" s="13"/>
      <c r="B171" s="219"/>
      <c r="C171" s="220"/>
      <c r="D171" s="221" t="s">
        <v>149</v>
      </c>
      <c r="E171" s="222" t="s">
        <v>31</v>
      </c>
      <c r="F171" s="223" t="s">
        <v>276</v>
      </c>
      <c r="G171" s="220"/>
      <c r="H171" s="222" t="s">
        <v>31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149</v>
      </c>
      <c r="AU171" s="229" t="s">
        <v>86</v>
      </c>
      <c r="AV171" s="13" t="s">
        <v>84</v>
      </c>
      <c r="AW171" s="13" t="s">
        <v>37</v>
      </c>
      <c r="AX171" s="13" t="s">
        <v>76</v>
      </c>
      <c r="AY171" s="229" t="s">
        <v>140</v>
      </c>
    </row>
    <row r="172" s="14" customFormat="1">
      <c r="A172" s="14"/>
      <c r="B172" s="230"/>
      <c r="C172" s="231"/>
      <c r="D172" s="221" t="s">
        <v>149</v>
      </c>
      <c r="E172" s="232" t="s">
        <v>31</v>
      </c>
      <c r="F172" s="233" t="s">
        <v>277</v>
      </c>
      <c r="G172" s="231"/>
      <c r="H172" s="234">
        <v>0.20100000000000001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149</v>
      </c>
      <c r="AU172" s="240" t="s">
        <v>86</v>
      </c>
      <c r="AV172" s="14" t="s">
        <v>86</v>
      </c>
      <c r="AW172" s="14" t="s">
        <v>37</v>
      </c>
      <c r="AX172" s="14" t="s">
        <v>84</v>
      </c>
      <c r="AY172" s="240" t="s">
        <v>140</v>
      </c>
    </row>
    <row r="173" s="2" customFormat="1">
      <c r="A173" s="40"/>
      <c r="B173" s="41"/>
      <c r="C173" s="206" t="s">
        <v>278</v>
      </c>
      <c r="D173" s="206" t="s">
        <v>142</v>
      </c>
      <c r="E173" s="207" t="s">
        <v>279</v>
      </c>
      <c r="F173" s="208" t="s">
        <v>280</v>
      </c>
      <c r="G173" s="209" t="s">
        <v>145</v>
      </c>
      <c r="H173" s="210">
        <v>0.10100000000000001</v>
      </c>
      <c r="I173" s="211"/>
      <c r="J173" s="212">
        <f>ROUND(I173*H173,2)</f>
        <v>0</v>
      </c>
      <c r="K173" s="208" t="s">
        <v>146</v>
      </c>
      <c r="L173" s="46"/>
      <c r="M173" s="213" t="s">
        <v>31</v>
      </c>
      <c r="N173" s="214" t="s">
        <v>47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147</v>
      </c>
      <c r="AT173" s="217" t="s">
        <v>142</v>
      </c>
      <c r="AU173" s="217" t="s">
        <v>86</v>
      </c>
      <c r="AY173" s="19" t="s">
        <v>140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84</v>
      </c>
      <c r="BK173" s="218">
        <f>ROUND(I173*H173,2)</f>
        <v>0</v>
      </c>
      <c r="BL173" s="19" t="s">
        <v>147</v>
      </c>
      <c r="BM173" s="217" t="s">
        <v>762</v>
      </c>
    </row>
    <row r="174" s="14" customFormat="1">
      <c r="A174" s="14"/>
      <c r="B174" s="230"/>
      <c r="C174" s="231"/>
      <c r="D174" s="221" t="s">
        <v>149</v>
      </c>
      <c r="E174" s="232" t="s">
        <v>31</v>
      </c>
      <c r="F174" s="233" t="s">
        <v>282</v>
      </c>
      <c r="G174" s="231"/>
      <c r="H174" s="234">
        <v>0.10100000000000001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149</v>
      </c>
      <c r="AU174" s="240" t="s">
        <v>86</v>
      </c>
      <c r="AV174" s="14" t="s">
        <v>86</v>
      </c>
      <c r="AW174" s="14" t="s">
        <v>37</v>
      </c>
      <c r="AX174" s="14" t="s">
        <v>84</v>
      </c>
      <c r="AY174" s="240" t="s">
        <v>140</v>
      </c>
    </row>
    <row r="175" s="2" customFormat="1">
      <c r="A175" s="40"/>
      <c r="B175" s="41"/>
      <c r="C175" s="206" t="s">
        <v>283</v>
      </c>
      <c r="D175" s="206" t="s">
        <v>142</v>
      </c>
      <c r="E175" s="207" t="s">
        <v>763</v>
      </c>
      <c r="F175" s="208" t="s">
        <v>764</v>
      </c>
      <c r="G175" s="209" t="s">
        <v>145</v>
      </c>
      <c r="H175" s="210">
        <v>39.240000000000002</v>
      </c>
      <c r="I175" s="211"/>
      <c r="J175" s="212">
        <f>ROUND(I175*H175,2)</f>
        <v>0</v>
      </c>
      <c r="K175" s="208" t="s">
        <v>146</v>
      </c>
      <c r="L175" s="46"/>
      <c r="M175" s="213" t="s">
        <v>31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147</v>
      </c>
      <c r="AT175" s="217" t="s">
        <v>142</v>
      </c>
      <c r="AU175" s="217" t="s">
        <v>86</v>
      </c>
      <c r="AY175" s="19" t="s">
        <v>140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84</v>
      </c>
      <c r="BK175" s="218">
        <f>ROUND(I175*H175,2)</f>
        <v>0</v>
      </c>
      <c r="BL175" s="19" t="s">
        <v>147</v>
      </c>
      <c r="BM175" s="217" t="s">
        <v>765</v>
      </c>
    </row>
    <row r="176" s="13" customFormat="1">
      <c r="A176" s="13"/>
      <c r="B176" s="219"/>
      <c r="C176" s="220"/>
      <c r="D176" s="221" t="s">
        <v>149</v>
      </c>
      <c r="E176" s="222" t="s">
        <v>31</v>
      </c>
      <c r="F176" s="223" t="s">
        <v>766</v>
      </c>
      <c r="G176" s="220"/>
      <c r="H176" s="222" t="s">
        <v>31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9" t="s">
        <v>149</v>
      </c>
      <c r="AU176" s="229" t="s">
        <v>86</v>
      </c>
      <c r="AV176" s="13" t="s">
        <v>84</v>
      </c>
      <c r="AW176" s="13" t="s">
        <v>37</v>
      </c>
      <c r="AX176" s="13" t="s">
        <v>76</v>
      </c>
      <c r="AY176" s="229" t="s">
        <v>140</v>
      </c>
    </row>
    <row r="177" s="14" customFormat="1">
      <c r="A177" s="14"/>
      <c r="B177" s="230"/>
      <c r="C177" s="231"/>
      <c r="D177" s="221" t="s">
        <v>149</v>
      </c>
      <c r="E177" s="232" t="s">
        <v>31</v>
      </c>
      <c r="F177" s="233" t="s">
        <v>767</v>
      </c>
      <c r="G177" s="231"/>
      <c r="H177" s="234">
        <v>0.71999999999999997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149</v>
      </c>
      <c r="AU177" s="240" t="s">
        <v>86</v>
      </c>
      <c r="AV177" s="14" t="s">
        <v>86</v>
      </c>
      <c r="AW177" s="14" t="s">
        <v>37</v>
      </c>
      <c r="AX177" s="14" t="s">
        <v>76</v>
      </c>
      <c r="AY177" s="240" t="s">
        <v>140</v>
      </c>
    </row>
    <row r="178" s="14" customFormat="1">
      <c r="A178" s="14"/>
      <c r="B178" s="230"/>
      <c r="C178" s="231"/>
      <c r="D178" s="221" t="s">
        <v>149</v>
      </c>
      <c r="E178" s="232" t="s">
        <v>31</v>
      </c>
      <c r="F178" s="233" t="s">
        <v>768</v>
      </c>
      <c r="G178" s="231"/>
      <c r="H178" s="234">
        <v>0.98999999999999999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149</v>
      </c>
      <c r="AU178" s="240" t="s">
        <v>86</v>
      </c>
      <c r="AV178" s="14" t="s">
        <v>86</v>
      </c>
      <c r="AW178" s="14" t="s">
        <v>37</v>
      </c>
      <c r="AX178" s="14" t="s">
        <v>76</v>
      </c>
      <c r="AY178" s="240" t="s">
        <v>140</v>
      </c>
    </row>
    <row r="179" s="14" customFormat="1">
      <c r="A179" s="14"/>
      <c r="B179" s="230"/>
      <c r="C179" s="231"/>
      <c r="D179" s="221" t="s">
        <v>149</v>
      </c>
      <c r="E179" s="232" t="s">
        <v>31</v>
      </c>
      <c r="F179" s="233" t="s">
        <v>769</v>
      </c>
      <c r="G179" s="231"/>
      <c r="H179" s="234">
        <v>0.98999999999999999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149</v>
      </c>
      <c r="AU179" s="240" t="s">
        <v>86</v>
      </c>
      <c r="AV179" s="14" t="s">
        <v>86</v>
      </c>
      <c r="AW179" s="14" t="s">
        <v>37</v>
      </c>
      <c r="AX179" s="14" t="s">
        <v>76</v>
      </c>
      <c r="AY179" s="240" t="s">
        <v>140</v>
      </c>
    </row>
    <row r="180" s="14" customFormat="1">
      <c r="A180" s="14"/>
      <c r="B180" s="230"/>
      <c r="C180" s="231"/>
      <c r="D180" s="221" t="s">
        <v>149</v>
      </c>
      <c r="E180" s="232" t="s">
        <v>31</v>
      </c>
      <c r="F180" s="233" t="s">
        <v>770</v>
      </c>
      <c r="G180" s="231"/>
      <c r="H180" s="234">
        <v>9.1799999999999997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149</v>
      </c>
      <c r="AU180" s="240" t="s">
        <v>86</v>
      </c>
      <c r="AV180" s="14" t="s">
        <v>86</v>
      </c>
      <c r="AW180" s="14" t="s">
        <v>37</v>
      </c>
      <c r="AX180" s="14" t="s">
        <v>76</v>
      </c>
      <c r="AY180" s="240" t="s">
        <v>140</v>
      </c>
    </row>
    <row r="181" s="14" customFormat="1">
      <c r="A181" s="14"/>
      <c r="B181" s="230"/>
      <c r="C181" s="231"/>
      <c r="D181" s="221" t="s">
        <v>149</v>
      </c>
      <c r="E181" s="232" t="s">
        <v>31</v>
      </c>
      <c r="F181" s="233" t="s">
        <v>771</v>
      </c>
      <c r="G181" s="231"/>
      <c r="H181" s="234">
        <v>27.359999999999999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149</v>
      </c>
      <c r="AU181" s="240" t="s">
        <v>86</v>
      </c>
      <c r="AV181" s="14" t="s">
        <v>86</v>
      </c>
      <c r="AW181" s="14" t="s">
        <v>37</v>
      </c>
      <c r="AX181" s="14" t="s">
        <v>76</v>
      </c>
      <c r="AY181" s="240" t="s">
        <v>140</v>
      </c>
    </row>
    <row r="182" s="15" customFormat="1">
      <c r="A182" s="15"/>
      <c r="B182" s="241"/>
      <c r="C182" s="242"/>
      <c r="D182" s="221" t="s">
        <v>149</v>
      </c>
      <c r="E182" s="243" t="s">
        <v>31</v>
      </c>
      <c r="F182" s="244" t="s">
        <v>204</v>
      </c>
      <c r="G182" s="242"/>
      <c r="H182" s="245">
        <v>39.239999999999995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1" t="s">
        <v>149</v>
      </c>
      <c r="AU182" s="251" t="s">
        <v>86</v>
      </c>
      <c r="AV182" s="15" t="s">
        <v>147</v>
      </c>
      <c r="AW182" s="15" t="s">
        <v>37</v>
      </c>
      <c r="AX182" s="15" t="s">
        <v>84</v>
      </c>
      <c r="AY182" s="251" t="s">
        <v>140</v>
      </c>
    </row>
    <row r="183" s="2" customFormat="1">
      <c r="A183" s="40"/>
      <c r="B183" s="41"/>
      <c r="C183" s="206" t="s">
        <v>293</v>
      </c>
      <c r="D183" s="206" t="s">
        <v>142</v>
      </c>
      <c r="E183" s="207" t="s">
        <v>303</v>
      </c>
      <c r="F183" s="208" t="s">
        <v>304</v>
      </c>
      <c r="G183" s="209" t="s">
        <v>145</v>
      </c>
      <c r="H183" s="210">
        <v>139.93000000000001</v>
      </c>
      <c r="I183" s="211"/>
      <c r="J183" s="212">
        <f>ROUND(I183*H183,2)</f>
        <v>0</v>
      </c>
      <c r="K183" s="208" t="s">
        <v>146</v>
      </c>
      <c r="L183" s="46"/>
      <c r="M183" s="213" t="s">
        <v>31</v>
      </c>
      <c r="N183" s="214" t="s">
        <v>47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147</v>
      </c>
      <c r="AT183" s="217" t="s">
        <v>142</v>
      </c>
      <c r="AU183" s="217" t="s">
        <v>86</v>
      </c>
      <c r="AY183" s="19" t="s">
        <v>140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84</v>
      </c>
      <c r="BK183" s="218">
        <f>ROUND(I183*H183,2)</f>
        <v>0</v>
      </c>
      <c r="BL183" s="19" t="s">
        <v>147</v>
      </c>
      <c r="BM183" s="217" t="s">
        <v>772</v>
      </c>
    </row>
    <row r="184" s="14" customFormat="1">
      <c r="A184" s="14"/>
      <c r="B184" s="230"/>
      <c r="C184" s="231"/>
      <c r="D184" s="221" t="s">
        <v>149</v>
      </c>
      <c r="E184" s="232" t="s">
        <v>31</v>
      </c>
      <c r="F184" s="233" t="s">
        <v>773</v>
      </c>
      <c r="G184" s="231"/>
      <c r="H184" s="234">
        <v>139.93000000000001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149</v>
      </c>
      <c r="AU184" s="240" t="s">
        <v>86</v>
      </c>
      <c r="AV184" s="14" t="s">
        <v>86</v>
      </c>
      <c r="AW184" s="14" t="s">
        <v>37</v>
      </c>
      <c r="AX184" s="14" t="s">
        <v>84</v>
      </c>
      <c r="AY184" s="240" t="s">
        <v>140</v>
      </c>
    </row>
    <row r="185" s="2" customFormat="1">
      <c r="A185" s="40"/>
      <c r="B185" s="41"/>
      <c r="C185" s="206" t="s">
        <v>297</v>
      </c>
      <c r="D185" s="206" t="s">
        <v>142</v>
      </c>
      <c r="E185" s="207" t="s">
        <v>308</v>
      </c>
      <c r="F185" s="208" t="s">
        <v>309</v>
      </c>
      <c r="G185" s="209" t="s">
        <v>145</v>
      </c>
      <c r="H185" s="210">
        <v>2089.6030000000001</v>
      </c>
      <c r="I185" s="211"/>
      <c r="J185" s="212">
        <f>ROUND(I185*H185,2)</f>
        <v>0</v>
      </c>
      <c r="K185" s="208" t="s">
        <v>146</v>
      </c>
      <c r="L185" s="46"/>
      <c r="M185" s="213" t="s">
        <v>31</v>
      </c>
      <c r="N185" s="214" t="s">
        <v>47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147</v>
      </c>
      <c r="AT185" s="217" t="s">
        <v>142</v>
      </c>
      <c r="AU185" s="217" t="s">
        <v>86</v>
      </c>
      <c r="AY185" s="19" t="s">
        <v>140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84</v>
      </c>
      <c r="BK185" s="218">
        <f>ROUND(I185*H185,2)</f>
        <v>0</v>
      </c>
      <c r="BL185" s="19" t="s">
        <v>147</v>
      </c>
      <c r="BM185" s="217" t="s">
        <v>774</v>
      </c>
    </row>
    <row r="186" s="14" customFormat="1">
      <c r="A186" s="14"/>
      <c r="B186" s="230"/>
      <c r="C186" s="231"/>
      <c r="D186" s="221" t="s">
        <v>149</v>
      </c>
      <c r="E186" s="232" t="s">
        <v>31</v>
      </c>
      <c r="F186" s="233" t="s">
        <v>775</v>
      </c>
      <c r="G186" s="231"/>
      <c r="H186" s="234">
        <v>1842.5750000000001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149</v>
      </c>
      <c r="AU186" s="240" t="s">
        <v>86</v>
      </c>
      <c r="AV186" s="14" t="s">
        <v>86</v>
      </c>
      <c r="AW186" s="14" t="s">
        <v>37</v>
      </c>
      <c r="AX186" s="14" t="s">
        <v>76</v>
      </c>
      <c r="AY186" s="240" t="s">
        <v>140</v>
      </c>
    </row>
    <row r="187" s="14" customFormat="1">
      <c r="A187" s="14"/>
      <c r="B187" s="230"/>
      <c r="C187" s="231"/>
      <c r="D187" s="221" t="s">
        <v>149</v>
      </c>
      <c r="E187" s="232" t="s">
        <v>31</v>
      </c>
      <c r="F187" s="233" t="s">
        <v>776</v>
      </c>
      <c r="G187" s="231"/>
      <c r="H187" s="234">
        <v>247.02799999999999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149</v>
      </c>
      <c r="AU187" s="240" t="s">
        <v>86</v>
      </c>
      <c r="AV187" s="14" t="s">
        <v>86</v>
      </c>
      <c r="AW187" s="14" t="s">
        <v>37</v>
      </c>
      <c r="AX187" s="14" t="s">
        <v>76</v>
      </c>
      <c r="AY187" s="240" t="s">
        <v>140</v>
      </c>
    </row>
    <row r="188" s="15" customFormat="1">
      <c r="A188" s="15"/>
      <c r="B188" s="241"/>
      <c r="C188" s="242"/>
      <c r="D188" s="221" t="s">
        <v>149</v>
      </c>
      <c r="E188" s="243" t="s">
        <v>31</v>
      </c>
      <c r="F188" s="244" t="s">
        <v>204</v>
      </c>
      <c r="G188" s="242"/>
      <c r="H188" s="245">
        <v>2089.6030000000001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1" t="s">
        <v>149</v>
      </c>
      <c r="AU188" s="251" t="s">
        <v>86</v>
      </c>
      <c r="AV188" s="15" t="s">
        <v>147</v>
      </c>
      <c r="AW188" s="15" t="s">
        <v>37</v>
      </c>
      <c r="AX188" s="15" t="s">
        <v>84</v>
      </c>
      <c r="AY188" s="251" t="s">
        <v>140</v>
      </c>
    </row>
    <row r="189" s="2" customFormat="1">
      <c r="A189" s="40"/>
      <c r="B189" s="41"/>
      <c r="C189" s="206" t="s">
        <v>302</v>
      </c>
      <c r="D189" s="206" t="s">
        <v>142</v>
      </c>
      <c r="E189" s="207" t="s">
        <v>314</v>
      </c>
      <c r="F189" s="208" t="s">
        <v>315</v>
      </c>
      <c r="G189" s="209" t="s">
        <v>145</v>
      </c>
      <c r="H189" s="210">
        <v>10448.014999999999</v>
      </c>
      <c r="I189" s="211"/>
      <c r="J189" s="212">
        <f>ROUND(I189*H189,2)</f>
        <v>0</v>
      </c>
      <c r="K189" s="208" t="s">
        <v>146</v>
      </c>
      <c r="L189" s="46"/>
      <c r="M189" s="213" t="s">
        <v>31</v>
      </c>
      <c r="N189" s="214" t="s">
        <v>47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147</v>
      </c>
      <c r="AT189" s="217" t="s">
        <v>142</v>
      </c>
      <c r="AU189" s="217" t="s">
        <v>86</v>
      </c>
      <c r="AY189" s="19" t="s">
        <v>140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84</v>
      </c>
      <c r="BK189" s="218">
        <f>ROUND(I189*H189,2)</f>
        <v>0</v>
      </c>
      <c r="BL189" s="19" t="s">
        <v>147</v>
      </c>
      <c r="BM189" s="217" t="s">
        <v>777</v>
      </c>
    </row>
    <row r="190" s="14" customFormat="1">
      <c r="A190" s="14"/>
      <c r="B190" s="230"/>
      <c r="C190" s="231"/>
      <c r="D190" s="221" t="s">
        <v>149</v>
      </c>
      <c r="E190" s="232" t="s">
        <v>31</v>
      </c>
      <c r="F190" s="233" t="s">
        <v>778</v>
      </c>
      <c r="G190" s="231"/>
      <c r="H190" s="234">
        <v>9212.875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149</v>
      </c>
      <c r="AU190" s="240" t="s">
        <v>86</v>
      </c>
      <c r="AV190" s="14" t="s">
        <v>86</v>
      </c>
      <c r="AW190" s="14" t="s">
        <v>37</v>
      </c>
      <c r="AX190" s="14" t="s">
        <v>76</v>
      </c>
      <c r="AY190" s="240" t="s">
        <v>140</v>
      </c>
    </row>
    <row r="191" s="14" customFormat="1">
      <c r="A191" s="14"/>
      <c r="B191" s="230"/>
      <c r="C191" s="231"/>
      <c r="D191" s="221" t="s">
        <v>149</v>
      </c>
      <c r="E191" s="232" t="s">
        <v>31</v>
      </c>
      <c r="F191" s="233" t="s">
        <v>779</v>
      </c>
      <c r="G191" s="231"/>
      <c r="H191" s="234">
        <v>1235.1400000000001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149</v>
      </c>
      <c r="AU191" s="240" t="s">
        <v>86</v>
      </c>
      <c r="AV191" s="14" t="s">
        <v>86</v>
      </c>
      <c r="AW191" s="14" t="s">
        <v>37</v>
      </c>
      <c r="AX191" s="14" t="s">
        <v>76</v>
      </c>
      <c r="AY191" s="240" t="s">
        <v>140</v>
      </c>
    </row>
    <row r="192" s="15" customFormat="1">
      <c r="A192" s="15"/>
      <c r="B192" s="241"/>
      <c r="C192" s="242"/>
      <c r="D192" s="221" t="s">
        <v>149</v>
      </c>
      <c r="E192" s="243" t="s">
        <v>31</v>
      </c>
      <c r="F192" s="244" t="s">
        <v>204</v>
      </c>
      <c r="G192" s="242"/>
      <c r="H192" s="245">
        <v>10448.014999999999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1" t="s">
        <v>149</v>
      </c>
      <c r="AU192" s="251" t="s">
        <v>86</v>
      </c>
      <c r="AV192" s="15" t="s">
        <v>147</v>
      </c>
      <c r="AW192" s="15" t="s">
        <v>37</v>
      </c>
      <c r="AX192" s="15" t="s">
        <v>84</v>
      </c>
      <c r="AY192" s="251" t="s">
        <v>140</v>
      </c>
    </row>
    <row r="193" s="2" customFormat="1" ht="33" customHeight="1">
      <c r="A193" s="40"/>
      <c r="B193" s="41"/>
      <c r="C193" s="206" t="s">
        <v>307</v>
      </c>
      <c r="D193" s="206" t="s">
        <v>142</v>
      </c>
      <c r="E193" s="207" t="s">
        <v>780</v>
      </c>
      <c r="F193" s="208" t="s">
        <v>781</v>
      </c>
      <c r="G193" s="209" t="s">
        <v>145</v>
      </c>
      <c r="H193" s="210">
        <v>39.240000000000002</v>
      </c>
      <c r="I193" s="211"/>
      <c r="J193" s="212">
        <f>ROUND(I193*H193,2)</f>
        <v>0</v>
      </c>
      <c r="K193" s="208" t="s">
        <v>782</v>
      </c>
      <c r="L193" s="46"/>
      <c r="M193" s="213" t="s">
        <v>31</v>
      </c>
      <c r="N193" s="214" t="s">
        <v>47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147</v>
      </c>
      <c r="AT193" s="217" t="s">
        <v>142</v>
      </c>
      <c r="AU193" s="217" t="s">
        <v>86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84</v>
      </c>
      <c r="BK193" s="218">
        <f>ROUND(I193*H193,2)</f>
        <v>0</v>
      </c>
      <c r="BL193" s="19" t="s">
        <v>147</v>
      </c>
      <c r="BM193" s="217" t="s">
        <v>783</v>
      </c>
    </row>
    <row r="194" s="13" customFormat="1">
      <c r="A194" s="13"/>
      <c r="B194" s="219"/>
      <c r="C194" s="220"/>
      <c r="D194" s="221" t="s">
        <v>149</v>
      </c>
      <c r="E194" s="222" t="s">
        <v>31</v>
      </c>
      <c r="F194" s="223" t="s">
        <v>784</v>
      </c>
      <c r="G194" s="220"/>
      <c r="H194" s="222" t="s">
        <v>31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149</v>
      </c>
      <c r="AU194" s="229" t="s">
        <v>86</v>
      </c>
      <c r="AV194" s="13" t="s">
        <v>84</v>
      </c>
      <c r="AW194" s="13" t="s">
        <v>37</v>
      </c>
      <c r="AX194" s="13" t="s">
        <v>76</v>
      </c>
      <c r="AY194" s="229" t="s">
        <v>140</v>
      </c>
    </row>
    <row r="195" s="14" customFormat="1">
      <c r="A195" s="14"/>
      <c r="B195" s="230"/>
      <c r="C195" s="231"/>
      <c r="D195" s="221" t="s">
        <v>149</v>
      </c>
      <c r="E195" s="232" t="s">
        <v>31</v>
      </c>
      <c r="F195" s="233" t="s">
        <v>785</v>
      </c>
      <c r="G195" s="231"/>
      <c r="H195" s="234">
        <v>0.71999999999999997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149</v>
      </c>
      <c r="AU195" s="240" t="s">
        <v>86</v>
      </c>
      <c r="AV195" s="14" t="s">
        <v>86</v>
      </c>
      <c r="AW195" s="14" t="s">
        <v>37</v>
      </c>
      <c r="AX195" s="14" t="s">
        <v>76</v>
      </c>
      <c r="AY195" s="240" t="s">
        <v>140</v>
      </c>
    </row>
    <row r="196" s="14" customFormat="1">
      <c r="A196" s="14"/>
      <c r="B196" s="230"/>
      <c r="C196" s="231"/>
      <c r="D196" s="221" t="s">
        <v>149</v>
      </c>
      <c r="E196" s="232" t="s">
        <v>31</v>
      </c>
      <c r="F196" s="233" t="s">
        <v>786</v>
      </c>
      <c r="G196" s="231"/>
      <c r="H196" s="234">
        <v>0.98999999999999999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149</v>
      </c>
      <c r="AU196" s="240" t="s">
        <v>86</v>
      </c>
      <c r="AV196" s="14" t="s">
        <v>86</v>
      </c>
      <c r="AW196" s="14" t="s">
        <v>37</v>
      </c>
      <c r="AX196" s="14" t="s">
        <v>76</v>
      </c>
      <c r="AY196" s="240" t="s">
        <v>140</v>
      </c>
    </row>
    <row r="197" s="14" customFormat="1">
      <c r="A197" s="14"/>
      <c r="B197" s="230"/>
      <c r="C197" s="231"/>
      <c r="D197" s="221" t="s">
        <v>149</v>
      </c>
      <c r="E197" s="232" t="s">
        <v>31</v>
      </c>
      <c r="F197" s="233" t="s">
        <v>787</v>
      </c>
      <c r="G197" s="231"/>
      <c r="H197" s="234">
        <v>0.98999999999999999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0" t="s">
        <v>149</v>
      </c>
      <c r="AU197" s="240" t="s">
        <v>86</v>
      </c>
      <c r="AV197" s="14" t="s">
        <v>86</v>
      </c>
      <c r="AW197" s="14" t="s">
        <v>37</v>
      </c>
      <c r="AX197" s="14" t="s">
        <v>76</v>
      </c>
      <c r="AY197" s="240" t="s">
        <v>140</v>
      </c>
    </row>
    <row r="198" s="14" customFormat="1">
      <c r="A198" s="14"/>
      <c r="B198" s="230"/>
      <c r="C198" s="231"/>
      <c r="D198" s="221" t="s">
        <v>149</v>
      </c>
      <c r="E198" s="232" t="s">
        <v>31</v>
      </c>
      <c r="F198" s="233" t="s">
        <v>770</v>
      </c>
      <c r="G198" s="231"/>
      <c r="H198" s="234">
        <v>9.1799999999999997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149</v>
      </c>
      <c r="AU198" s="240" t="s">
        <v>86</v>
      </c>
      <c r="AV198" s="14" t="s">
        <v>86</v>
      </c>
      <c r="AW198" s="14" t="s">
        <v>37</v>
      </c>
      <c r="AX198" s="14" t="s">
        <v>76</v>
      </c>
      <c r="AY198" s="240" t="s">
        <v>140</v>
      </c>
    </row>
    <row r="199" s="14" customFormat="1">
      <c r="A199" s="14"/>
      <c r="B199" s="230"/>
      <c r="C199" s="231"/>
      <c r="D199" s="221" t="s">
        <v>149</v>
      </c>
      <c r="E199" s="232" t="s">
        <v>31</v>
      </c>
      <c r="F199" s="233" t="s">
        <v>788</v>
      </c>
      <c r="G199" s="231"/>
      <c r="H199" s="234">
        <v>27.359999999999999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149</v>
      </c>
      <c r="AU199" s="240" t="s">
        <v>86</v>
      </c>
      <c r="AV199" s="14" t="s">
        <v>86</v>
      </c>
      <c r="AW199" s="14" t="s">
        <v>37</v>
      </c>
      <c r="AX199" s="14" t="s">
        <v>76</v>
      </c>
      <c r="AY199" s="240" t="s">
        <v>140</v>
      </c>
    </row>
    <row r="200" s="15" customFormat="1">
      <c r="A200" s="15"/>
      <c r="B200" s="241"/>
      <c r="C200" s="242"/>
      <c r="D200" s="221" t="s">
        <v>149</v>
      </c>
      <c r="E200" s="243" t="s">
        <v>31</v>
      </c>
      <c r="F200" s="244" t="s">
        <v>204</v>
      </c>
      <c r="G200" s="242"/>
      <c r="H200" s="245">
        <v>39.239999999999995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1" t="s">
        <v>149</v>
      </c>
      <c r="AU200" s="251" t="s">
        <v>86</v>
      </c>
      <c r="AV200" s="15" t="s">
        <v>147</v>
      </c>
      <c r="AW200" s="15" t="s">
        <v>37</v>
      </c>
      <c r="AX200" s="15" t="s">
        <v>84</v>
      </c>
      <c r="AY200" s="251" t="s">
        <v>140</v>
      </c>
    </row>
    <row r="201" s="2" customFormat="1" ht="16.5" customHeight="1">
      <c r="A201" s="40"/>
      <c r="B201" s="41"/>
      <c r="C201" s="263" t="s">
        <v>313</v>
      </c>
      <c r="D201" s="263" t="s">
        <v>331</v>
      </c>
      <c r="E201" s="264" t="s">
        <v>789</v>
      </c>
      <c r="F201" s="265" t="s">
        <v>790</v>
      </c>
      <c r="G201" s="266" t="s">
        <v>334</v>
      </c>
      <c r="H201" s="267">
        <v>70.632000000000005</v>
      </c>
      <c r="I201" s="268"/>
      <c r="J201" s="269">
        <f>ROUND(I201*H201,2)</f>
        <v>0</v>
      </c>
      <c r="K201" s="265" t="s">
        <v>146</v>
      </c>
      <c r="L201" s="270"/>
      <c r="M201" s="271" t="s">
        <v>31</v>
      </c>
      <c r="N201" s="272" t="s">
        <v>47</v>
      </c>
      <c r="O201" s="86"/>
      <c r="P201" s="215">
        <f>O201*H201</f>
        <v>0</v>
      </c>
      <c r="Q201" s="215">
        <v>1</v>
      </c>
      <c r="R201" s="215">
        <f>Q201*H201</f>
        <v>70.632000000000005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297</v>
      </c>
      <c r="AT201" s="217" t="s">
        <v>331</v>
      </c>
      <c r="AU201" s="217" t="s">
        <v>86</v>
      </c>
      <c r="AY201" s="19" t="s">
        <v>140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84</v>
      </c>
      <c r="BK201" s="218">
        <f>ROUND(I201*H201,2)</f>
        <v>0</v>
      </c>
      <c r="BL201" s="19" t="s">
        <v>147</v>
      </c>
      <c r="BM201" s="217" t="s">
        <v>791</v>
      </c>
    </row>
    <row r="202" s="14" customFormat="1">
      <c r="A202" s="14"/>
      <c r="B202" s="230"/>
      <c r="C202" s="231"/>
      <c r="D202" s="221" t="s">
        <v>149</v>
      </c>
      <c r="E202" s="232" t="s">
        <v>31</v>
      </c>
      <c r="F202" s="233" t="s">
        <v>792</v>
      </c>
      <c r="G202" s="231"/>
      <c r="H202" s="234">
        <v>70.632000000000005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149</v>
      </c>
      <c r="AU202" s="240" t="s">
        <v>86</v>
      </c>
      <c r="AV202" s="14" t="s">
        <v>86</v>
      </c>
      <c r="AW202" s="14" t="s">
        <v>37</v>
      </c>
      <c r="AX202" s="14" t="s">
        <v>84</v>
      </c>
      <c r="AY202" s="240" t="s">
        <v>140</v>
      </c>
    </row>
    <row r="203" s="2" customFormat="1">
      <c r="A203" s="40"/>
      <c r="B203" s="41"/>
      <c r="C203" s="206" t="s">
        <v>318</v>
      </c>
      <c r="D203" s="206" t="s">
        <v>142</v>
      </c>
      <c r="E203" s="207" t="s">
        <v>284</v>
      </c>
      <c r="F203" s="208" t="s">
        <v>285</v>
      </c>
      <c r="G203" s="209" t="s">
        <v>145</v>
      </c>
      <c r="H203" s="210">
        <v>207.78800000000001</v>
      </c>
      <c r="I203" s="211"/>
      <c r="J203" s="212">
        <f>ROUND(I203*H203,2)</f>
        <v>0</v>
      </c>
      <c r="K203" s="208" t="s">
        <v>146</v>
      </c>
      <c r="L203" s="46"/>
      <c r="M203" s="213" t="s">
        <v>31</v>
      </c>
      <c r="N203" s="214" t="s">
        <v>47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147</v>
      </c>
      <c r="AT203" s="217" t="s">
        <v>142</v>
      </c>
      <c r="AU203" s="217" t="s">
        <v>86</v>
      </c>
      <c r="AY203" s="19" t="s">
        <v>140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84</v>
      </c>
      <c r="BK203" s="218">
        <f>ROUND(I203*H203,2)</f>
        <v>0</v>
      </c>
      <c r="BL203" s="19" t="s">
        <v>147</v>
      </c>
      <c r="BM203" s="217" t="s">
        <v>793</v>
      </c>
    </row>
    <row r="204" s="13" customFormat="1">
      <c r="A204" s="13"/>
      <c r="B204" s="219"/>
      <c r="C204" s="220"/>
      <c r="D204" s="221" t="s">
        <v>149</v>
      </c>
      <c r="E204" s="222" t="s">
        <v>31</v>
      </c>
      <c r="F204" s="223" t="s">
        <v>287</v>
      </c>
      <c r="G204" s="220"/>
      <c r="H204" s="222" t="s">
        <v>31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149</v>
      </c>
      <c r="AU204" s="229" t="s">
        <v>86</v>
      </c>
      <c r="AV204" s="13" t="s">
        <v>84</v>
      </c>
      <c r="AW204" s="13" t="s">
        <v>37</v>
      </c>
      <c r="AX204" s="13" t="s">
        <v>76</v>
      </c>
      <c r="AY204" s="229" t="s">
        <v>140</v>
      </c>
    </row>
    <row r="205" s="14" customFormat="1">
      <c r="A205" s="14"/>
      <c r="B205" s="230"/>
      <c r="C205" s="231"/>
      <c r="D205" s="221" t="s">
        <v>149</v>
      </c>
      <c r="E205" s="232" t="s">
        <v>31</v>
      </c>
      <c r="F205" s="233" t="s">
        <v>794</v>
      </c>
      <c r="G205" s="231"/>
      <c r="H205" s="234">
        <v>116.732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149</v>
      </c>
      <c r="AU205" s="240" t="s">
        <v>86</v>
      </c>
      <c r="AV205" s="14" t="s">
        <v>86</v>
      </c>
      <c r="AW205" s="14" t="s">
        <v>37</v>
      </c>
      <c r="AX205" s="14" t="s">
        <v>76</v>
      </c>
      <c r="AY205" s="240" t="s">
        <v>140</v>
      </c>
    </row>
    <row r="206" s="14" customFormat="1">
      <c r="A206" s="14"/>
      <c r="B206" s="230"/>
      <c r="C206" s="231"/>
      <c r="D206" s="221" t="s">
        <v>149</v>
      </c>
      <c r="E206" s="232" t="s">
        <v>31</v>
      </c>
      <c r="F206" s="233" t="s">
        <v>795</v>
      </c>
      <c r="G206" s="231"/>
      <c r="H206" s="234">
        <v>15.568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149</v>
      </c>
      <c r="AU206" s="240" t="s">
        <v>86</v>
      </c>
      <c r="AV206" s="14" t="s">
        <v>86</v>
      </c>
      <c r="AW206" s="14" t="s">
        <v>37</v>
      </c>
      <c r="AX206" s="14" t="s">
        <v>76</v>
      </c>
      <c r="AY206" s="240" t="s">
        <v>140</v>
      </c>
    </row>
    <row r="207" s="14" customFormat="1">
      <c r="A207" s="14"/>
      <c r="B207" s="230"/>
      <c r="C207" s="231"/>
      <c r="D207" s="221" t="s">
        <v>149</v>
      </c>
      <c r="E207" s="232" t="s">
        <v>31</v>
      </c>
      <c r="F207" s="233" t="s">
        <v>796</v>
      </c>
      <c r="G207" s="231"/>
      <c r="H207" s="234">
        <v>11.060000000000001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149</v>
      </c>
      <c r="AU207" s="240" t="s">
        <v>86</v>
      </c>
      <c r="AV207" s="14" t="s">
        <v>86</v>
      </c>
      <c r="AW207" s="14" t="s">
        <v>37</v>
      </c>
      <c r="AX207" s="14" t="s">
        <v>76</v>
      </c>
      <c r="AY207" s="240" t="s">
        <v>140</v>
      </c>
    </row>
    <row r="208" s="14" customFormat="1">
      <c r="A208" s="14"/>
      <c r="B208" s="230"/>
      <c r="C208" s="231"/>
      <c r="D208" s="221" t="s">
        <v>149</v>
      </c>
      <c r="E208" s="232" t="s">
        <v>31</v>
      </c>
      <c r="F208" s="233" t="s">
        <v>797</v>
      </c>
      <c r="G208" s="231"/>
      <c r="H208" s="234">
        <v>18.004000000000001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0" t="s">
        <v>149</v>
      </c>
      <c r="AU208" s="240" t="s">
        <v>86</v>
      </c>
      <c r="AV208" s="14" t="s">
        <v>86</v>
      </c>
      <c r="AW208" s="14" t="s">
        <v>37</v>
      </c>
      <c r="AX208" s="14" t="s">
        <v>76</v>
      </c>
      <c r="AY208" s="240" t="s">
        <v>140</v>
      </c>
    </row>
    <row r="209" s="14" customFormat="1">
      <c r="A209" s="14"/>
      <c r="B209" s="230"/>
      <c r="C209" s="231"/>
      <c r="D209" s="221" t="s">
        <v>149</v>
      </c>
      <c r="E209" s="232" t="s">
        <v>31</v>
      </c>
      <c r="F209" s="233" t="s">
        <v>798</v>
      </c>
      <c r="G209" s="231"/>
      <c r="H209" s="234">
        <v>46.423999999999999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0" t="s">
        <v>149</v>
      </c>
      <c r="AU209" s="240" t="s">
        <v>86</v>
      </c>
      <c r="AV209" s="14" t="s">
        <v>86</v>
      </c>
      <c r="AW209" s="14" t="s">
        <v>37</v>
      </c>
      <c r="AX209" s="14" t="s">
        <v>76</v>
      </c>
      <c r="AY209" s="240" t="s">
        <v>140</v>
      </c>
    </row>
    <row r="210" s="15" customFormat="1">
      <c r="A210" s="15"/>
      <c r="B210" s="241"/>
      <c r="C210" s="242"/>
      <c r="D210" s="221" t="s">
        <v>149</v>
      </c>
      <c r="E210" s="243" t="s">
        <v>31</v>
      </c>
      <c r="F210" s="244" t="s">
        <v>204</v>
      </c>
      <c r="G210" s="242"/>
      <c r="H210" s="245">
        <v>207.78800000000001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1" t="s">
        <v>149</v>
      </c>
      <c r="AU210" s="251" t="s">
        <v>86</v>
      </c>
      <c r="AV210" s="15" t="s">
        <v>147</v>
      </c>
      <c r="AW210" s="15" t="s">
        <v>37</v>
      </c>
      <c r="AX210" s="15" t="s">
        <v>84</v>
      </c>
      <c r="AY210" s="251" t="s">
        <v>140</v>
      </c>
    </row>
    <row r="211" s="2" customFormat="1" ht="33" customHeight="1">
      <c r="A211" s="40"/>
      <c r="B211" s="41"/>
      <c r="C211" s="206" t="s">
        <v>323</v>
      </c>
      <c r="D211" s="206" t="s">
        <v>142</v>
      </c>
      <c r="E211" s="207" t="s">
        <v>298</v>
      </c>
      <c r="F211" s="208" t="s">
        <v>299</v>
      </c>
      <c r="G211" s="209" t="s">
        <v>145</v>
      </c>
      <c r="H211" s="210">
        <v>380.39999999999998</v>
      </c>
      <c r="I211" s="211"/>
      <c r="J211" s="212">
        <f>ROUND(I211*H211,2)</f>
        <v>0</v>
      </c>
      <c r="K211" s="208" t="s">
        <v>146</v>
      </c>
      <c r="L211" s="46"/>
      <c r="M211" s="213" t="s">
        <v>31</v>
      </c>
      <c r="N211" s="214" t="s">
        <v>47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147</v>
      </c>
      <c r="AT211" s="217" t="s">
        <v>142</v>
      </c>
      <c r="AU211" s="217" t="s">
        <v>86</v>
      </c>
      <c r="AY211" s="19" t="s">
        <v>140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84</v>
      </c>
      <c r="BK211" s="218">
        <f>ROUND(I211*H211,2)</f>
        <v>0</v>
      </c>
      <c r="BL211" s="19" t="s">
        <v>147</v>
      </c>
      <c r="BM211" s="217" t="s">
        <v>799</v>
      </c>
    </row>
    <row r="212" s="14" customFormat="1">
      <c r="A212" s="14"/>
      <c r="B212" s="230"/>
      <c r="C212" s="231"/>
      <c r="D212" s="221" t="s">
        <v>149</v>
      </c>
      <c r="E212" s="232" t="s">
        <v>31</v>
      </c>
      <c r="F212" s="233" t="s">
        <v>800</v>
      </c>
      <c r="G212" s="231"/>
      <c r="H212" s="234">
        <v>380.39999999999998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149</v>
      </c>
      <c r="AU212" s="240" t="s">
        <v>86</v>
      </c>
      <c r="AV212" s="14" t="s">
        <v>86</v>
      </c>
      <c r="AW212" s="14" t="s">
        <v>37</v>
      </c>
      <c r="AX212" s="14" t="s">
        <v>84</v>
      </c>
      <c r="AY212" s="240" t="s">
        <v>140</v>
      </c>
    </row>
    <row r="213" s="2" customFormat="1">
      <c r="A213" s="40"/>
      <c r="B213" s="41"/>
      <c r="C213" s="206" t="s">
        <v>330</v>
      </c>
      <c r="D213" s="206" t="s">
        <v>142</v>
      </c>
      <c r="E213" s="207" t="s">
        <v>319</v>
      </c>
      <c r="F213" s="208" t="s">
        <v>320</v>
      </c>
      <c r="G213" s="209" t="s">
        <v>145</v>
      </c>
      <c r="H213" s="210">
        <v>190.19999999999999</v>
      </c>
      <c r="I213" s="211"/>
      <c r="J213" s="212">
        <f>ROUND(I213*H213,2)</f>
        <v>0</v>
      </c>
      <c r="K213" s="208" t="s">
        <v>146</v>
      </c>
      <c r="L213" s="46"/>
      <c r="M213" s="213" t="s">
        <v>31</v>
      </c>
      <c r="N213" s="214" t="s">
        <v>47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147</v>
      </c>
      <c r="AT213" s="217" t="s">
        <v>142</v>
      </c>
      <c r="AU213" s="217" t="s">
        <v>86</v>
      </c>
      <c r="AY213" s="19" t="s">
        <v>140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84</v>
      </c>
      <c r="BK213" s="218">
        <f>ROUND(I213*H213,2)</f>
        <v>0</v>
      </c>
      <c r="BL213" s="19" t="s">
        <v>147</v>
      </c>
      <c r="BM213" s="217" t="s">
        <v>801</v>
      </c>
    </row>
    <row r="214" s="14" customFormat="1">
      <c r="A214" s="14"/>
      <c r="B214" s="230"/>
      <c r="C214" s="231"/>
      <c r="D214" s="221" t="s">
        <v>149</v>
      </c>
      <c r="E214" s="232" t="s">
        <v>31</v>
      </c>
      <c r="F214" s="233" t="s">
        <v>802</v>
      </c>
      <c r="G214" s="231"/>
      <c r="H214" s="234">
        <v>190.19999999999999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0" t="s">
        <v>149</v>
      </c>
      <c r="AU214" s="240" t="s">
        <v>86</v>
      </c>
      <c r="AV214" s="14" t="s">
        <v>86</v>
      </c>
      <c r="AW214" s="14" t="s">
        <v>37</v>
      </c>
      <c r="AX214" s="14" t="s">
        <v>84</v>
      </c>
      <c r="AY214" s="240" t="s">
        <v>140</v>
      </c>
    </row>
    <row r="215" s="2" customFormat="1" ht="33" customHeight="1">
      <c r="A215" s="40"/>
      <c r="B215" s="41"/>
      <c r="C215" s="206" t="s">
        <v>8</v>
      </c>
      <c r="D215" s="206" t="s">
        <v>142</v>
      </c>
      <c r="E215" s="207" t="s">
        <v>324</v>
      </c>
      <c r="F215" s="208" t="s">
        <v>325</v>
      </c>
      <c r="G215" s="209" t="s">
        <v>145</v>
      </c>
      <c r="H215" s="210">
        <v>3.8500000000000001</v>
      </c>
      <c r="I215" s="211"/>
      <c r="J215" s="212">
        <f>ROUND(I215*H215,2)</f>
        <v>0</v>
      </c>
      <c r="K215" s="208" t="s">
        <v>146</v>
      </c>
      <c r="L215" s="46"/>
      <c r="M215" s="213" t="s">
        <v>31</v>
      </c>
      <c r="N215" s="214" t="s">
        <v>47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147</v>
      </c>
      <c r="AT215" s="217" t="s">
        <v>142</v>
      </c>
      <c r="AU215" s="217" t="s">
        <v>86</v>
      </c>
      <c r="AY215" s="19" t="s">
        <v>140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84</v>
      </c>
      <c r="BK215" s="218">
        <f>ROUND(I215*H215,2)</f>
        <v>0</v>
      </c>
      <c r="BL215" s="19" t="s">
        <v>147</v>
      </c>
      <c r="BM215" s="217" t="s">
        <v>803</v>
      </c>
    </row>
    <row r="216" s="14" customFormat="1">
      <c r="A216" s="14"/>
      <c r="B216" s="230"/>
      <c r="C216" s="231"/>
      <c r="D216" s="221" t="s">
        <v>149</v>
      </c>
      <c r="E216" s="232" t="s">
        <v>31</v>
      </c>
      <c r="F216" s="233" t="s">
        <v>804</v>
      </c>
      <c r="G216" s="231"/>
      <c r="H216" s="234">
        <v>3.8500000000000001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149</v>
      </c>
      <c r="AU216" s="240" t="s">
        <v>86</v>
      </c>
      <c r="AV216" s="14" t="s">
        <v>86</v>
      </c>
      <c r="AW216" s="14" t="s">
        <v>37</v>
      </c>
      <c r="AX216" s="14" t="s">
        <v>84</v>
      </c>
      <c r="AY216" s="240" t="s">
        <v>140</v>
      </c>
    </row>
    <row r="217" s="2" customFormat="1" ht="16.5" customHeight="1">
      <c r="A217" s="40"/>
      <c r="B217" s="41"/>
      <c r="C217" s="263" t="s">
        <v>341</v>
      </c>
      <c r="D217" s="263" t="s">
        <v>331</v>
      </c>
      <c r="E217" s="264" t="s">
        <v>332</v>
      </c>
      <c r="F217" s="265" t="s">
        <v>333</v>
      </c>
      <c r="G217" s="266" t="s">
        <v>334</v>
      </c>
      <c r="H217" s="267">
        <v>6.9299999999999997</v>
      </c>
      <c r="I217" s="268"/>
      <c r="J217" s="269">
        <f>ROUND(I217*H217,2)</f>
        <v>0</v>
      </c>
      <c r="K217" s="265" t="s">
        <v>146</v>
      </c>
      <c r="L217" s="270"/>
      <c r="M217" s="271" t="s">
        <v>31</v>
      </c>
      <c r="N217" s="272" t="s">
        <v>47</v>
      </c>
      <c r="O217" s="86"/>
      <c r="P217" s="215">
        <f>O217*H217</f>
        <v>0</v>
      </c>
      <c r="Q217" s="215">
        <v>1</v>
      </c>
      <c r="R217" s="215">
        <f>Q217*H217</f>
        <v>6.9299999999999997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297</v>
      </c>
      <c r="AT217" s="217" t="s">
        <v>331</v>
      </c>
      <c r="AU217" s="217" t="s">
        <v>86</v>
      </c>
      <c r="AY217" s="19" t="s">
        <v>140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84</v>
      </c>
      <c r="BK217" s="218">
        <f>ROUND(I217*H217,2)</f>
        <v>0</v>
      </c>
      <c r="BL217" s="19" t="s">
        <v>147</v>
      </c>
      <c r="BM217" s="217" t="s">
        <v>805</v>
      </c>
    </row>
    <row r="218" s="14" customFormat="1">
      <c r="A218" s="14"/>
      <c r="B218" s="230"/>
      <c r="C218" s="231"/>
      <c r="D218" s="221" t="s">
        <v>149</v>
      </c>
      <c r="E218" s="232" t="s">
        <v>31</v>
      </c>
      <c r="F218" s="233" t="s">
        <v>806</v>
      </c>
      <c r="G218" s="231"/>
      <c r="H218" s="234">
        <v>6.9299999999999997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149</v>
      </c>
      <c r="AU218" s="240" t="s">
        <v>86</v>
      </c>
      <c r="AV218" s="14" t="s">
        <v>86</v>
      </c>
      <c r="AW218" s="14" t="s">
        <v>37</v>
      </c>
      <c r="AX218" s="14" t="s">
        <v>84</v>
      </c>
      <c r="AY218" s="240" t="s">
        <v>140</v>
      </c>
    </row>
    <row r="219" s="2" customFormat="1">
      <c r="A219" s="40"/>
      <c r="B219" s="41"/>
      <c r="C219" s="206" t="s">
        <v>400</v>
      </c>
      <c r="D219" s="206" t="s">
        <v>142</v>
      </c>
      <c r="E219" s="207" t="s">
        <v>337</v>
      </c>
      <c r="F219" s="208" t="s">
        <v>338</v>
      </c>
      <c r="G219" s="209" t="s">
        <v>334</v>
      </c>
      <c r="H219" s="210">
        <v>3761.2849999999999</v>
      </c>
      <c r="I219" s="211"/>
      <c r="J219" s="212">
        <f>ROUND(I219*H219,2)</f>
        <v>0</v>
      </c>
      <c r="K219" s="208" t="s">
        <v>146</v>
      </c>
      <c r="L219" s="46"/>
      <c r="M219" s="213" t="s">
        <v>31</v>
      </c>
      <c r="N219" s="214" t="s">
        <v>47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147</v>
      </c>
      <c r="AT219" s="217" t="s">
        <v>142</v>
      </c>
      <c r="AU219" s="217" t="s">
        <v>86</v>
      </c>
      <c r="AY219" s="19" t="s">
        <v>140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84</v>
      </c>
      <c r="BK219" s="218">
        <f>ROUND(I219*H219,2)</f>
        <v>0</v>
      </c>
      <c r="BL219" s="19" t="s">
        <v>147</v>
      </c>
      <c r="BM219" s="217" t="s">
        <v>807</v>
      </c>
    </row>
    <row r="220" s="14" customFormat="1">
      <c r="A220" s="14"/>
      <c r="B220" s="230"/>
      <c r="C220" s="231"/>
      <c r="D220" s="221" t="s">
        <v>149</v>
      </c>
      <c r="E220" s="232" t="s">
        <v>31</v>
      </c>
      <c r="F220" s="233" t="s">
        <v>808</v>
      </c>
      <c r="G220" s="231"/>
      <c r="H220" s="234">
        <v>3761.2849999999999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149</v>
      </c>
      <c r="AU220" s="240" t="s">
        <v>86</v>
      </c>
      <c r="AV220" s="14" t="s">
        <v>86</v>
      </c>
      <c r="AW220" s="14" t="s">
        <v>37</v>
      </c>
      <c r="AX220" s="14" t="s">
        <v>84</v>
      </c>
      <c r="AY220" s="240" t="s">
        <v>140</v>
      </c>
    </row>
    <row r="221" s="2" customFormat="1">
      <c r="A221" s="40"/>
      <c r="B221" s="41"/>
      <c r="C221" s="206" t="s">
        <v>403</v>
      </c>
      <c r="D221" s="206" t="s">
        <v>142</v>
      </c>
      <c r="E221" s="207" t="s">
        <v>342</v>
      </c>
      <c r="F221" s="208" t="s">
        <v>343</v>
      </c>
      <c r="G221" s="209" t="s">
        <v>145</v>
      </c>
      <c r="H221" s="210">
        <v>1746.8820000000001</v>
      </c>
      <c r="I221" s="211"/>
      <c r="J221" s="212">
        <f>ROUND(I221*H221,2)</f>
        <v>0</v>
      </c>
      <c r="K221" s="208" t="s">
        <v>146</v>
      </c>
      <c r="L221" s="46"/>
      <c r="M221" s="213" t="s">
        <v>31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147</v>
      </c>
      <c r="AT221" s="217" t="s">
        <v>142</v>
      </c>
      <c r="AU221" s="217" t="s">
        <v>86</v>
      </c>
      <c r="AY221" s="19" t="s">
        <v>140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84</v>
      </c>
      <c r="BK221" s="218">
        <f>ROUND(I221*H221,2)</f>
        <v>0</v>
      </c>
      <c r="BL221" s="19" t="s">
        <v>147</v>
      </c>
      <c r="BM221" s="217" t="s">
        <v>809</v>
      </c>
    </row>
    <row r="222" s="13" customFormat="1">
      <c r="A222" s="13"/>
      <c r="B222" s="219"/>
      <c r="C222" s="220"/>
      <c r="D222" s="221" t="s">
        <v>149</v>
      </c>
      <c r="E222" s="222" t="s">
        <v>31</v>
      </c>
      <c r="F222" s="223" t="s">
        <v>810</v>
      </c>
      <c r="G222" s="220"/>
      <c r="H222" s="222" t="s">
        <v>31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9" t="s">
        <v>149</v>
      </c>
      <c r="AU222" s="229" t="s">
        <v>86</v>
      </c>
      <c r="AV222" s="13" t="s">
        <v>84</v>
      </c>
      <c r="AW222" s="13" t="s">
        <v>37</v>
      </c>
      <c r="AX222" s="13" t="s">
        <v>76</v>
      </c>
      <c r="AY222" s="229" t="s">
        <v>140</v>
      </c>
    </row>
    <row r="223" s="14" customFormat="1">
      <c r="A223" s="14"/>
      <c r="B223" s="230"/>
      <c r="C223" s="231"/>
      <c r="D223" s="221" t="s">
        <v>149</v>
      </c>
      <c r="E223" s="232" t="s">
        <v>31</v>
      </c>
      <c r="F223" s="233" t="s">
        <v>811</v>
      </c>
      <c r="G223" s="231"/>
      <c r="H223" s="234">
        <v>24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149</v>
      </c>
      <c r="AU223" s="240" t="s">
        <v>86</v>
      </c>
      <c r="AV223" s="14" t="s">
        <v>86</v>
      </c>
      <c r="AW223" s="14" t="s">
        <v>37</v>
      </c>
      <c r="AX223" s="14" t="s">
        <v>76</v>
      </c>
      <c r="AY223" s="240" t="s">
        <v>140</v>
      </c>
    </row>
    <row r="224" s="14" customFormat="1">
      <c r="A224" s="14"/>
      <c r="B224" s="230"/>
      <c r="C224" s="231"/>
      <c r="D224" s="221" t="s">
        <v>149</v>
      </c>
      <c r="E224" s="232" t="s">
        <v>31</v>
      </c>
      <c r="F224" s="233" t="s">
        <v>812</v>
      </c>
      <c r="G224" s="231"/>
      <c r="H224" s="234">
        <v>75.599999999999994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0" t="s">
        <v>149</v>
      </c>
      <c r="AU224" s="240" t="s">
        <v>86</v>
      </c>
      <c r="AV224" s="14" t="s">
        <v>86</v>
      </c>
      <c r="AW224" s="14" t="s">
        <v>37</v>
      </c>
      <c r="AX224" s="14" t="s">
        <v>76</v>
      </c>
      <c r="AY224" s="240" t="s">
        <v>140</v>
      </c>
    </row>
    <row r="225" s="14" customFormat="1">
      <c r="A225" s="14"/>
      <c r="B225" s="230"/>
      <c r="C225" s="231"/>
      <c r="D225" s="221" t="s">
        <v>149</v>
      </c>
      <c r="E225" s="232" t="s">
        <v>31</v>
      </c>
      <c r="F225" s="233" t="s">
        <v>813</v>
      </c>
      <c r="G225" s="231"/>
      <c r="H225" s="234">
        <v>60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149</v>
      </c>
      <c r="AU225" s="240" t="s">
        <v>86</v>
      </c>
      <c r="AV225" s="14" t="s">
        <v>86</v>
      </c>
      <c r="AW225" s="14" t="s">
        <v>37</v>
      </c>
      <c r="AX225" s="14" t="s">
        <v>76</v>
      </c>
      <c r="AY225" s="240" t="s">
        <v>140</v>
      </c>
    </row>
    <row r="226" s="14" customFormat="1">
      <c r="A226" s="14"/>
      <c r="B226" s="230"/>
      <c r="C226" s="231"/>
      <c r="D226" s="221" t="s">
        <v>149</v>
      </c>
      <c r="E226" s="232" t="s">
        <v>31</v>
      </c>
      <c r="F226" s="233" t="s">
        <v>814</v>
      </c>
      <c r="G226" s="231"/>
      <c r="H226" s="234">
        <v>63.299999999999997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149</v>
      </c>
      <c r="AU226" s="240" t="s">
        <v>86</v>
      </c>
      <c r="AV226" s="14" t="s">
        <v>86</v>
      </c>
      <c r="AW226" s="14" t="s">
        <v>37</v>
      </c>
      <c r="AX226" s="14" t="s">
        <v>76</v>
      </c>
      <c r="AY226" s="240" t="s">
        <v>140</v>
      </c>
    </row>
    <row r="227" s="14" customFormat="1">
      <c r="A227" s="14"/>
      <c r="B227" s="230"/>
      <c r="C227" s="231"/>
      <c r="D227" s="221" t="s">
        <v>149</v>
      </c>
      <c r="E227" s="232" t="s">
        <v>31</v>
      </c>
      <c r="F227" s="233" t="s">
        <v>815</v>
      </c>
      <c r="G227" s="231"/>
      <c r="H227" s="234">
        <v>43.450000000000003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149</v>
      </c>
      <c r="AU227" s="240" t="s">
        <v>86</v>
      </c>
      <c r="AV227" s="14" t="s">
        <v>86</v>
      </c>
      <c r="AW227" s="14" t="s">
        <v>37</v>
      </c>
      <c r="AX227" s="14" t="s">
        <v>76</v>
      </c>
      <c r="AY227" s="240" t="s">
        <v>140</v>
      </c>
    </row>
    <row r="228" s="14" customFormat="1">
      <c r="A228" s="14"/>
      <c r="B228" s="230"/>
      <c r="C228" s="231"/>
      <c r="D228" s="221" t="s">
        <v>149</v>
      </c>
      <c r="E228" s="232" t="s">
        <v>31</v>
      </c>
      <c r="F228" s="233" t="s">
        <v>816</v>
      </c>
      <c r="G228" s="231"/>
      <c r="H228" s="234">
        <v>43.5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0" t="s">
        <v>149</v>
      </c>
      <c r="AU228" s="240" t="s">
        <v>86</v>
      </c>
      <c r="AV228" s="14" t="s">
        <v>86</v>
      </c>
      <c r="AW228" s="14" t="s">
        <v>37</v>
      </c>
      <c r="AX228" s="14" t="s">
        <v>76</v>
      </c>
      <c r="AY228" s="240" t="s">
        <v>140</v>
      </c>
    </row>
    <row r="229" s="14" customFormat="1">
      <c r="A229" s="14"/>
      <c r="B229" s="230"/>
      <c r="C229" s="231"/>
      <c r="D229" s="221" t="s">
        <v>149</v>
      </c>
      <c r="E229" s="232" t="s">
        <v>31</v>
      </c>
      <c r="F229" s="233" t="s">
        <v>817</v>
      </c>
      <c r="G229" s="231"/>
      <c r="H229" s="234">
        <v>77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149</v>
      </c>
      <c r="AU229" s="240" t="s">
        <v>86</v>
      </c>
      <c r="AV229" s="14" t="s">
        <v>86</v>
      </c>
      <c r="AW229" s="14" t="s">
        <v>37</v>
      </c>
      <c r="AX229" s="14" t="s">
        <v>76</v>
      </c>
      <c r="AY229" s="240" t="s">
        <v>140</v>
      </c>
    </row>
    <row r="230" s="14" customFormat="1">
      <c r="A230" s="14"/>
      <c r="B230" s="230"/>
      <c r="C230" s="231"/>
      <c r="D230" s="221" t="s">
        <v>149</v>
      </c>
      <c r="E230" s="232" t="s">
        <v>31</v>
      </c>
      <c r="F230" s="233" t="s">
        <v>818</v>
      </c>
      <c r="G230" s="231"/>
      <c r="H230" s="234">
        <v>48.674999999999997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149</v>
      </c>
      <c r="AU230" s="240" t="s">
        <v>86</v>
      </c>
      <c r="AV230" s="14" t="s">
        <v>86</v>
      </c>
      <c r="AW230" s="14" t="s">
        <v>37</v>
      </c>
      <c r="AX230" s="14" t="s">
        <v>76</v>
      </c>
      <c r="AY230" s="240" t="s">
        <v>140</v>
      </c>
    </row>
    <row r="231" s="14" customFormat="1">
      <c r="A231" s="14"/>
      <c r="B231" s="230"/>
      <c r="C231" s="231"/>
      <c r="D231" s="221" t="s">
        <v>149</v>
      </c>
      <c r="E231" s="232" t="s">
        <v>31</v>
      </c>
      <c r="F231" s="233" t="s">
        <v>819</v>
      </c>
      <c r="G231" s="231"/>
      <c r="H231" s="234">
        <v>42.5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149</v>
      </c>
      <c r="AU231" s="240" t="s">
        <v>86</v>
      </c>
      <c r="AV231" s="14" t="s">
        <v>86</v>
      </c>
      <c r="AW231" s="14" t="s">
        <v>37</v>
      </c>
      <c r="AX231" s="14" t="s">
        <v>76</v>
      </c>
      <c r="AY231" s="240" t="s">
        <v>140</v>
      </c>
    </row>
    <row r="232" s="14" customFormat="1">
      <c r="A232" s="14"/>
      <c r="B232" s="230"/>
      <c r="C232" s="231"/>
      <c r="D232" s="221" t="s">
        <v>149</v>
      </c>
      <c r="E232" s="232" t="s">
        <v>31</v>
      </c>
      <c r="F232" s="233" t="s">
        <v>820</v>
      </c>
      <c r="G232" s="231"/>
      <c r="H232" s="234">
        <v>71.25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149</v>
      </c>
      <c r="AU232" s="240" t="s">
        <v>86</v>
      </c>
      <c r="AV232" s="14" t="s">
        <v>86</v>
      </c>
      <c r="AW232" s="14" t="s">
        <v>37</v>
      </c>
      <c r="AX232" s="14" t="s">
        <v>76</v>
      </c>
      <c r="AY232" s="240" t="s">
        <v>140</v>
      </c>
    </row>
    <row r="233" s="14" customFormat="1">
      <c r="A233" s="14"/>
      <c r="B233" s="230"/>
      <c r="C233" s="231"/>
      <c r="D233" s="221" t="s">
        <v>149</v>
      </c>
      <c r="E233" s="232" t="s">
        <v>31</v>
      </c>
      <c r="F233" s="233" t="s">
        <v>821</v>
      </c>
      <c r="G233" s="231"/>
      <c r="H233" s="234">
        <v>37.799999999999997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149</v>
      </c>
      <c r="AU233" s="240" t="s">
        <v>86</v>
      </c>
      <c r="AV233" s="14" t="s">
        <v>86</v>
      </c>
      <c r="AW233" s="14" t="s">
        <v>37</v>
      </c>
      <c r="AX233" s="14" t="s">
        <v>76</v>
      </c>
      <c r="AY233" s="240" t="s">
        <v>140</v>
      </c>
    </row>
    <row r="234" s="14" customFormat="1">
      <c r="A234" s="14"/>
      <c r="B234" s="230"/>
      <c r="C234" s="231"/>
      <c r="D234" s="221" t="s">
        <v>149</v>
      </c>
      <c r="E234" s="232" t="s">
        <v>31</v>
      </c>
      <c r="F234" s="233" t="s">
        <v>822</v>
      </c>
      <c r="G234" s="231"/>
      <c r="H234" s="234">
        <v>60.75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149</v>
      </c>
      <c r="AU234" s="240" t="s">
        <v>86</v>
      </c>
      <c r="AV234" s="14" t="s">
        <v>86</v>
      </c>
      <c r="AW234" s="14" t="s">
        <v>37</v>
      </c>
      <c r="AX234" s="14" t="s">
        <v>76</v>
      </c>
      <c r="AY234" s="240" t="s">
        <v>140</v>
      </c>
    </row>
    <row r="235" s="14" customFormat="1">
      <c r="A235" s="14"/>
      <c r="B235" s="230"/>
      <c r="C235" s="231"/>
      <c r="D235" s="221" t="s">
        <v>149</v>
      </c>
      <c r="E235" s="232" t="s">
        <v>31</v>
      </c>
      <c r="F235" s="233" t="s">
        <v>823</v>
      </c>
      <c r="G235" s="231"/>
      <c r="H235" s="234">
        <v>48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149</v>
      </c>
      <c r="AU235" s="240" t="s">
        <v>86</v>
      </c>
      <c r="AV235" s="14" t="s">
        <v>86</v>
      </c>
      <c r="AW235" s="14" t="s">
        <v>37</v>
      </c>
      <c r="AX235" s="14" t="s">
        <v>76</v>
      </c>
      <c r="AY235" s="240" t="s">
        <v>140</v>
      </c>
    </row>
    <row r="236" s="14" customFormat="1">
      <c r="A236" s="14"/>
      <c r="B236" s="230"/>
      <c r="C236" s="231"/>
      <c r="D236" s="221" t="s">
        <v>149</v>
      </c>
      <c r="E236" s="232" t="s">
        <v>31</v>
      </c>
      <c r="F236" s="233" t="s">
        <v>824</v>
      </c>
      <c r="G236" s="231"/>
      <c r="H236" s="234">
        <v>46.350000000000001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149</v>
      </c>
      <c r="AU236" s="240" t="s">
        <v>86</v>
      </c>
      <c r="AV236" s="14" t="s">
        <v>86</v>
      </c>
      <c r="AW236" s="14" t="s">
        <v>37</v>
      </c>
      <c r="AX236" s="14" t="s">
        <v>76</v>
      </c>
      <c r="AY236" s="240" t="s">
        <v>140</v>
      </c>
    </row>
    <row r="237" s="14" customFormat="1">
      <c r="A237" s="14"/>
      <c r="B237" s="230"/>
      <c r="C237" s="231"/>
      <c r="D237" s="221" t="s">
        <v>149</v>
      </c>
      <c r="E237" s="232" t="s">
        <v>31</v>
      </c>
      <c r="F237" s="233" t="s">
        <v>825</v>
      </c>
      <c r="G237" s="231"/>
      <c r="H237" s="234">
        <v>33.774999999999999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149</v>
      </c>
      <c r="AU237" s="240" t="s">
        <v>86</v>
      </c>
      <c r="AV237" s="14" t="s">
        <v>86</v>
      </c>
      <c r="AW237" s="14" t="s">
        <v>37</v>
      </c>
      <c r="AX237" s="14" t="s">
        <v>76</v>
      </c>
      <c r="AY237" s="240" t="s">
        <v>140</v>
      </c>
    </row>
    <row r="238" s="14" customFormat="1">
      <c r="A238" s="14"/>
      <c r="B238" s="230"/>
      <c r="C238" s="231"/>
      <c r="D238" s="221" t="s">
        <v>149</v>
      </c>
      <c r="E238" s="232" t="s">
        <v>31</v>
      </c>
      <c r="F238" s="233" t="s">
        <v>826</v>
      </c>
      <c r="G238" s="231"/>
      <c r="H238" s="234">
        <v>28.800000000000001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149</v>
      </c>
      <c r="AU238" s="240" t="s">
        <v>86</v>
      </c>
      <c r="AV238" s="14" t="s">
        <v>86</v>
      </c>
      <c r="AW238" s="14" t="s">
        <v>37</v>
      </c>
      <c r="AX238" s="14" t="s">
        <v>76</v>
      </c>
      <c r="AY238" s="240" t="s">
        <v>140</v>
      </c>
    </row>
    <row r="239" s="14" customFormat="1">
      <c r="A239" s="14"/>
      <c r="B239" s="230"/>
      <c r="C239" s="231"/>
      <c r="D239" s="221" t="s">
        <v>149</v>
      </c>
      <c r="E239" s="232" t="s">
        <v>31</v>
      </c>
      <c r="F239" s="233" t="s">
        <v>827</v>
      </c>
      <c r="G239" s="231"/>
      <c r="H239" s="234">
        <v>41.625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0" t="s">
        <v>149</v>
      </c>
      <c r="AU239" s="240" t="s">
        <v>86</v>
      </c>
      <c r="AV239" s="14" t="s">
        <v>86</v>
      </c>
      <c r="AW239" s="14" t="s">
        <v>37</v>
      </c>
      <c r="AX239" s="14" t="s">
        <v>76</v>
      </c>
      <c r="AY239" s="240" t="s">
        <v>140</v>
      </c>
    </row>
    <row r="240" s="14" customFormat="1">
      <c r="A240" s="14"/>
      <c r="B240" s="230"/>
      <c r="C240" s="231"/>
      <c r="D240" s="221" t="s">
        <v>149</v>
      </c>
      <c r="E240" s="232" t="s">
        <v>31</v>
      </c>
      <c r="F240" s="233" t="s">
        <v>828</v>
      </c>
      <c r="G240" s="231"/>
      <c r="H240" s="234">
        <v>47.700000000000003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0" t="s">
        <v>149</v>
      </c>
      <c r="AU240" s="240" t="s">
        <v>86</v>
      </c>
      <c r="AV240" s="14" t="s">
        <v>86</v>
      </c>
      <c r="AW240" s="14" t="s">
        <v>37</v>
      </c>
      <c r="AX240" s="14" t="s">
        <v>76</v>
      </c>
      <c r="AY240" s="240" t="s">
        <v>140</v>
      </c>
    </row>
    <row r="241" s="14" customFormat="1">
      <c r="A241" s="14"/>
      <c r="B241" s="230"/>
      <c r="C241" s="231"/>
      <c r="D241" s="221" t="s">
        <v>149</v>
      </c>
      <c r="E241" s="232" t="s">
        <v>31</v>
      </c>
      <c r="F241" s="233" t="s">
        <v>829</v>
      </c>
      <c r="G241" s="231"/>
      <c r="H241" s="234">
        <v>49.799999999999997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149</v>
      </c>
      <c r="AU241" s="240" t="s">
        <v>86</v>
      </c>
      <c r="AV241" s="14" t="s">
        <v>86</v>
      </c>
      <c r="AW241" s="14" t="s">
        <v>37</v>
      </c>
      <c r="AX241" s="14" t="s">
        <v>76</v>
      </c>
      <c r="AY241" s="240" t="s">
        <v>140</v>
      </c>
    </row>
    <row r="242" s="14" customFormat="1">
      <c r="A242" s="14"/>
      <c r="B242" s="230"/>
      <c r="C242" s="231"/>
      <c r="D242" s="221" t="s">
        <v>149</v>
      </c>
      <c r="E242" s="232" t="s">
        <v>31</v>
      </c>
      <c r="F242" s="233" t="s">
        <v>830</v>
      </c>
      <c r="G242" s="231"/>
      <c r="H242" s="234">
        <v>40.643999999999998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0" t="s">
        <v>149</v>
      </c>
      <c r="AU242" s="240" t="s">
        <v>86</v>
      </c>
      <c r="AV242" s="14" t="s">
        <v>86</v>
      </c>
      <c r="AW242" s="14" t="s">
        <v>37</v>
      </c>
      <c r="AX242" s="14" t="s">
        <v>76</v>
      </c>
      <c r="AY242" s="240" t="s">
        <v>140</v>
      </c>
    </row>
    <row r="243" s="14" customFormat="1">
      <c r="A243" s="14"/>
      <c r="B243" s="230"/>
      <c r="C243" s="231"/>
      <c r="D243" s="221" t="s">
        <v>149</v>
      </c>
      <c r="E243" s="232" t="s">
        <v>31</v>
      </c>
      <c r="F243" s="233" t="s">
        <v>831</v>
      </c>
      <c r="G243" s="231"/>
      <c r="H243" s="234">
        <v>0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149</v>
      </c>
      <c r="AU243" s="240" t="s">
        <v>86</v>
      </c>
      <c r="AV243" s="14" t="s">
        <v>86</v>
      </c>
      <c r="AW243" s="14" t="s">
        <v>37</v>
      </c>
      <c r="AX243" s="14" t="s">
        <v>76</v>
      </c>
      <c r="AY243" s="240" t="s">
        <v>140</v>
      </c>
    </row>
    <row r="244" s="14" customFormat="1">
      <c r="A244" s="14"/>
      <c r="B244" s="230"/>
      <c r="C244" s="231"/>
      <c r="D244" s="221" t="s">
        <v>149</v>
      </c>
      <c r="E244" s="232" t="s">
        <v>31</v>
      </c>
      <c r="F244" s="233" t="s">
        <v>832</v>
      </c>
      <c r="G244" s="231"/>
      <c r="H244" s="234">
        <v>51.034999999999997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0" t="s">
        <v>149</v>
      </c>
      <c r="AU244" s="240" t="s">
        <v>86</v>
      </c>
      <c r="AV244" s="14" t="s">
        <v>86</v>
      </c>
      <c r="AW244" s="14" t="s">
        <v>37</v>
      </c>
      <c r="AX244" s="14" t="s">
        <v>76</v>
      </c>
      <c r="AY244" s="240" t="s">
        <v>140</v>
      </c>
    </row>
    <row r="245" s="14" customFormat="1">
      <c r="A245" s="14"/>
      <c r="B245" s="230"/>
      <c r="C245" s="231"/>
      <c r="D245" s="221" t="s">
        <v>149</v>
      </c>
      <c r="E245" s="232" t="s">
        <v>31</v>
      </c>
      <c r="F245" s="233" t="s">
        <v>833</v>
      </c>
      <c r="G245" s="231"/>
      <c r="H245" s="234">
        <v>87.120000000000005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149</v>
      </c>
      <c r="AU245" s="240" t="s">
        <v>86</v>
      </c>
      <c r="AV245" s="14" t="s">
        <v>86</v>
      </c>
      <c r="AW245" s="14" t="s">
        <v>37</v>
      </c>
      <c r="AX245" s="14" t="s">
        <v>76</v>
      </c>
      <c r="AY245" s="240" t="s">
        <v>140</v>
      </c>
    </row>
    <row r="246" s="14" customFormat="1">
      <c r="A246" s="14"/>
      <c r="B246" s="230"/>
      <c r="C246" s="231"/>
      <c r="D246" s="221" t="s">
        <v>149</v>
      </c>
      <c r="E246" s="232" t="s">
        <v>31</v>
      </c>
      <c r="F246" s="233" t="s">
        <v>834</v>
      </c>
      <c r="G246" s="231"/>
      <c r="H246" s="234">
        <v>51.450000000000003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149</v>
      </c>
      <c r="AU246" s="240" t="s">
        <v>86</v>
      </c>
      <c r="AV246" s="14" t="s">
        <v>86</v>
      </c>
      <c r="AW246" s="14" t="s">
        <v>37</v>
      </c>
      <c r="AX246" s="14" t="s">
        <v>76</v>
      </c>
      <c r="AY246" s="240" t="s">
        <v>140</v>
      </c>
    </row>
    <row r="247" s="14" customFormat="1">
      <c r="A247" s="14"/>
      <c r="B247" s="230"/>
      <c r="C247" s="231"/>
      <c r="D247" s="221" t="s">
        <v>149</v>
      </c>
      <c r="E247" s="232" t="s">
        <v>31</v>
      </c>
      <c r="F247" s="233" t="s">
        <v>835</v>
      </c>
      <c r="G247" s="231"/>
      <c r="H247" s="234">
        <v>90.219999999999999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149</v>
      </c>
      <c r="AU247" s="240" t="s">
        <v>86</v>
      </c>
      <c r="AV247" s="14" t="s">
        <v>86</v>
      </c>
      <c r="AW247" s="14" t="s">
        <v>37</v>
      </c>
      <c r="AX247" s="14" t="s">
        <v>76</v>
      </c>
      <c r="AY247" s="240" t="s">
        <v>140</v>
      </c>
    </row>
    <row r="248" s="14" customFormat="1">
      <c r="A248" s="14"/>
      <c r="B248" s="230"/>
      <c r="C248" s="231"/>
      <c r="D248" s="221" t="s">
        <v>149</v>
      </c>
      <c r="E248" s="232" t="s">
        <v>31</v>
      </c>
      <c r="F248" s="233" t="s">
        <v>836</v>
      </c>
      <c r="G248" s="231"/>
      <c r="H248" s="234">
        <v>49.5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149</v>
      </c>
      <c r="AU248" s="240" t="s">
        <v>86</v>
      </c>
      <c r="AV248" s="14" t="s">
        <v>86</v>
      </c>
      <c r="AW248" s="14" t="s">
        <v>37</v>
      </c>
      <c r="AX248" s="14" t="s">
        <v>76</v>
      </c>
      <c r="AY248" s="240" t="s">
        <v>140</v>
      </c>
    </row>
    <row r="249" s="14" customFormat="1">
      <c r="A249" s="14"/>
      <c r="B249" s="230"/>
      <c r="C249" s="231"/>
      <c r="D249" s="221" t="s">
        <v>149</v>
      </c>
      <c r="E249" s="232" t="s">
        <v>31</v>
      </c>
      <c r="F249" s="233" t="s">
        <v>837</v>
      </c>
      <c r="G249" s="231"/>
      <c r="H249" s="234">
        <v>49.5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0" t="s">
        <v>149</v>
      </c>
      <c r="AU249" s="240" t="s">
        <v>86</v>
      </c>
      <c r="AV249" s="14" t="s">
        <v>86</v>
      </c>
      <c r="AW249" s="14" t="s">
        <v>37</v>
      </c>
      <c r="AX249" s="14" t="s">
        <v>76</v>
      </c>
      <c r="AY249" s="240" t="s">
        <v>140</v>
      </c>
    </row>
    <row r="250" s="14" customFormat="1">
      <c r="A250" s="14"/>
      <c r="B250" s="230"/>
      <c r="C250" s="231"/>
      <c r="D250" s="221" t="s">
        <v>149</v>
      </c>
      <c r="E250" s="232" t="s">
        <v>31</v>
      </c>
      <c r="F250" s="233" t="s">
        <v>838</v>
      </c>
      <c r="G250" s="231"/>
      <c r="H250" s="234">
        <v>46.5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149</v>
      </c>
      <c r="AU250" s="240" t="s">
        <v>86</v>
      </c>
      <c r="AV250" s="14" t="s">
        <v>86</v>
      </c>
      <c r="AW250" s="14" t="s">
        <v>37</v>
      </c>
      <c r="AX250" s="14" t="s">
        <v>76</v>
      </c>
      <c r="AY250" s="240" t="s">
        <v>140</v>
      </c>
    </row>
    <row r="251" s="14" customFormat="1">
      <c r="A251" s="14"/>
      <c r="B251" s="230"/>
      <c r="C251" s="231"/>
      <c r="D251" s="221" t="s">
        <v>149</v>
      </c>
      <c r="E251" s="232" t="s">
        <v>31</v>
      </c>
      <c r="F251" s="233" t="s">
        <v>839</v>
      </c>
      <c r="G251" s="231"/>
      <c r="H251" s="234">
        <v>44.5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149</v>
      </c>
      <c r="AU251" s="240" t="s">
        <v>86</v>
      </c>
      <c r="AV251" s="14" t="s">
        <v>86</v>
      </c>
      <c r="AW251" s="14" t="s">
        <v>37</v>
      </c>
      <c r="AX251" s="14" t="s">
        <v>76</v>
      </c>
      <c r="AY251" s="240" t="s">
        <v>140</v>
      </c>
    </row>
    <row r="252" s="14" customFormat="1">
      <c r="A252" s="14"/>
      <c r="B252" s="230"/>
      <c r="C252" s="231"/>
      <c r="D252" s="221" t="s">
        <v>149</v>
      </c>
      <c r="E252" s="232" t="s">
        <v>31</v>
      </c>
      <c r="F252" s="233" t="s">
        <v>840</v>
      </c>
      <c r="G252" s="231"/>
      <c r="H252" s="234">
        <v>23.5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0" t="s">
        <v>149</v>
      </c>
      <c r="AU252" s="240" t="s">
        <v>86</v>
      </c>
      <c r="AV252" s="14" t="s">
        <v>86</v>
      </c>
      <c r="AW252" s="14" t="s">
        <v>37</v>
      </c>
      <c r="AX252" s="14" t="s">
        <v>76</v>
      </c>
      <c r="AY252" s="240" t="s">
        <v>140</v>
      </c>
    </row>
    <row r="253" s="14" customFormat="1">
      <c r="A253" s="14"/>
      <c r="B253" s="230"/>
      <c r="C253" s="231"/>
      <c r="D253" s="221" t="s">
        <v>149</v>
      </c>
      <c r="E253" s="232" t="s">
        <v>31</v>
      </c>
      <c r="F253" s="233" t="s">
        <v>841</v>
      </c>
      <c r="G253" s="231"/>
      <c r="H253" s="234">
        <v>11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0" t="s">
        <v>149</v>
      </c>
      <c r="AU253" s="240" t="s">
        <v>86</v>
      </c>
      <c r="AV253" s="14" t="s">
        <v>86</v>
      </c>
      <c r="AW253" s="14" t="s">
        <v>37</v>
      </c>
      <c r="AX253" s="14" t="s">
        <v>76</v>
      </c>
      <c r="AY253" s="240" t="s">
        <v>140</v>
      </c>
    </row>
    <row r="254" s="14" customFormat="1">
      <c r="A254" s="14"/>
      <c r="B254" s="230"/>
      <c r="C254" s="231"/>
      <c r="D254" s="221" t="s">
        <v>149</v>
      </c>
      <c r="E254" s="232" t="s">
        <v>31</v>
      </c>
      <c r="F254" s="233" t="s">
        <v>842</v>
      </c>
      <c r="G254" s="231"/>
      <c r="H254" s="234">
        <v>19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149</v>
      </c>
      <c r="AU254" s="240" t="s">
        <v>86</v>
      </c>
      <c r="AV254" s="14" t="s">
        <v>86</v>
      </c>
      <c r="AW254" s="14" t="s">
        <v>37</v>
      </c>
      <c r="AX254" s="14" t="s">
        <v>76</v>
      </c>
      <c r="AY254" s="240" t="s">
        <v>140</v>
      </c>
    </row>
    <row r="255" s="14" customFormat="1">
      <c r="A255" s="14"/>
      <c r="B255" s="230"/>
      <c r="C255" s="231"/>
      <c r="D255" s="221" t="s">
        <v>149</v>
      </c>
      <c r="E255" s="232" t="s">
        <v>31</v>
      </c>
      <c r="F255" s="233" t="s">
        <v>843</v>
      </c>
      <c r="G255" s="231"/>
      <c r="H255" s="234">
        <v>13.75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149</v>
      </c>
      <c r="AU255" s="240" t="s">
        <v>86</v>
      </c>
      <c r="AV255" s="14" t="s">
        <v>86</v>
      </c>
      <c r="AW255" s="14" t="s">
        <v>37</v>
      </c>
      <c r="AX255" s="14" t="s">
        <v>76</v>
      </c>
      <c r="AY255" s="240" t="s">
        <v>140</v>
      </c>
    </row>
    <row r="256" s="14" customFormat="1">
      <c r="A256" s="14"/>
      <c r="B256" s="230"/>
      <c r="C256" s="231"/>
      <c r="D256" s="221" t="s">
        <v>149</v>
      </c>
      <c r="E256" s="232" t="s">
        <v>31</v>
      </c>
      <c r="F256" s="233" t="s">
        <v>844</v>
      </c>
      <c r="G256" s="231"/>
      <c r="H256" s="234">
        <v>17.5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149</v>
      </c>
      <c r="AU256" s="240" t="s">
        <v>86</v>
      </c>
      <c r="AV256" s="14" t="s">
        <v>86</v>
      </c>
      <c r="AW256" s="14" t="s">
        <v>37</v>
      </c>
      <c r="AX256" s="14" t="s">
        <v>76</v>
      </c>
      <c r="AY256" s="240" t="s">
        <v>140</v>
      </c>
    </row>
    <row r="257" s="16" customFormat="1">
      <c r="A257" s="16"/>
      <c r="B257" s="252"/>
      <c r="C257" s="253"/>
      <c r="D257" s="221" t="s">
        <v>149</v>
      </c>
      <c r="E257" s="254" t="s">
        <v>31</v>
      </c>
      <c r="F257" s="255" t="s">
        <v>262</v>
      </c>
      <c r="G257" s="253"/>
      <c r="H257" s="256">
        <v>1539.0940000000001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2" t="s">
        <v>149</v>
      </c>
      <c r="AU257" s="262" t="s">
        <v>86</v>
      </c>
      <c r="AV257" s="16" t="s">
        <v>263</v>
      </c>
      <c r="AW257" s="16" t="s">
        <v>37</v>
      </c>
      <c r="AX257" s="16" t="s">
        <v>76</v>
      </c>
      <c r="AY257" s="262" t="s">
        <v>140</v>
      </c>
    </row>
    <row r="258" s="13" customFormat="1">
      <c r="A258" s="13"/>
      <c r="B258" s="219"/>
      <c r="C258" s="220"/>
      <c r="D258" s="221" t="s">
        <v>149</v>
      </c>
      <c r="E258" s="222" t="s">
        <v>31</v>
      </c>
      <c r="F258" s="223" t="s">
        <v>287</v>
      </c>
      <c r="G258" s="220"/>
      <c r="H258" s="222" t="s">
        <v>31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9" t="s">
        <v>149</v>
      </c>
      <c r="AU258" s="229" t="s">
        <v>86</v>
      </c>
      <c r="AV258" s="13" t="s">
        <v>84</v>
      </c>
      <c r="AW258" s="13" t="s">
        <v>37</v>
      </c>
      <c r="AX258" s="13" t="s">
        <v>76</v>
      </c>
      <c r="AY258" s="229" t="s">
        <v>140</v>
      </c>
    </row>
    <row r="259" s="14" customFormat="1">
      <c r="A259" s="14"/>
      <c r="B259" s="230"/>
      <c r="C259" s="231"/>
      <c r="D259" s="221" t="s">
        <v>149</v>
      </c>
      <c r="E259" s="232" t="s">
        <v>31</v>
      </c>
      <c r="F259" s="233" t="s">
        <v>845</v>
      </c>
      <c r="G259" s="231"/>
      <c r="H259" s="234">
        <v>116.732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149</v>
      </c>
      <c r="AU259" s="240" t="s">
        <v>86</v>
      </c>
      <c r="AV259" s="14" t="s">
        <v>86</v>
      </c>
      <c r="AW259" s="14" t="s">
        <v>37</v>
      </c>
      <c r="AX259" s="14" t="s">
        <v>76</v>
      </c>
      <c r="AY259" s="240" t="s">
        <v>140</v>
      </c>
    </row>
    <row r="260" s="14" customFormat="1">
      <c r="A260" s="14"/>
      <c r="B260" s="230"/>
      <c r="C260" s="231"/>
      <c r="D260" s="221" t="s">
        <v>149</v>
      </c>
      <c r="E260" s="232" t="s">
        <v>31</v>
      </c>
      <c r="F260" s="233" t="s">
        <v>795</v>
      </c>
      <c r="G260" s="231"/>
      <c r="H260" s="234">
        <v>15.568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149</v>
      </c>
      <c r="AU260" s="240" t="s">
        <v>86</v>
      </c>
      <c r="AV260" s="14" t="s">
        <v>86</v>
      </c>
      <c r="AW260" s="14" t="s">
        <v>37</v>
      </c>
      <c r="AX260" s="14" t="s">
        <v>76</v>
      </c>
      <c r="AY260" s="240" t="s">
        <v>140</v>
      </c>
    </row>
    <row r="261" s="14" customFormat="1">
      <c r="A261" s="14"/>
      <c r="B261" s="230"/>
      <c r="C261" s="231"/>
      <c r="D261" s="221" t="s">
        <v>149</v>
      </c>
      <c r="E261" s="232" t="s">
        <v>31</v>
      </c>
      <c r="F261" s="233" t="s">
        <v>796</v>
      </c>
      <c r="G261" s="231"/>
      <c r="H261" s="234">
        <v>11.060000000000001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149</v>
      </c>
      <c r="AU261" s="240" t="s">
        <v>86</v>
      </c>
      <c r="AV261" s="14" t="s">
        <v>86</v>
      </c>
      <c r="AW261" s="14" t="s">
        <v>37</v>
      </c>
      <c r="AX261" s="14" t="s">
        <v>76</v>
      </c>
      <c r="AY261" s="240" t="s">
        <v>140</v>
      </c>
    </row>
    <row r="262" s="14" customFormat="1">
      <c r="A262" s="14"/>
      <c r="B262" s="230"/>
      <c r="C262" s="231"/>
      <c r="D262" s="221" t="s">
        <v>149</v>
      </c>
      <c r="E262" s="232" t="s">
        <v>31</v>
      </c>
      <c r="F262" s="233" t="s">
        <v>797</v>
      </c>
      <c r="G262" s="231"/>
      <c r="H262" s="234">
        <v>18.004000000000001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0" t="s">
        <v>149</v>
      </c>
      <c r="AU262" s="240" t="s">
        <v>86</v>
      </c>
      <c r="AV262" s="14" t="s">
        <v>86</v>
      </c>
      <c r="AW262" s="14" t="s">
        <v>37</v>
      </c>
      <c r="AX262" s="14" t="s">
        <v>76</v>
      </c>
      <c r="AY262" s="240" t="s">
        <v>140</v>
      </c>
    </row>
    <row r="263" s="14" customFormat="1">
      <c r="A263" s="14"/>
      <c r="B263" s="230"/>
      <c r="C263" s="231"/>
      <c r="D263" s="221" t="s">
        <v>149</v>
      </c>
      <c r="E263" s="232" t="s">
        <v>31</v>
      </c>
      <c r="F263" s="233" t="s">
        <v>846</v>
      </c>
      <c r="G263" s="231"/>
      <c r="H263" s="234">
        <v>46.423999999999999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149</v>
      </c>
      <c r="AU263" s="240" t="s">
        <v>86</v>
      </c>
      <c r="AV263" s="14" t="s">
        <v>86</v>
      </c>
      <c r="AW263" s="14" t="s">
        <v>37</v>
      </c>
      <c r="AX263" s="14" t="s">
        <v>76</v>
      </c>
      <c r="AY263" s="240" t="s">
        <v>140</v>
      </c>
    </row>
    <row r="264" s="16" customFormat="1">
      <c r="A264" s="16"/>
      <c r="B264" s="252"/>
      <c r="C264" s="253"/>
      <c r="D264" s="221" t="s">
        <v>149</v>
      </c>
      <c r="E264" s="254" t="s">
        <v>31</v>
      </c>
      <c r="F264" s="255" t="s">
        <v>262</v>
      </c>
      <c r="G264" s="253"/>
      <c r="H264" s="256">
        <v>207.78800000000001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62" t="s">
        <v>149</v>
      </c>
      <c r="AU264" s="262" t="s">
        <v>86</v>
      </c>
      <c r="AV264" s="16" t="s">
        <v>263</v>
      </c>
      <c r="AW264" s="16" t="s">
        <v>37</v>
      </c>
      <c r="AX264" s="16" t="s">
        <v>76</v>
      </c>
      <c r="AY264" s="262" t="s">
        <v>140</v>
      </c>
    </row>
    <row r="265" s="15" customFormat="1">
      <c r="A265" s="15"/>
      <c r="B265" s="241"/>
      <c r="C265" s="242"/>
      <c r="D265" s="221" t="s">
        <v>149</v>
      </c>
      <c r="E265" s="243" t="s">
        <v>31</v>
      </c>
      <c r="F265" s="244" t="s">
        <v>204</v>
      </c>
      <c r="G265" s="242"/>
      <c r="H265" s="245">
        <v>1746.8819999999998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1" t="s">
        <v>149</v>
      </c>
      <c r="AU265" s="251" t="s">
        <v>86</v>
      </c>
      <c r="AV265" s="15" t="s">
        <v>147</v>
      </c>
      <c r="AW265" s="15" t="s">
        <v>37</v>
      </c>
      <c r="AX265" s="15" t="s">
        <v>84</v>
      </c>
      <c r="AY265" s="251" t="s">
        <v>140</v>
      </c>
    </row>
    <row r="266" s="2" customFormat="1" ht="16.5" customHeight="1">
      <c r="A266" s="40"/>
      <c r="B266" s="41"/>
      <c r="C266" s="263" t="s">
        <v>408</v>
      </c>
      <c r="D266" s="263" t="s">
        <v>331</v>
      </c>
      <c r="E266" s="264" t="s">
        <v>404</v>
      </c>
      <c r="F266" s="265" t="s">
        <v>405</v>
      </c>
      <c r="G266" s="266" t="s">
        <v>334</v>
      </c>
      <c r="H266" s="267">
        <v>374.01799999999997</v>
      </c>
      <c r="I266" s="268"/>
      <c r="J266" s="269">
        <f>ROUND(I266*H266,2)</f>
        <v>0</v>
      </c>
      <c r="K266" s="265" t="s">
        <v>146</v>
      </c>
      <c r="L266" s="270"/>
      <c r="M266" s="271" t="s">
        <v>31</v>
      </c>
      <c r="N266" s="272" t="s">
        <v>47</v>
      </c>
      <c r="O266" s="86"/>
      <c r="P266" s="215">
        <f>O266*H266</f>
        <v>0</v>
      </c>
      <c r="Q266" s="215">
        <v>1</v>
      </c>
      <c r="R266" s="215">
        <f>Q266*H266</f>
        <v>374.01799999999997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297</v>
      </c>
      <c r="AT266" s="217" t="s">
        <v>331</v>
      </c>
      <c r="AU266" s="217" t="s">
        <v>86</v>
      </c>
      <c r="AY266" s="19" t="s">
        <v>140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84</v>
      </c>
      <c r="BK266" s="218">
        <f>ROUND(I266*H266,2)</f>
        <v>0</v>
      </c>
      <c r="BL266" s="19" t="s">
        <v>147</v>
      </c>
      <c r="BM266" s="217" t="s">
        <v>847</v>
      </c>
    </row>
    <row r="267" s="13" customFormat="1">
      <c r="A267" s="13"/>
      <c r="B267" s="219"/>
      <c r="C267" s="220"/>
      <c r="D267" s="221" t="s">
        <v>149</v>
      </c>
      <c r="E267" s="222" t="s">
        <v>31</v>
      </c>
      <c r="F267" s="223" t="s">
        <v>287</v>
      </c>
      <c r="G267" s="220"/>
      <c r="H267" s="222" t="s">
        <v>31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149</v>
      </c>
      <c r="AU267" s="229" t="s">
        <v>86</v>
      </c>
      <c r="AV267" s="13" t="s">
        <v>84</v>
      </c>
      <c r="AW267" s="13" t="s">
        <v>37</v>
      </c>
      <c r="AX267" s="13" t="s">
        <v>76</v>
      </c>
      <c r="AY267" s="229" t="s">
        <v>140</v>
      </c>
    </row>
    <row r="268" s="14" customFormat="1">
      <c r="A268" s="14"/>
      <c r="B268" s="230"/>
      <c r="C268" s="231"/>
      <c r="D268" s="221" t="s">
        <v>149</v>
      </c>
      <c r="E268" s="232" t="s">
        <v>31</v>
      </c>
      <c r="F268" s="233" t="s">
        <v>848</v>
      </c>
      <c r="G268" s="231"/>
      <c r="H268" s="234">
        <v>210.118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149</v>
      </c>
      <c r="AU268" s="240" t="s">
        <v>86</v>
      </c>
      <c r="AV268" s="14" t="s">
        <v>86</v>
      </c>
      <c r="AW268" s="14" t="s">
        <v>37</v>
      </c>
      <c r="AX268" s="14" t="s">
        <v>76</v>
      </c>
      <c r="AY268" s="240" t="s">
        <v>140</v>
      </c>
    </row>
    <row r="269" s="14" customFormat="1">
      <c r="A269" s="14"/>
      <c r="B269" s="230"/>
      <c r="C269" s="231"/>
      <c r="D269" s="221" t="s">
        <v>149</v>
      </c>
      <c r="E269" s="232" t="s">
        <v>31</v>
      </c>
      <c r="F269" s="233" t="s">
        <v>849</v>
      </c>
      <c r="G269" s="231"/>
      <c r="H269" s="234">
        <v>28.021999999999998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0" t="s">
        <v>149</v>
      </c>
      <c r="AU269" s="240" t="s">
        <v>86</v>
      </c>
      <c r="AV269" s="14" t="s">
        <v>86</v>
      </c>
      <c r="AW269" s="14" t="s">
        <v>37</v>
      </c>
      <c r="AX269" s="14" t="s">
        <v>76</v>
      </c>
      <c r="AY269" s="240" t="s">
        <v>140</v>
      </c>
    </row>
    <row r="270" s="14" customFormat="1">
      <c r="A270" s="14"/>
      <c r="B270" s="230"/>
      <c r="C270" s="231"/>
      <c r="D270" s="221" t="s">
        <v>149</v>
      </c>
      <c r="E270" s="232" t="s">
        <v>31</v>
      </c>
      <c r="F270" s="233" t="s">
        <v>850</v>
      </c>
      <c r="G270" s="231"/>
      <c r="H270" s="234">
        <v>19.908000000000001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149</v>
      </c>
      <c r="AU270" s="240" t="s">
        <v>86</v>
      </c>
      <c r="AV270" s="14" t="s">
        <v>86</v>
      </c>
      <c r="AW270" s="14" t="s">
        <v>37</v>
      </c>
      <c r="AX270" s="14" t="s">
        <v>76</v>
      </c>
      <c r="AY270" s="240" t="s">
        <v>140</v>
      </c>
    </row>
    <row r="271" s="14" customFormat="1">
      <c r="A271" s="14"/>
      <c r="B271" s="230"/>
      <c r="C271" s="231"/>
      <c r="D271" s="221" t="s">
        <v>149</v>
      </c>
      <c r="E271" s="232" t="s">
        <v>31</v>
      </c>
      <c r="F271" s="233" t="s">
        <v>851</v>
      </c>
      <c r="G271" s="231"/>
      <c r="H271" s="234">
        <v>32.406999999999996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0" t="s">
        <v>149</v>
      </c>
      <c r="AU271" s="240" t="s">
        <v>86</v>
      </c>
      <c r="AV271" s="14" t="s">
        <v>86</v>
      </c>
      <c r="AW271" s="14" t="s">
        <v>37</v>
      </c>
      <c r="AX271" s="14" t="s">
        <v>76</v>
      </c>
      <c r="AY271" s="240" t="s">
        <v>140</v>
      </c>
    </row>
    <row r="272" s="14" customFormat="1">
      <c r="A272" s="14"/>
      <c r="B272" s="230"/>
      <c r="C272" s="231"/>
      <c r="D272" s="221" t="s">
        <v>149</v>
      </c>
      <c r="E272" s="232" t="s">
        <v>31</v>
      </c>
      <c r="F272" s="233" t="s">
        <v>852</v>
      </c>
      <c r="G272" s="231"/>
      <c r="H272" s="234">
        <v>83.563000000000002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149</v>
      </c>
      <c r="AU272" s="240" t="s">
        <v>86</v>
      </c>
      <c r="AV272" s="14" t="s">
        <v>86</v>
      </c>
      <c r="AW272" s="14" t="s">
        <v>37</v>
      </c>
      <c r="AX272" s="14" t="s">
        <v>76</v>
      </c>
      <c r="AY272" s="240" t="s">
        <v>140</v>
      </c>
    </row>
    <row r="273" s="15" customFormat="1">
      <c r="A273" s="15"/>
      <c r="B273" s="241"/>
      <c r="C273" s="242"/>
      <c r="D273" s="221" t="s">
        <v>149</v>
      </c>
      <c r="E273" s="243" t="s">
        <v>31</v>
      </c>
      <c r="F273" s="244" t="s">
        <v>204</v>
      </c>
      <c r="G273" s="242"/>
      <c r="H273" s="245">
        <v>374.01799999999997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1" t="s">
        <v>149</v>
      </c>
      <c r="AU273" s="251" t="s">
        <v>86</v>
      </c>
      <c r="AV273" s="15" t="s">
        <v>147</v>
      </c>
      <c r="AW273" s="15" t="s">
        <v>37</v>
      </c>
      <c r="AX273" s="15" t="s">
        <v>84</v>
      </c>
      <c r="AY273" s="251" t="s">
        <v>140</v>
      </c>
    </row>
    <row r="274" s="2" customFormat="1" ht="16.5" customHeight="1">
      <c r="A274" s="40"/>
      <c r="B274" s="41"/>
      <c r="C274" s="263" t="s">
        <v>414</v>
      </c>
      <c r="D274" s="263" t="s">
        <v>331</v>
      </c>
      <c r="E274" s="264" t="s">
        <v>332</v>
      </c>
      <c r="F274" s="265" t="s">
        <v>333</v>
      </c>
      <c r="G274" s="266" t="s">
        <v>334</v>
      </c>
      <c r="H274" s="267">
        <v>2770.3690000000001</v>
      </c>
      <c r="I274" s="268"/>
      <c r="J274" s="269">
        <f>ROUND(I274*H274,2)</f>
        <v>0</v>
      </c>
      <c r="K274" s="265" t="s">
        <v>146</v>
      </c>
      <c r="L274" s="270"/>
      <c r="M274" s="271" t="s">
        <v>31</v>
      </c>
      <c r="N274" s="272" t="s">
        <v>47</v>
      </c>
      <c r="O274" s="86"/>
      <c r="P274" s="215">
        <f>O274*H274</f>
        <v>0</v>
      </c>
      <c r="Q274" s="215">
        <v>1</v>
      </c>
      <c r="R274" s="215">
        <f>Q274*H274</f>
        <v>2770.3690000000001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297</v>
      </c>
      <c r="AT274" s="217" t="s">
        <v>331</v>
      </c>
      <c r="AU274" s="217" t="s">
        <v>86</v>
      </c>
      <c r="AY274" s="19" t="s">
        <v>140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84</v>
      </c>
      <c r="BK274" s="218">
        <f>ROUND(I274*H274,2)</f>
        <v>0</v>
      </c>
      <c r="BL274" s="19" t="s">
        <v>147</v>
      </c>
      <c r="BM274" s="217" t="s">
        <v>853</v>
      </c>
    </row>
    <row r="275" s="14" customFormat="1">
      <c r="A275" s="14"/>
      <c r="B275" s="230"/>
      <c r="C275" s="231"/>
      <c r="D275" s="221" t="s">
        <v>149</v>
      </c>
      <c r="E275" s="232" t="s">
        <v>31</v>
      </c>
      <c r="F275" s="233" t="s">
        <v>854</v>
      </c>
      <c r="G275" s="231"/>
      <c r="H275" s="234">
        <v>2770.3690000000001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149</v>
      </c>
      <c r="AU275" s="240" t="s">
        <v>86</v>
      </c>
      <c r="AV275" s="14" t="s">
        <v>86</v>
      </c>
      <c r="AW275" s="14" t="s">
        <v>37</v>
      </c>
      <c r="AX275" s="14" t="s">
        <v>84</v>
      </c>
      <c r="AY275" s="240" t="s">
        <v>140</v>
      </c>
    </row>
    <row r="276" s="2" customFormat="1" ht="21.75" customHeight="1">
      <c r="A276" s="40"/>
      <c r="B276" s="41"/>
      <c r="C276" s="206" t="s">
        <v>7</v>
      </c>
      <c r="D276" s="206" t="s">
        <v>142</v>
      </c>
      <c r="E276" s="207" t="s">
        <v>409</v>
      </c>
      <c r="F276" s="208" t="s">
        <v>410</v>
      </c>
      <c r="G276" s="209" t="s">
        <v>411</v>
      </c>
      <c r="H276" s="210">
        <v>3772.4000000000001</v>
      </c>
      <c r="I276" s="211"/>
      <c r="J276" s="212">
        <f>ROUND(I276*H276,2)</f>
        <v>0</v>
      </c>
      <c r="K276" s="208" t="s">
        <v>146</v>
      </c>
      <c r="L276" s="46"/>
      <c r="M276" s="213" t="s">
        <v>31</v>
      </c>
      <c r="N276" s="214" t="s">
        <v>47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147</v>
      </c>
      <c r="AT276" s="217" t="s">
        <v>142</v>
      </c>
      <c r="AU276" s="217" t="s">
        <v>86</v>
      </c>
      <c r="AY276" s="19" t="s">
        <v>140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84</v>
      </c>
      <c r="BK276" s="218">
        <f>ROUND(I276*H276,2)</f>
        <v>0</v>
      </c>
      <c r="BL276" s="19" t="s">
        <v>147</v>
      </c>
      <c r="BM276" s="217" t="s">
        <v>855</v>
      </c>
    </row>
    <row r="277" s="14" customFormat="1">
      <c r="A277" s="14"/>
      <c r="B277" s="230"/>
      <c r="C277" s="231"/>
      <c r="D277" s="221" t="s">
        <v>149</v>
      </c>
      <c r="E277" s="232" t="s">
        <v>31</v>
      </c>
      <c r="F277" s="233" t="s">
        <v>856</v>
      </c>
      <c r="G277" s="231"/>
      <c r="H277" s="234">
        <v>3772.4000000000001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149</v>
      </c>
      <c r="AU277" s="240" t="s">
        <v>86</v>
      </c>
      <c r="AV277" s="14" t="s">
        <v>86</v>
      </c>
      <c r="AW277" s="14" t="s">
        <v>37</v>
      </c>
      <c r="AX277" s="14" t="s">
        <v>84</v>
      </c>
      <c r="AY277" s="240" t="s">
        <v>140</v>
      </c>
    </row>
    <row r="278" s="2" customFormat="1">
      <c r="A278" s="40"/>
      <c r="B278" s="41"/>
      <c r="C278" s="206" t="s">
        <v>429</v>
      </c>
      <c r="D278" s="206" t="s">
        <v>142</v>
      </c>
      <c r="E278" s="207" t="s">
        <v>437</v>
      </c>
      <c r="F278" s="208" t="s">
        <v>438</v>
      </c>
      <c r="G278" s="209" t="s">
        <v>411</v>
      </c>
      <c r="H278" s="210">
        <v>717</v>
      </c>
      <c r="I278" s="211"/>
      <c r="J278" s="212">
        <f>ROUND(I278*H278,2)</f>
        <v>0</v>
      </c>
      <c r="K278" s="208" t="s">
        <v>146</v>
      </c>
      <c r="L278" s="46"/>
      <c r="M278" s="213" t="s">
        <v>31</v>
      </c>
      <c r="N278" s="214" t="s">
        <v>47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147</v>
      </c>
      <c r="AT278" s="217" t="s">
        <v>142</v>
      </c>
      <c r="AU278" s="217" t="s">
        <v>86</v>
      </c>
      <c r="AY278" s="19" t="s">
        <v>140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84</v>
      </c>
      <c r="BK278" s="218">
        <f>ROUND(I278*H278,2)</f>
        <v>0</v>
      </c>
      <c r="BL278" s="19" t="s">
        <v>147</v>
      </c>
      <c r="BM278" s="217" t="s">
        <v>857</v>
      </c>
    </row>
    <row r="279" s="14" customFormat="1">
      <c r="A279" s="14"/>
      <c r="B279" s="230"/>
      <c r="C279" s="231"/>
      <c r="D279" s="221" t="s">
        <v>149</v>
      </c>
      <c r="E279" s="232" t="s">
        <v>31</v>
      </c>
      <c r="F279" s="233" t="s">
        <v>858</v>
      </c>
      <c r="G279" s="231"/>
      <c r="H279" s="234">
        <v>15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149</v>
      </c>
      <c r="AU279" s="240" t="s">
        <v>86</v>
      </c>
      <c r="AV279" s="14" t="s">
        <v>86</v>
      </c>
      <c r="AW279" s="14" t="s">
        <v>37</v>
      </c>
      <c r="AX279" s="14" t="s">
        <v>76</v>
      </c>
      <c r="AY279" s="240" t="s">
        <v>140</v>
      </c>
    </row>
    <row r="280" s="14" customFormat="1">
      <c r="A280" s="14"/>
      <c r="B280" s="230"/>
      <c r="C280" s="231"/>
      <c r="D280" s="221" t="s">
        <v>149</v>
      </c>
      <c r="E280" s="232" t="s">
        <v>31</v>
      </c>
      <c r="F280" s="233" t="s">
        <v>859</v>
      </c>
      <c r="G280" s="231"/>
      <c r="H280" s="234">
        <v>60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0" t="s">
        <v>149</v>
      </c>
      <c r="AU280" s="240" t="s">
        <v>86</v>
      </c>
      <c r="AV280" s="14" t="s">
        <v>86</v>
      </c>
      <c r="AW280" s="14" t="s">
        <v>37</v>
      </c>
      <c r="AX280" s="14" t="s">
        <v>76</v>
      </c>
      <c r="AY280" s="240" t="s">
        <v>140</v>
      </c>
    </row>
    <row r="281" s="14" customFormat="1">
      <c r="A281" s="14"/>
      <c r="B281" s="230"/>
      <c r="C281" s="231"/>
      <c r="D281" s="221" t="s">
        <v>149</v>
      </c>
      <c r="E281" s="232" t="s">
        <v>31</v>
      </c>
      <c r="F281" s="233" t="s">
        <v>860</v>
      </c>
      <c r="G281" s="231"/>
      <c r="H281" s="234">
        <v>15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0" t="s">
        <v>149</v>
      </c>
      <c r="AU281" s="240" t="s">
        <v>86</v>
      </c>
      <c r="AV281" s="14" t="s">
        <v>86</v>
      </c>
      <c r="AW281" s="14" t="s">
        <v>37</v>
      </c>
      <c r="AX281" s="14" t="s">
        <v>76</v>
      </c>
      <c r="AY281" s="240" t="s">
        <v>140</v>
      </c>
    </row>
    <row r="282" s="14" customFormat="1">
      <c r="A282" s="14"/>
      <c r="B282" s="230"/>
      <c r="C282" s="231"/>
      <c r="D282" s="221" t="s">
        <v>149</v>
      </c>
      <c r="E282" s="232" t="s">
        <v>31</v>
      </c>
      <c r="F282" s="233" t="s">
        <v>861</v>
      </c>
      <c r="G282" s="231"/>
      <c r="H282" s="234">
        <v>15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149</v>
      </c>
      <c r="AU282" s="240" t="s">
        <v>86</v>
      </c>
      <c r="AV282" s="14" t="s">
        <v>86</v>
      </c>
      <c r="AW282" s="14" t="s">
        <v>37</v>
      </c>
      <c r="AX282" s="14" t="s">
        <v>76</v>
      </c>
      <c r="AY282" s="240" t="s">
        <v>140</v>
      </c>
    </row>
    <row r="283" s="14" customFormat="1">
      <c r="A283" s="14"/>
      <c r="B283" s="230"/>
      <c r="C283" s="231"/>
      <c r="D283" s="221" t="s">
        <v>149</v>
      </c>
      <c r="E283" s="232" t="s">
        <v>31</v>
      </c>
      <c r="F283" s="233" t="s">
        <v>862</v>
      </c>
      <c r="G283" s="231"/>
      <c r="H283" s="234">
        <v>0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149</v>
      </c>
      <c r="AU283" s="240" t="s">
        <v>86</v>
      </c>
      <c r="AV283" s="14" t="s">
        <v>86</v>
      </c>
      <c r="AW283" s="14" t="s">
        <v>37</v>
      </c>
      <c r="AX283" s="14" t="s">
        <v>76</v>
      </c>
      <c r="AY283" s="240" t="s">
        <v>140</v>
      </c>
    </row>
    <row r="284" s="14" customFormat="1">
      <c r="A284" s="14"/>
      <c r="B284" s="230"/>
      <c r="C284" s="231"/>
      <c r="D284" s="221" t="s">
        <v>149</v>
      </c>
      <c r="E284" s="232" t="s">
        <v>31</v>
      </c>
      <c r="F284" s="233" t="s">
        <v>863</v>
      </c>
      <c r="G284" s="231"/>
      <c r="H284" s="234">
        <v>0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149</v>
      </c>
      <c r="AU284" s="240" t="s">
        <v>86</v>
      </c>
      <c r="AV284" s="14" t="s">
        <v>86</v>
      </c>
      <c r="AW284" s="14" t="s">
        <v>37</v>
      </c>
      <c r="AX284" s="14" t="s">
        <v>76</v>
      </c>
      <c r="AY284" s="240" t="s">
        <v>140</v>
      </c>
    </row>
    <row r="285" s="14" customFormat="1">
      <c r="A285" s="14"/>
      <c r="B285" s="230"/>
      <c r="C285" s="231"/>
      <c r="D285" s="221" t="s">
        <v>149</v>
      </c>
      <c r="E285" s="232" t="s">
        <v>31</v>
      </c>
      <c r="F285" s="233" t="s">
        <v>864</v>
      </c>
      <c r="G285" s="231"/>
      <c r="H285" s="234">
        <v>8.25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0" t="s">
        <v>149</v>
      </c>
      <c r="AU285" s="240" t="s">
        <v>86</v>
      </c>
      <c r="AV285" s="14" t="s">
        <v>86</v>
      </c>
      <c r="AW285" s="14" t="s">
        <v>37</v>
      </c>
      <c r="AX285" s="14" t="s">
        <v>76</v>
      </c>
      <c r="AY285" s="240" t="s">
        <v>140</v>
      </c>
    </row>
    <row r="286" s="14" customFormat="1">
      <c r="A286" s="14"/>
      <c r="B286" s="230"/>
      <c r="C286" s="231"/>
      <c r="D286" s="221" t="s">
        <v>149</v>
      </c>
      <c r="E286" s="232" t="s">
        <v>31</v>
      </c>
      <c r="F286" s="233" t="s">
        <v>865</v>
      </c>
      <c r="G286" s="231"/>
      <c r="H286" s="234">
        <v>8.25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149</v>
      </c>
      <c r="AU286" s="240" t="s">
        <v>86</v>
      </c>
      <c r="AV286" s="14" t="s">
        <v>86</v>
      </c>
      <c r="AW286" s="14" t="s">
        <v>37</v>
      </c>
      <c r="AX286" s="14" t="s">
        <v>76</v>
      </c>
      <c r="AY286" s="240" t="s">
        <v>140</v>
      </c>
    </row>
    <row r="287" s="14" customFormat="1">
      <c r="A287" s="14"/>
      <c r="B287" s="230"/>
      <c r="C287" s="231"/>
      <c r="D287" s="221" t="s">
        <v>149</v>
      </c>
      <c r="E287" s="232" t="s">
        <v>31</v>
      </c>
      <c r="F287" s="233" t="s">
        <v>866</v>
      </c>
      <c r="G287" s="231"/>
      <c r="H287" s="234">
        <v>0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0" t="s">
        <v>149</v>
      </c>
      <c r="AU287" s="240" t="s">
        <v>86</v>
      </c>
      <c r="AV287" s="14" t="s">
        <v>86</v>
      </c>
      <c r="AW287" s="14" t="s">
        <v>37</v>
      </c>
      <c r="AX287" s="14" t="s">
        <v>76</v>
      </c>
      <c r="AY287" s="240" t="s">
        <v>140</v>
      </c>
    </row>
    <row r="288" s="14" customFormat="1">
      <c r="A288" s="14"/>
      <c r="B288" s="230"/>
      <c r="C288" s="231"/>
      <c r="D288" s="221" t="s">
        <v>149</v>
      </c>
      <c r="E288" s="232" t="s">
        <v>31</v>
      </c>
      <c r="F288" s="233" t="s">
        <v>867</v>
      </c>
      <c r="G288" s="231"/>
      <c r="H288" s="234">
        <v>25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0" t="s">
        <v>149</v>
      </c>
      <c r="AU288" s="240" t="s">
        <v>86</v>
      </c>
      <c r="AV288" s="14" t="s">
        <v>86</v>
      </c>
      <c r="AW288" s="14" t="s">
        <v>37</v>
      </c>
      <c r="AX288" s="14" t="s">
        <v>76</v>
      </c>
      <c r="AY288" s="240" t="s">
        <v>140</v>
      </c>
    </row>
    <row r="289" s="14" customFormat="1">
      <c r="A289" s="14"/>
      <c r="B289" s="230"/>
      <c r="C289" s="231"/>
      <c r="D289" s="221" t="s">
        <v>149</v>
      </c>
      <c r="E289" s="232" t="s">
        <v>31</v>
      </c>
      <c r="F289" s="233" t="s">
        <v>868</v>
      </c>
      <c r="G289" s="231"/>
      <c r="H289" s="234">
        <v>0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149</v>
      </c>
      <c r="AU289" s="240" t="s">
        <v>86</v>
      </c>
      <c r="AV289" s="14" t="s">
        <v>86</v>
      </c>
      <c r="AW289" s="14" t="s">
        <v>37</v>
      </c>
      <c r="AX289" s="14" t="s">
        <v>76</v>
      </c>
      <c r="AY289" s="240" t="s">
        <v>140</v>
      </c>
    </row>
    <row r="290" s="14" customFormat="1">
      <c r="A290" s="14"/>
      <c r="B290" s="230"/>
      <c r="C290" s="231"/>
      <c r="D290" s="221" t="s">
        <v>149</v>
      </c>
      <c r="E290" s="232" t="s">
        <v>31</v>
      </c>
      <c r="F290" s="233" t="s">
        <v>869</v>
      </c>
      <c r="G290" s="231"/>
      <c r="H290" s="234">
        <v>18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149</v>
      </c>
      <c r="AU290" s="240" t="s">
        <v>86</v>
      </c>
      <c r="AV290" s="14" t="s">
        <v>86</v>
      </c>
      <c r="AW290" s="14" t="s">
        <v>37</v>
      </c>
      <c r="AX290" s="14" t="s">
        <v>76</v>
      </c>
      <c r="AY290" s="240" t="s">
        <v>140</v>
      </c>
    </row>
    <row r="291" s="14" customFormat="1">
      <c r="A291" s="14"/>
      <c r="B291" s="230"/>
      <c r="C291" s="231"/>
      <c r="D291" s="221" t="s">
        <v>149</v>
      </c>
      <c r="E291" s="232" t="s">
        <v>31</v>
      </c>
      <c r="F291" s="233" t="s">
        <v>870</v>
      </c>
      <c r="G291" s="231"/>
      <c r="H291" s="234">
        <v>62.5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149</v>
      </c>
      <c r="AU291" s="240" t="s">
        <v>86</v>
      </c>
      <c r="AV291" s="14" t="s">
        <v>86</v>
      </c>
      <c r="AW291" s="14" t="s">
        <v>37</v>
      </c>
      <c r="AX291" s="14" t="s">
        <v>76</v>
      </c>
      <c r="AY291" s="240" t="s">
        <v>140</v>
      </c>
    </row>
    <row r="292" s="14" customFormat="1">
      <c r="A292" s="14"/>
      <c r="B292" s="230"/>
      <c r="C292" s="231"/>
      <c r="D292" s="221" t="s">
        <v>149</v>
      </c>
      <c r="E292" s="232" t="s">
        <v>31</v>
      </c>
      <c r="F292" s="233" t="s">
        <v>871</v>
      </c>
      <c r="G292" s="231"/>
      <c r="H292" s="234">
        <v>33.75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149</v>
      </c>
      <c r="AU292" s="240" t="s">
        <v>86</v>
      </c>
      <c r="AV292" s="14" t="s">
        <v>86</v>
      </c>
      <c r="AW292" s="14" t="s">
        <v>37</v>
      </c>
      <c r="AX292" s="14" t="s">
        <v>76</v>
      </c>
      <c r="AY292" s="240" t="s">
        <v>140</v>
      </c>
    </row>
    <row r="293" s="14" customFormat="1">
      <c r="A293" s="14"/>
      <c r="B293" s="230"/>
      <c r="C293" s="231"/>
      <c r="D293" s="221" t="s">
        <v>149</v>
      </c>
      <c r="E293" s="232" t="s">
        <v>31</v>
      </c>
      <c r="F293" s="233" t="s">
        <v>872</v>
      </c>
      <c r="G293" s="231"/>
      <c r="H293" s="234">
        <v>8.75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0" t="s">
        <v>149</v>
      </c>
      <c r="AU293" s="240" t="s">
        <v>86</v>
      </c>
      <c r="AV293" s="14" t="s">
        <v>86</v>
      </c>
      <c r="AW293" s="14" t="s">
        <v>37</v>
      </c>
      <c r="AX293" s="14" t="s">
        <v>76</v>
      </c>
      <c r="AY293" s="240" t="s">
        <v>140</v>
      </c>
    </row>
    <row r="294" s="14" customFormat="1">
      <c r="A294" s="14"/>
      <c r="B294" s="230"/>
      <c r="C294" s="231"/>
      <c r="D294" s="221" t="s">
        <v>149</v>
      </c>
      <c r="E294" s="232" t="s">
        <v>31</v>
      </c>
      <c r="F294" s="233" t="s">
        <v>873</v>
      </c>
      <c r="G294" s="231"/>
      <c r="H294" s="234">
        <v>0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149</v>
      </c>
      <c r="AU294" s="240" t="s">
        <v>86</v>
      </c>
      <c r="AV294" s="14" t="s">
        <v>86</v>
      </c>
      <c r="AW294" s="14" t="s">
        <v>37</v>
      </c>
      <c r="AX294" s="14" t="s">
        <v>76</v>
      </c>
      <c r="AY294" s="240" t="s">
        <v>140</v>
      </c>
    </row>
    <row r="295" s="14" customFormat="1">
      <c r="A295" s="14"/>
      <c r="B295" s="230"/>
      <c r="C295" s="231"/>
      <c r="D295" s="221" t="s">
        <v>149</v>
      </c>
      <c r="E295" s="232" t="s">
        <v>31</v>
      </c>
      <c r="F295" s="233" t="s">
        <v>874</v>
      </c>
      <c r="G295" s="231"/>
      <c r="H295" s="234">
        <v>11.25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149</v>
      </c>
      <c r="AU295" s="240" t="s">
        <v>86</v>
      </c>
      <c r="AV295" s="14" t="s">
        <v>86</v>
      </c>
      <c r="AW295" s="14" t="s">
        <v>37</v>
      </c>
      <c r="AX295" s="14" t="s">
        <v>76</v>
      </c>
      <c r="AY295" s="240" t="s">
        <v>140</v>
      </c>
    </row>
    <row r="296" s="14" customFormat="1">
      <c r="A296" s="14"/>
      <c r="B296" s="230"/>
      <c r="C296" s="231"/>
      <c r="D296" s="221" t="s">
        <v>149</v>
      </c>
      <c r="E296" s="232" t="s">
        <v>31</v>
      </c>
      <c r="F296" s="233" t="s">
        <v>875</v>
      </c>
      <c r="G296" s="231"/>
      <c r="H296" s="234">
        <v>15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149</v>
      </c>
      <c r="AU296" s="240" t="s">
        <v>86</v>
      </c>
      <c r="AV296" s="14" t="s">
        <v>86</v>
      </c>
      <c r="AW296" s="14" t="s">
        <v>37</v>
      </c>
      <c r="AX296" s="14" t="s">
        <v>76</v>
      </c>
      <c r="AY296" s="240" t="s">
        <v>140</v>
      </c>
    </row>
    <row r="297" s="14" customFormat="1">
      <c r="A297" s="14"/>
      <c r="B297" s="230"/>
      <c r="C297" s="231"/>
      <c r="D297" s="221" t="s">
        <v>149</v>
      </c>
      <c r="E297" s="232" t="s">
        <v>31</v>
      </c>
      <c r="F297" s="233" t="s">
        <v>876</v>
      </c>
      <c r="G297" s="231"/>
      <c r="H297" s="234">
        <v>9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0" t="s">
        <v>149</v>
      </c>
      <c r="AU297" s="240" t="s">
        <v>86</v>
      </c>
      <c r="AV297" s="14" t="s">
        <v>86</v>
      </c>
      <c r="AW297" s="14" t="s">
        <v>37</v>
      </c>
      <c r="AX297" s="14" t="s">
        <v>76</v>
      </c>
      <c r="AY297" s="240" t="s">
        <v>140</v>
      </c>
    </row>
    <row r="298" s="14" customFormat="1">
      <c r="A298" s="14"/>
      <c r="B298" s="230"/>
      <c r="C298" s="231"/>
      <c r="D298" s="221" t="s">
        <v>149</v>
      </c>
      <c r="E298" s="232" t="s">
        <v>31</v>
      </c>
      <c r="F298" s="233" t="s">
        <v>877</v>
      </c>
      <c r="G298" s="231"/>
      <c r="H298" s="234">
        <v>0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149</v>
      </c>
      <c r="AU298" s="240" t="s">
        <v>86</v>
      </c>
      <c r="AV298" s="14" t="s">
        <v>86</v>
      </c>
      <c r="AW298" s="14" t="s">
        <v>37</v>
      </c>
      <c r="AX298" s="14" t="s">
        <v>76</v>
      </c>
      <c r="AY298" s="240" t="s">
        <v>140</v>
      </c>
    </row>
    <row r="299" s="14" customFormat="1">
      <c r="A299" s="14"/>
      <c r="B299" s="230"/>
      <c r="C299" s="231"/>
      <c r="D299" s="221" t="s">
        <v>149</v>
      </c>
      <c r="E299" s="232" t="s">
        <v>31</v>
      </c>
      <c r="F299" s="233" t="s">
        <v>878</v>
      </c>
      <c r="G299" s="231"/>
      <c r="H299" s="234">
        <v>60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149</v>
      </c>
      <c r="AU299" s="240" t="s">
        <v>86</v>
      </c>
      <c r="AV299" s="14" t="s">
        <v>86</v>
      </c>
      <c r="AW299" s="14" t="s">
        <v>37</v>
      </c>
      <c r="AX299" s="14" t="s">
        <v>76</v>
      </c>
      <c r="AY299" s="240" t="s">
        <v>140</v>
      </c>
    </row>
    <row r="300" s="14" customFormat="1">
      <c r="A300" s="14"/>
      <c r="B300" s="230"/>
      <c r="C300" s="231"/>
      <c r="D300" s="221" t="s">
        <v>149</v>
      </c>
      <c r="E300" s="232" t="s">
        <v>31</v>
      </c>
      <c r="F300" s="233" t="s">
        <v>879</v>
      </c>
      <c r="G300" s="231"/>
      <c r="H300" s="234">
        <v>0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0" t="s">
        <v>149</v>
      </c>
      <c r="AU300" s="240" t="s">
        <v>86</v>
      </c>
      <c r="AV300" s="14" t="s">
        <v>86</v>
      </c>
      <c r="AW300" s="14" t="s">
        <v>37</v>
      </c>
      <c r="AX300" s="14" t="s">
        <v>76</v>
      </c>
      <c r="AY300" s="240" t="s">
        <v>140</v>
      </c>
    </row>
    <row r="301" s="14" customFormat="1">
      <c r="A301" s="14"/>
      <c r="B301" s="230"/>
      <c r="C301" s="231"/>
      <c r="D301" s="221" t="s">
        <v>149</v>
      </c>
      <c r="E301" s="232" t="s">
        <v>31</v>
      </c>
      <c r="F301" s="233" t="s">
        <v>880</v>
      </c>
      <c r="G301" s="231"/>
      <c r="H301" s="234">
        <v>36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149</v>
      </c>
      <c r="AU301" s="240" t="s">
        <v>86</v>
      </c>
      <c r="AV301" s="14" t="s">
        <v>86</v>
      </c>
      <c r="AW301" s="14" t="s">
        <v>37</v>
      </c>
      <c r="AX301" s="14" t="s">
        <v>76</v>
      </c>
      <c r="AY301" s="240" t="s">
        <v>140</v>
      </c>
    </row>
    <row r="302" s="14" customFormat="1">
      <c r="A302" s="14"/>
      <c r="B302" s="230"/>
      <c r="C302" s="231"/>
      <c r="D302" s="221" t="s">
        <v>149</v>
      </c>
      <c r="E302" s="232" t="s">
        <v>31</v>
      </c>
      <c r="F302" s="233" t="s">
        <v>881</v>
      </c>
      <c r="G302" s="231"/>
      <c r="H302" s="234">
        <v>0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0" t="s">
        <v>149</v>
      </c>
      <c r="AU302" s="240" t="s">
        <v>86</v>
      </c>
      <c r="AV302" s="14" t="s">
        <v>86</v>
      </c>
      <c r="AW302" s="14" t="s">
        <v>37</v>
      </c>
      <c r="AX302" s="14" t="s">
        <v>76</v>
      </c>
      <c r="AY302" s="240" t="s">
        <v>140</v>
      </c>
    </row>
    <row r="303" s="14" customFormat="1">
      <c r="A303" s="14"/>
      <c r="B303" s="230"/>
      <c r="C303" s="231"/>
      <c r="D303" s="221" t="s">
        <v>149</v>
      </c>
      <c r="E303" s="232" t="s">
        <v>31</v>
      </c>
      <c r="F303" s="233" t="s">
        <v>882</v>
      </c>
      <c r="G303" s="231"/>
      <c r="H303" s="234">
        <v>13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0" t="s">
        <v>149</v>
      </c>
      <c r="AU303" s="240" t="s">
        <v>86</v>
      </c>
      <c r="AV303" s="14" t="s">
        <v>86</v>
      </c>
      <c r="AW303" s="14" t="s">
        <v>37</v>
      </c>
      <c r="AX303" s="14" t="s">
        <v>76</v>
      </c>
      <c r="AY303" s="240" t="s">
        <v>140</v>
      </c>
    </row>
    <row r="304" s="14" customFormat="1">
      <c r="A304" s="14"/>
      <c r="B304" s="230"/>
      <c r="C304" s="231"/>
      <c r="D304" s="221" t="s">
        <v>149</v>
      </c>
      <c r="E304" s="232" t="s">
        <v>31</v>
      </c>
      <c r="F304" s="233" t="s">
        <v>883</v>
      </c>
      <c r="G304" s="231"/>
      <c r="H304" s="234">
        <v>8.25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149</v>
      </c>
      <c r="AU304" s="240" t="s">
        <v>86</v>
      </c>
      <c r="AV304" s="14" t="s">
        <v>86</v>
      </c>
      <c r="AW304" s="14" t="s">
        <v>37</v>
      </c>
      <c r="AX304" s="14" t="s">
        <v>76</v>
      </c>
      <c r="AY304" s="240" t="s">
        <v>140</v>
      </c>
    </row>
    <row r="305" s="14" customFormat="1">
      <c r="A305" s="14"/>
      <c r="B305" s="230"/>
      <c r="C305" s="231"/>
      <c r="D305" s="221" t="s">
        <v>149</v>
      </c>
      <c r="E305" s="232" t="s">
        <v>31</v>
      </c>
      <c r="F305" s="233" t="s">
        <v>884</v>
      </c>
      <c r="G305" s="231"/>
      <c r="H305" s="234">
        <v>15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149</v>
      </c>
      <c r="AU305" s="240" t="s">
        <v>86</v>
      </c>
      <c r="AV305" s="14" t="s">
        <v>86</v>
      </c>
      <c r="AW305" s="14" t="s">
        <v>37</v>
      </c>
      <c r="AX305" s="14" t="s">
        <v>76</v>
      </c>
      <c r="AY305" s="240" t="s">
        <v>140</v>
      </c>
    </row>
    <row r="306" s="14" customFormat="1">
      <c r="A306" s="14"/>
      <c r="B306" s="230"/>
      <c r="C306" s="231"/>
      <c r="D306" s="221" t="s">
        <v>149</v>
      </c>
      <c r="E306" s="232" t="s">
        <v>31</v>
      </c>
      <c r="F306" s="233" t="s">
        <v>885</v>
      </c>
      <c r="G306" s="231"/>
      <c r="H306" s="234">
        <v>40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0" t="s">
        <v>149</v>
      </c>
      <c r="AU306" s="240" t="s">
        <v>86</v>
      </c>
      <c r="AV306" s="14" t="s">
        <v>86</v>
      </c>
      <c r="AW306" s="14" t="s">
        <v>37</v>
      </c>
      <c r="AX306" s="14" t="s">
        <v>76</v>
      </c>
      <c r="AY306" s="240" t="s">
        <v>140</v>
      </c>
    </row>
    <row r="307" s="14" customFormat="1">
      <c r="A307" s="14"/>
      <c r="B307" s="230"/>
      <c r="C307" s="231"/>
      <c r="D307" s="221" t="s">
        <v>149</v>
      </c>
      <c r="E307" s="232" t="s">
        <v>31</v>
      </c>
      <c r="F307" s="233" t="s">
        <v>886</v>
      </c>
      <c r="G307" s="231"/>
      <c r="H307" s="234">
        <v>50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149</v>
      </c>
      <c r="AU307" s="240" t="s">
        <v>86</v>
      </c>
      <c r="AV307" s="14" t="s">
        <v>86</v>
      </c>
      <c r="AW307" s="14" t="s">
        <v>37</v>
      </c>
      <c r="AX307" s="14" t="s">
        <v>76</v>
      </c>
      <c r="AY307" s="240" t="s">
        <v>140</v>
      </c>
    </row>
    <row r="308" s="14" customFormat="1">
      <c r="A308" s="14"/>
      <c r="B308" s="230"/>
      <c r="C308" s="231"/>
      <c r="D308" s="221" t="s">
        <v>149</v>
      </c>
      <c r="E308" s="232" t="s">
        <v>31</v>
      </c>
      <c r="F308" s="233" t="s">
        <v>887</v>
      </c>
      <c r="G308" s="231"/>
      <c r="H308" s="234">
        <v>57.5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0" t="s">
        <v>149</v>
      </c>
      <c r="AU308" s="240" t="s">
        <v>86</v>
      </c>
      <c r="AV308" s="14" t="s">
        <v>86</v>
      </c>
      <c r="AW308" s="14" t="s">
        <v>37</v>
      </c>
      <c r="AX308" s="14" t="s">
        <v>76</v>
      </c>
      <c r="AY308" s="240" t="s">
        <v>140</v>
      </c>
    </row>
    <row r="309" s="14" customFormat="1">
      <c r="A309" s="14"/>
      <c r="B309" s="230"/>
      <c r="C309" s="231"/>
      <c r="D309" s="221" t="s">
        <v>149</v>
      </c>
      <c r="E309" s="232" t="s">
        <v>31</v>
      </c>
      <c r="F309" s="233" t="s">
        <v>888</v>
      </c>
      <c r="G309" s="231"/>
      <c r="H309" s="234">
        <v>50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149</v>
      </c>
      <c r="AU309" s="240" t="s">
        <v>86</v>
      </c>
      <c r="AV309" s="14" t="s">
        <v>86</v>
      </c>
      <c r="AW309" s="14" t="s">
        <v>37</v>
      </c>
      <c r="AX309" s="14" t="s">
        <v>76</v>
      </c>
      <c r="AY309" s="240" t="s">
        <v>140</v>
      </c>
    </row>
    <row r="310" s="14" customFormat="1">
      <c r="A310" s="14"/>
      <c r="B310" s="230"/>
      <c r="C310" s="231"/>
      <c r="D310" s="221" t="s">
        <v>149</v>
      </c>
      <c r="E310" s="232" t="s">
        <v>31</v>
      </c>
      <c r="F310" s="233" t="s">
        <v>889</v>
      </c>
      <c r="G310" s="231"/>
      <c r="H310" s="234">
        <v>62.5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0" t="s">
        <v>149</v>
      </c>
      <c r="AU310" s="240" t="s">
        <v>86</v>
      </c>
      <c r="AV310" s="14" t="s">
        <v>86</v>
      </c>
      <c r="AW310" s="14" t="s">
        <v>37</v>
      </c>
      <c r="AX310" s="14" t="s">
        <v>76</v>
      </c>
      <c r="AY310" s="240" t="s">
        <v>140</v>
      </c>
    </row>
    <row r="311" s="14" customFormat="1">
      <c r="A311" s="14"/>
      <c r="B311" s="230"/>
      <c r="C311" s="231"/>
      <c r="D311" s="221" t="s">
        <v>149</v>
      </c>
      <c r="E311" s="232" t="s">
        <v>31</v>
      </c>
      <c r="F311" s="233" t="s">
        <v>890</v>
      </c>
      <c r="G311" s="231"/>
      <c r="H311" s="234">
        <v>7.5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149</v>
      </c>
      <c r="AU311" s="240" t="s">
        <v>86</v>
      </c>
      <c r="AV311" s="14" t="s">
        <v>86</v>
      </c>
      <c r="AW311" s="14" t="s">
        <v>37</v>
      </c>
      <c r="AX311" s="14" t="s">
        <v>76</v>
      </c>
      <c r="AY311" s="240" t="s">
        <v>140</v>
      </c>
    </row>
    <row r="312" s="14" customFormat="1">
      <c r="A312" s="14"/>
      <c r="B312" s="230"/>
      <c r="C312" s="231"/>
      <c r="D312" s="221" t="s">
        <v>149</v>
      </c>
      <c r="E312" s="232" t="s">
        <v>31</v>
      </c>
      <c r="F312" s="233" t="s">
        <v>891</v>
      </c>
      <c r="G312" s="231"/>
      <c r="H312" s="234">
        <v>12.5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0" t="s">
        <v>149</v>
      </c>
      <c r="AU312" s="240" t="s">
        <v>86</v>
      </c>
      <c r="AV312" s="14" t="s">
        <v>86</v>
      </c>
      <c r="AW312" s="14" t="s">
        <v>37</v>
      </c>
      <c r="AX312" s="14" t="s">
        <v>76</v>
      </c>
      <c r="AY312" s="240" t="s">
        <v>140</v>
      </c>
    </row>
    <row r="313" s="15" customFormat="1">
      <c r="A313" s="15"/>
      <c r="B313" s="241"/>
      <c r="C313" s="242"/>
      <c r="D313" s="221" t="s">
        <v>149</v>
      </c>
      <c r="E313" s="243" t="s">
        <v>31</v>
      </c>
      <c r="F313" s="244" t="s">
        <v>204</v>
      </c>
      <c r="G313" s="242"/>
      <c r="H313" s="245">
        <v>717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1" t="s">
        <v>149</v>
      </c>
      <c r="AU313" s="251" t="s">
        <v>86</v>
      </c>
      <c r="AV313" s="15" t="s">
        <v>147</v>
      </c>
      <c r="AW313" s="15" t="s">
        <v>37</v>
      </c>
      <c r="AX313" s="15" t="s">
        <v>84</v>
      </c>
      <c r="AY313" s="251" t="s">
        <v>140</v>
      </c>
    </row>
    <row r="314" s="12" customFormat="1" ht="20.88" customHeight="1">
      <c r="A314" s="12"/>
      <c r="B314" s="190"/>
      <c r="C314" s="191"/>
      <c r="D314" s="192" t="s">
        <v>75</v>
      </c>
      <c r="E314" s="204" t="s">
        <v>403</v>
      </c>
      <c r="F314" s="204" t="s">
        <v>442</v>
      </c>
      <c r="G314" s="191"/>
      <c r="H314" s="191"/>
      <c r="I314" s="194"/>
      <c r="J314" s="205">
        <f>BK314</f>
        <v>0</v>
      </c>
      <c r="K314" s="191"/>
      <c r="L314" s="196"/>
      <c r="M314" s="197"/>
      <c r="N314" s="198"/>
      <c r="O314" s="198"/>
      <c r="P314" s="199">
        <f>SUM(P315:P366)</f>
        <v>0</v>
      </c>
      <c r="Q314" s="198"/>
      <c r="R314" s="199">
        <f>SUM(R315:R366)</f>
        <v>8.0074199999999998</v>
      </c>
      <c r="S314" s="198"/>
      <c r="T314" s="200">
        <f>SUM(T315:T366)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1" t="s">
        <v>84</v>
      </c>
      <c r="AT314" s="202" t="s">
        <v>75</v>
      </c>
      <c r="AU314" s="202" t="s">
        <v>86</v>
      </c>
      <c r="AY314" s="201" t="s">
        <v>140</v>
      </c>
      <c r="BK314" s="203">
        <f>SUM(BK315:BK366)</f>
        <v>0</v>
      </c>
    </row>
    <row r="315" s="2" customFormat="1">
      <c r="A315" s="40"/>
      <c r="B315" s="41"/>
      <c r="C315" s="206" t="s">
        <v>436</v>
      </c>
      <c r="D315" s="206" t="s">
        <v>142</v>
      </c>
      <c r="E315" s="207" t="s">
        <v>444</v>
      </c>
      <c r="F315" s="208" t="s">
        <v>445</v>
      </c>
      <c r="G315" s="209" t="s">
        <v>411</v>
      </c>
      <c r="H315" s="210">
        <v>1268</v>
      </c>
      <c r="I315" s="211"/>
      <c r="J315" s="212">
        <f>ROUND(I315*H315,2)</f>
        <v>0</v>
      </c>
      <c r="K315" s="208" t="s">
        <v>146</v>
      </c>
      <c r="L315" s="46"/>
      <c r="M315" s="213" t="s">
        <v>31</v>
      </c>
      <c r="N315" s="214" t="s">
        <v>47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147</v>
      </c>
      <c r="AT315" s="217" t="s">
        <v>142</v>
      </c>
      <c r="AU315" s="217" t="s">
        <v>263</v>
      </c>
      <c r="AY315" s="19" t="s">
        <v>140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84</v>
      </c>
      <c r="BK315" s="218">
        <f>ROUND(I315*H315,2)</f>
        <v>0</v>
      </c>
      <c r="BL315" s="19" t="s">
        <v>147</v>
      </c>
      <c r="BM315" s="217" t="s">
        <v>892</v>
      </c>
    </row>
    <row r="316" s="2" customFormat="1">
      <c r="A316" s="40"/>
      <c r="B316" s="41"/>
      <c r="C316" s="206" t="s">
        <v>443</v>
      </c>
      <c r="D316" s="206" t="s">
        <v>142</v>
      </c>
      <c r="E316" s="207" t="s">
        <v>448</v>
      </c>
      <c r="F316" s="208" t="s">
        <v>449</v>
      </c>
      <c r="G316" s="209" t="s">
        <v>411</v>
      </c>
      <c r="H316" s="210">
        <v>1268</v>
      </c>
      <c r="I316" s="211"/>
      <c r="J316" s="212">
        <f>ROUND(I316*H316,2)</f>
        <v>0</v>
      </c>
      <c r="K316" s="208" t="s">
        <v>146</v>
      </c>
      <c r="L316" s="46"/>
      <c r="M316" s="213" t="s">
        <v>31</v>
      </c>
      <c r="N316" s="214" t="s">
        <v>47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147</v>
      </c>
      <c r="AT316" s="217" t="s">
        <v>142</v>
      </c>
      <c r="AU316" s="217" t="s">
        <v>263</v>
      </c>
      <c r="AY316" s="19" t="s">
        <v>140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84</v>
      </c>
      <c r="BK316" s="218">
        <f>ROUND(I316*H316,2)</f>
        <v>0</v>
      </c>
      <c r="BL316" s="19" t="s">
        <v>147</v>
      </c>
      <c r="BM316" s="217" t="s">
        <v>893</v>
      </c>
    </row>
    <row r="317" s="14" customFormat="1">
      <c r="A317" s="14"/>
      <c r="B317" s="230"/>
      <c r="C317" s="231"/>
      <c r="D317" s="221" t="s">
        <v>149</v>
      </c>
      <c r="E317" s="232" t="s">
        <v>31</v>
      </c>
      <c r="F317" s="233" t="s">
        <v>894</v>
      </c>
      <c r="G317" s="231"/>
      <c r="H317" s="234">
        <v>24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149</v>
      </c>
      <c r="AU317" s="240" t="s">
        <v>263</v>
      </c>
      <c r="AV317" s="14" t="s">
        <v>86</v>
      </c>
      <c r="AW317" s="14" t="s">
        <v>37</v>
      </c>
      <c r="AX317" s="14" t="s">
        <v>76</v>
      </c>
      <c r="AY317" s="240" t="s">
        <v>140</v>
      </c>
    </row>
    <row r="318" s="14" customFormat="1">
      <c r="A318" s="14"/>
      <c r="B318" s="230"/>
      <c r="C318" s="231"/>
      <c r="D318" s="221" t="s">
        <v>149</v>
      </c>
      <c r="E318" s="232" t="s">
        <v>31</v>
      </c>
      <c r="F318" s="233" t="s">
        <v>859</v>
      </c>
      <c r="G318" s="231"/>
      <c r="H318" s="234">
        <v>60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0" t="s">
        <v>149</v>
      </c>
      <c r="AU318" s="240" t="s">
        <v>263</v>
      </c>
      <c r="AV318" s="14" t="s">
        <v>86</v>
      </c>
      <c r="AW318" s="14" t="s">
        <v>37</v>
      </c>
      <c r="AX318" s="14" t="s">
        <v>76</v>
      </c>
      <c r="AY318" s="240" t="s">
        <v>140</v>
      </c>
    </row>
    <row r="319" s="14" customFormat="1">
      <c r="A319" s="14"/>
      <c r="B319" s="230"/>
      <c r="C319" s="231"/>
      <c r="D319" s="221" t="s">
        <v>149</v>
      </c>
      <c r="E319" s="232" t="s">
        <v>31</v>
      </c>
      <c r="F319" s="233" t="s">
        <v>895</v>
      </c>
      <c r="G319" s="231"/>
      <c r="H319" s="234">
        <v>30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0" t="s">
        <v>149</v>
      </c>
      <c r="AU319" s="240" t="s">
        <v>263</v>
      </c>
      <c r="AV319" s="14" t="s">
        <v>86</v>
      </c>
      <c r="AW319" s="14" t="s">
        <v>37</v>
      </c>
      <c r="AX319" s="14" t="s">
        <v>76</v>
      </c>
      <c r="AY319" s="240" t="s">
        <v>140</v>
      </c>
    </row>
    <row r="320" s="14" customFormat="1">
      <c r="A320" s="14"/>
      <c r="B320" s="230"/>
      <c r="C320" s="231"/>
      <c r="D320" s="221" t="s">
        <v>149</v>
      </c>
      <c r="E320" s="232" t="s">
        <v>31</v>
      </c>
      <c r="F320" s="233" t="s">
        <v>896</v>
      </c>
      <c r="G320" s="231"/>
      <c r="H320" s="234">
        <v>30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149</v>
      </c>
      <c r="AU320" s="240" t="s">
        <v>263</v>
      </c>
      <c r="AV320" s="14" t="s">
        <v>86</v>
      </c>
      <c r="AW320" s="14" t="s">
        <v>37</v>
      </c>
      <c r="AX320" s="14" t="s">
        <v>76</v>
      </c>
      <c r="AY320" s="240" t="s">
        <v>140</v>
      </c>
    </row>
    <row r="321" s="14" customFormat="1">
      <c r="A321" s="14"/>
      <c r="B321" s="230"/>
      <c r="C321" s="231"/>
      <c r="D321" s="221" t="s">
        <v>149</v>
      </c>
      <c r="E321" s="232" t="s">
        <v>31</v>
      </c>
      <c r="F321" s="233" t="s">
        <v>897</v>
      </c>
      <c r="G321" s="231"/>
      <c r="H321" s="234">
        <v>27.5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0" t="s">
        <v>149</v>
      </c>
      <c r="AU321" s="240" t="s">
        <v>263</v>
      </c>
      <c r="AV321" s="14" t="s">
        <v>86</v>
      </c>
      <c r="AW321" s="14" t="s">
        <v>37</v>
      </c>
      <c r="AX321" s="14" t="s">
        <v>76</v>
      </c>
      <c r="AY321" s="240" t="s">
        <v>140</v>
      </c>
    </row>
    <row r="322" s="14" customFormat="1">
      <c r="A322" s="14"/>
      <c r="B322" s="230"/>
      <c r="C322" s="231"/>
      <c r="D322" s="221" t="s">
        <v>149</v>
      </c>
      <c r="E322" s="232" t="s">
        <v>31</v>
      </c>
      <c r="F322" s="233" t="s">
        <v>898</v>
      </c>
      <c r="G322" s="231"/>
      <c r="H322" s="234">
        <v>25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0" t="s">
        <v>149</v>
      </c>
      <c r="AU322" s="240" t="s">
        <v>263</v>
      </c>
      <c r="AV322" s="14" t="s">
        <v>86</v>
      </c>
      <c r="AW322" s="14" t="s">
        <v>37</v>
      </c>
      <c r="AX322" s="14" t="s">
        <v>76</v>
      </c>
      <c r="AY322" s="240" t="s">
        <v>140</v>
      </c>
    </row>
    <row r="323" s="14" customFormat="1">
      <c r="A323" s="14"/>
      <c r="B323" s="230"/>
      <c r="C323" s="231"/>
      <c r="D323" s="221" t="s">
        <v>149</v>
      </c>
      <c r="E323" s="232" t="s">
        <v>31</v>
      </c>
      <c r="F323" s="233" t="s">
        <v>899</v>
      </c>
      <c r="G323" s="231"/>
      <c r="H323" s="234">
        <v>110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0" t="s">
        <v>149</v>
      </c>
      <c r="AU323" s="240" t="s">
        <v>263</v>
      </c>
      <c r="AV323" s="14" t="s">
        <v>86</v>
      </c>
      <c r="AW323" s="14" t="s">
        <v>37</v>
      </c>
      <c r="AX323" s="14" t="s">
        <v>76</v>
      </c>
      <c r="AY323" s="240" t="s">
        <v>140</v>
      </c>
    </row>
    <row r="324" s="14" customFormat="1">
      <c r="A324" s="14"/>
      <c r="B324" s="230"/>
      <c r="C324" s="231"/>
      <c r="D324" s="221" t="s">
        <v>149</v>
      </c>
      <c r="E324" s="232" t="s">
        <v>31</v>
      </c>
      <c r="F324" s="233" t="s">
        <v>900</v>
      </c>
      <c r="G324" s="231"/>
      <c r="H324" s="234">
        <v>27.5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0" t="s">
        <v>149</v>
      </c>
      <c r="AU324" s="240" t="s">
        <v>263</v>
      </c>
      <c r="AV324" s="14" t="s">
        <v>86</v>
      </c>
      <c r="AW324" s="14" t="s">
        <v>37</v>
      </c>
      <c r="AX324" s="14" t="s">
        <v>76</v>
      </c>
      <c r="AY324" s="240" t="s">
        <v>140</v>
      </c>
    </row>
    <row r="325" s="14" customFormat="1">
      <c r="A325" s="14"/>
      <c r="B325" s="230"/>
      <c r="C325" s="231"/>
      <c r="D325" s="221" t="s">
        <v>149</v>
      </c>
      <c r="E325" s="232" t="s">
        <v>31</v>
      </c>
      <c r="F325" s="233" t="s">
        <v>901</v>
      </c>
      <c r="G325" s="231"/>
      <c r="H325" s="234">
        <v>25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149</v>
      </c>
      <c r="AU325" s="240" t="s">
        <v>263</v>
      </c>
      <c r="AV325" s="14" t="s">
        <v>86</v>
      </c>
      <c r="AW325" s="14" t="s">
        <v>37</v>
      </c>
      <c r="AX325" s="14" t="s">
        <v>76</v>
      </c>
      <c r="AY325" s="240" t="s">
        <v>140</v>
      </c>
    </row>
    <row r="326" s="14" customFormat="1">
      <c r="A326" s="14"/>
      <c r="B326" s="230"/>
      <c r="C326" s="231"/>
      <c r="D326" s="221" t="s">
        <v>149</v>
      </c>
      <c r="E326" s="232" t="s">
        <v>31</v>
      </c>
      <c r="F326" s="233" t="s">
        <v>902</v>
      </c>
      <c r="G326" s="231"/>
      <c r="H326" s="234">
        <v>72.5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0" t="s">
        <v>149</v>
      </c>
      <c r="AU326" s="240" t="s">
        <v>263</v>
      </c>
      <c r="AV326" s="14" t="s">
        <v>86</v>
      </c>
      <c r="AW326" s="14" t="s">
        <v>37</v>
      </c>
      <c r="AX326" s="14" t="s">
        <v>76</v>
      </c>
      <c r="AY326" s="240" t="s">
        <v>140</v>
      </c>
    </row>
    <row r="327" s="14" customFormat="1">
      <c r="A327" s="14"/>
      <c r="B327" s="230"/>
      <c r="C327" s="231"/>
      <c r="D327" s="221" t="s">
        <v>149</v>
      </c>
      <c r="E327" s="232" t="s">
        <v>31</v>
      </c>
      <c r="F327" s="233" t="s">
        <v>903</v>
      </c>
      <c r="G327" s="231"/>
      <c r="H327" s="234">
        <v>22.5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0" t="s">
        <v>149</v>
      </c>
      <c r="AU327" s="240" t="s">
        <v>263</v>
      </c>
      <c r="AV327" s="14" t="s">
        <v>86</v>
      </c>
      <c r="AW327" s="14" t="s">
        <v>37</v>
      </c>
      <c r="AX327" s="14" t="s">
        <v>76</v>
      </c>
      <c r="AY327" s="240" t="s">
        <v>140</v>
      </c>
    </row>
    <row r="328" s="14" customFormat="1">
      <c r="A328" s="14"/>
      <c r="B328" s="230"/>
      <c r="C328" s="231"/>
      <c r="D328" s="221" t="s">
        <v>149</v>
      </c>
      <c r="E328" s="232" t="s">
        <v>31</v>
      </c>
      <c r="F328" s="233" t="s">
        <v>904</v>
      </c>
      <c r="G328" s="231"/>
      <c r="H328" s="234">
        <v>45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0" t="s">
        <v>149</v>
      </c>
      <c r="AU328" s="240" t="s">
        <v>263</v>
      </c>
      <c r="AV328" s="14" t="s">
        <v>86</v>
      </c>
      <c r="AW328" s="14" t="s">
        <v>37</v>
      </c>
      <c r="AX328" s="14" t="s">
        <v>76</v>
      </c>
      <c r="AY328" s="240" t="s">
        <v>140</v>
      </c>
    </row>
    <row r="329" s="14" customFormat="1">
      <c r="A329" s="14"/>
      <c r="B329" s="230"/>
      <c r="C329" s="231"/>
      <c r="D329" s="221" t="s">
        <v>149</v>
      </c>
      <c r="E329" s="232" t="s">
        <v>31</v>
      </c>
      <c r="F329" s="233" t="s">
        <v>870</v>
      </c>
      <c r="G329" s="231"/>
      <c r="H329" s="234">
        <v>62.5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0" t="s">
        <v>149</v>
      </c>
      <c r="AU329" s="240" t="s">
        <v>263</v>
      </c>
      <c r="AV329" s="14" t="s">
        <v>86</v>
      </c>
      <c r="AW329" s="14" t="s">
        <v>37</v>
      </c>
      <c r="AX329" s="14" t="s">
        <v>76</v>
      </c>
      <c r="AY329" s="240" t="s">
        <v>140</v>
      </c>
    </row>
    <row r="330" s="14" customFormat="1">
      <c r="A330" s="14"/>
      <c r="B330" s="230"/>
      <c r="C330" s="231"/>
      <c r="D330" s="221" t="s">
        <v>149</v>
      </c>
      <c r="E330" s="232" t="s">
        <v>31</v>
      </c>
      <c r="F330" s="233" t="s">
        <v>871</v>
      </c>
      <c r="G330" s="231"/>
      <c r="H330" s="234">
        <v>33.75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0" t="s">
        <v>149</v>
      </c>
      <c r="AU330" s="240" t="s">
        <v>263</v>
      </c>
      <c r="AV330" s="14" t="s">
        <v>86</v>
      </c>
      <c r="AW330" s="14" t="s">
        <v>37</v>
      </c>
      <c r="AX330" s="14" t="s">
        <v>76</v>
      </c>
      <c r="AY330" s="240" t="s">
        <v>140</v>
      </c>
    </row>
    <row r="331" s="14" customFormat="1">
      <c r="A331" s="14"/>
      <c r="B331" s="230"/>
      <c r="C331" s="231"/>
      <c r="D331" s="221" t="s">
        <v>149</v>
      </c>
      <c r="E331" s="232" t="s">
        <v>31</v>
      </c>
      <c r="F331" s="233" t="s">
        <v>905</v>
      </c>
      <c r="G331" s="231"/>
      <c r="H331" s="234">
        <v>17.5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0" t="s">
        <v>149</v>
      </c>
      <c r="AU331" s="240" t="s">
        <v>263</v>
      </c>
      <c r="AV331" s="14" t="s">
        <v>86</v>
      </c>
      <c r="AW331" s="14" t="s">
        <v>37</v>
      </c>
      <c r="AX331" s="14" t="s">
        <v>76</v>
      </c>
      <c r="AY331" s="240" t="s">
        <v>140</v>
      </c>
    </row>
    <row r="332" s="14" customFormat="1">
      <c r="A332" s="14"/>
      <c r="B332" s="230"/>
      <c r="C332" s="231"/>
      <c r="D332" s="221" t="s">
        <v>149</v>
      </c>
      <c r="E332" s="232" t="s">
        <v>31</v>
      </c>
      <c r="F332" s="233" t="s">
        <v>906</v>
      </c>
      <c r="G332" s="231"/>
      <c r="H332" s="234">
        <v>15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0" t="s">
        <v>149</v>
      </c>
      <c r="AU332" s="240" t="s">
        <v>263</v>
      </c>
      <c r="AV332" s="14" t="s">
        <v>86</v>
      </c>
      <c r="AW332" s="14" t="s">
        <v>37</v>
      </c>
      <c r="AX332" s="14" t="s">
        <v>76</v>
      </c>
      <c r="AY332" s="240" t="s">
        <v>140</v>
      </c>
    </row>
    <row r="333" s="14" customFormat="1">
      <c r="A333" s="14"/>
      <c r="B333" s="230"/>
      <c r="C333" s="231"/>
      <c r="D333" s="221" t="s">
        <v>149</v>
      </c>
      <c r="E333" s="232" t="s">
        <v>31</v>
      </c>
      <c r="F333" s="233" t="s">
        <v>907</v>
      </c>
      <c r="G333" s="231"/>
      <c r="H333" s="234">
        <v>22.5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0" t="s">
        <v>149</v>
      </c>
      <c r="AU333" s="240" t="s">
        <v>263</v>
      </c>
      <c r="AV333" s="14" t="s">
        <v>86</v>
      </c>
      <c r="AW333" s="14" t="s">
        <v>37</v>
      </c>
      <c r="AX333" s="14" t="s">
        <v>76</v>
      </c>
      <c r="AY333" s="240" t="s">
        <v>140</v>
      </c>
    </row>
    <row r="334" s="14" customFormat="1">
      <c r="A334" s="14"/>
      <c r="B334" s="230"/>
      <c r="C334" s="231"/>
      <c r="D334" s="221" t="s">
        <v>149</v>
      </c>
      <c r="E334" s="232" t="s">
        <v>31</v>
      </c>
      <c r="F334" s="233" t="s">
        <v>908</v>
      </c>
      <c r="G334" s="231"/>
      <c r="H334" s="234">
        <v>30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0" t="s">
        <v>149</v>
      </c>
      <c r="AU334" s="240" t="s">
        <v>263</v>
      </c>
      <c r="AV334" s="14" t="s">
        <v>86</v>
      </c>
      <c r="AW334" s="14" t="s">
        <v>37</v>
      </c>
      <c r="AX334" s="14" t="s">
        <v>76</v>
      </c>
      <c r="AY334" s="240" t="s">
        <v>140</v>
      </c>
    </row>
    <row r="335" s="14" customFormat="1">
      <c r="A335" s="14"/>
      <c r="B335" s="230"/>
      <c r="C335" s="231"/>
      <c r="D335" s="221" t="s">
        <v>149</v>
      </c>
      <c r="E335" s="232" t="s">
        <v>31</v>
      </c>
      <c r="F335" s="233" t="s">
        <v>909</v>
      </c>
      <c r="G335" s="231"/>
      <c r="H335" s="234">
        <v>30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0" t="s">
        <v>149</v>
      </c>
      <c r="AU335" s="240" t="s">
        <v>263</v>
      </c>
      <c r="AV335" s="14" t="s">
        <v>86</v>
      </c>
      <c r="AW335" s="14" t="s">
        <v>37</v>
      </c>
      <c r="AX335" s="14" t="s">
        <v>76</v>
      </c>
      <c r="AY335" s="240" t="s">
        <v>140</v>
      </c>
    </row>
    <row r="336" s="14" customFormat="1">
      <c r="A336" s="14"/>
      <c r="B336" s="230"/>
      <c r="C336" s="231"/>
      <c r="D336" s="221" t="s">
        <v>149</v>
      </c>
      <c r="E336" s="232" t="s">
        <v>31</v>
      </c>
      <c r="F336" s="233" t="s">
        <v>910</v>
      </c>
      <c r="G336" s="231"/>
      <c r="H336" s="234">
        <v>23.225000000000001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0" t="s">
        <v>149</v>
      </c>
      <c r="AU336" s="240" t="s">
        <v>263</v>
      </c>
      <c r="AV336" s="14" t="s">
        <v>86</v>
      </c>
      <c r="AW336" s="14" t="s">
        <v>37</v>
      </c>
      <c r="AX336" s="14" t="s">
        <v>76</v>
      </c>
      <c r="AY336" s="240" t="s">
        <v>140</v>
      </c>
    </row>
    <row r="337" s="14" customFormat="1">
      <c r="A337" s="14"/>
      <c r="B337" s="230"/>
      <c r="C337" s="231"/>
      <c r="D337" s="221" t="s">
        <v>149</v>
      </c>
      <c r="E337" s="232" t="s">
        <v>31</v>
      </c>
      <c r="F337" s="233" t="s">
        <v>878</v>
      </c>
      <c r="G337" s="231"/>
      <c r="H337" s="234">
        <v>60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0" t="s">
        <v>149</v>
      </c>
      <c r="AU337" s="240" t="s">
        <v>263</v>
      </c>
      <c r="AV337" s="14" t="s">
        <v>86</v>
      </c>
      <c r="AW337" s="14" t="s">
        <v>37</v>
      </c>
      <c r="AX337" s="14" t="s">
        <v>76</v>
      </c>
      <c r="AY337" s="240" t="s">
        <v>140</v>
      </c>
    </row>
    <row r="338" s="14" customFormat="1">
      <c r="A338" s="14"/>
      <c r="B338" s="230"/>
      <c r="C338" s="231"/>
      <c r="D338" s="221" t="s">
        <v>149</v>
      </c>
      <c r="E338" s="232" t="s">
        <v>31</v>
      </c>
      <c r="F338" s="233" t="s">
        <v>911</v>
      </c>
      <c r="G338" s="231"/>
      <c r="H338" s="234">
        <v>25.774999999999999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0" t="s">
        <v>149</v>
      </c>
      <c r="AU338" s="240" t="s">
        <v>263</v>
      </c>
      <c r="AV338" s="14" t="s">
        <v>86</v>
      </c>
      <c r="AW338" s="14" t="s">
        <v>37</v>
      </c>
      <c r="AX338" s="14" t="s">
        <v>76</v>
      </c>
      <c r="AY338" s="240" t="s">
        <v>140</v>
      </c>
    </row>
    <row r="339" s="14" customFormat="1">
      <c r="A339" s="14"/>
      <c r="B339" s="230"/>
      <c r="C339" s="231"/>
      <c r="D339" s="221" t="s">
        <v>149</v>
      </c>
      <c r="E339" s="232" t="s">
        <v>31</v>
      </c>
      <c r="F339" s="233" t="s">
        <v>912</v>
      </c>
      <c r="G339" s="231"/>
      <c r="H339" s="234">
        <v>48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0" t="s">
        <v>149</v>
      </c>
      <c r="AU339" s="240" t="s">
        <v>263</v>
      </c>
      <c r="AV339" s="14" t="s">
        <v>86</v>
      </c>
      <c r="AW339" s="14" t="s">
        <v>37</v>
      </c>
      <c r="AX339" s="14" t="s">
        <v>76</v>
      </c>
      <c r="AY339" s="240" t="s">
        <v>140</v>
      </c>
    </row>
    <row r="340" s="14" customFormat="1">
      <c r="A340" s="14"/>
      <c r="B340" s="230"/>
      <c r="C340" s="231"/>
      <c r="D340" s="221" t="s">
        <v>149</v>
      </c>
      <c r="E340" s="232" t="s">
        <v>31</v>
      </c>
      <c r="F340" s="233" t="s">
        <v>913</v>
      </c>
      <c r="G340" s="231"/>
      <c r="H340" s="234">
        <v>21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149</v>
      </c>
      <c r="AU340" s="240" t="s">
        <v>263</v>
      </c>
      <c r="AV340" s="14" t="s">
        <v>86</v>
      </c>
      <c r="AW340" s="14" t="s">
        <v>37</v>
      </c>
      <c r="AX340" s="14" t="s">
        <v>76</v>
      </c>
      <c r="AY340" s="240" t="s">
        <v>140</v>
      </c>
    </row>
    <row r="341" s="14" customFormat="1">
      <c r="A341" s="14"/>
      <c r="B341" s="230"/>
      <c r="C341" s="231"/>
      <c r="D341" s="221" t="s">
        <v>149</v>
      </c>
      <c r="E341" s="232" t="s">
        <v>31</v>
      </c>
      <c r="F341" s="233" t="s">
        <v>914</v>
      </c>
      <c r="G341" s="231"/>
      <c r="H341" s="234">
        <v>26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0" t="s">
        <v>149</v>
      </c>
      <c r="AU341" s="240" t="s">
        <v>263</v>
      </c>
      <c r="AV341" s="14" t="s">
        <v>86</v>
      </c>
      <c r="AW341" s="14" t="s">
        <v>37</v>
      </c>
      <c r="AX341" s="14" t="s">
        <v>76</v>
      </c>
      <c r="AY341" s="240" t="s">
        <v>140</v>
      </c>
    </row>
    <row r="342" s="14" customFormat="1">
      <c r="A342" s="14"/>
      <c r="B342" s="230"/>
      <c r="C342" s="231"/>
      <c r="D342" s="221" t="s">
        <v>149</v>
      </c>
      <c r="E342" s="232" t="s">
        <v>31</v>
      </c>
      <c r="F342" s="233" t="s">
        <v>915</v>
      </c>
      <c r="G342" s="231"/>
      <c r="H342" s="234">
        <v>27.5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0" t="s">
        <v>149</v>
      </c>
      <c r="AU342" s="240" t="s">
        <v>263</v>
      </c>
      <c r="AV342" s="14" t="s">
        <v>86</v>
      </c>
      <c r="AW342" s="14" t="s">
        <v>37</v>
      </c>
      <c r="AX342" s="14" t="s">
        <v>76</v>
      </c>
      <c r="AY342" s="240" t="s">
        <v>140</v>
      </c>
    </row>
    <row r="343" s="14" customFormat="1">
      <c r="A343" s="14"/>
      <c r="B343" s="230"/>
      <c r="C343" s="231"/>
      <c r="D343" s="221" t="s">
        <v>149</v>
      </c>
      <c r="E343" s="232" t="s">
        <v>31</v>
      </c>
      <c r="F343" s="233" t="s">
        <v>916</v>
      </c>
      <c r="G343" s="231"/>
      <c r="H343" s="234">
        <v>25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0" t="s">
        <v>149</v>
      </c>
      <c r="AU343" s="240" t="s">
        <v>263</v>
      </c>
      <c r="AV343" s="14" t="s">
        <v>86</v>
      </c>
      <c r="AW343" s="14" t="s">
        <v>37</v>
      </c>
      <c r="AX343" s="14" t="s">
        <v>76</v>
      </c>
      <c r="AY343" s="240" t="s">
        <v>140</v>
      </c>
    </row>
    <row r="344" s="14" customFormat="1">
      <c r="A344" s="14"/>
      <c r="B344" s="230"/>
      <c r="C344" s="231"/>
      <c r="D344" s="221" t="s">
        <v>149</v>
      </c>
      <c r="E344" s="232" t="s">
        <v>31</v>
      </c>
      <c r="F344" s="233" t="s">
        <v>917</v>
      </c>
      <c r="G344" s="231"/>
      <c r="H344" s="234">
        <v>25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0" t="s">
        <v>149</v>
      </c>
      <c r="AU344" s="240" t="s">
        <v>263</v>
      </c>
      <c r="AV344" s="14" t="s">
        <v>86</v>
      </c>
      <c r="AW344" s="14" t="s">
        <v>37</v>
      </c>
      <c r="AX344" s="14" t="s">
        <v>76</v>
      </c>
      <c r="AY344" s="240" t="s">
        <v>140</v>
      </c>
    </row>
    <row r="345" s="14" customFormat="1">
      <c r="A345" s="14"/>
      <c r="B345" s="230"/>
      <c r="C345" s="231"/>
      <c r="D345" s="221" t="s">
        <v>149</v>
      </c>
      <c r="E345" s="232" t="s">
        <v>31</v>
      </c>
      <c r="F345" s="233" t="s">
        <v>918</v>
      </c>
      <c r="G345" s="231"/>
      <c r="H345" s="234">
        <v>57.5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0" t="s">
        <v>149</v>
      </c>
      <c r="AU345" s="240" t="s">
        <v>263</v>
      </c>
      <c r="AV345" s="14" t="s">
        <v>86</v>
      </c>
      <c r="AW345" s="14" t="s">
        <v>37</v>
      </c>
      <c r="AX345" s="14" t="s">
        <v>76</v>
      </c>
      <c r="AY345" s="240" t="s">
        <v>140</v>
      </c>
    </row>
    <row r="346" s="14" customFormat="1">
      <c r="A346" s="14"/>
      <c r="B346" s="230"/>
      <c r="C346" s="231"/>
      <c r="D346" s="221" t="s">
        <v>149</v>
      </c>
      <c r="E346" s="232" t="s">
        <v>31</v>
      </c>
      <c r="F346" s="233" t="s">
        <v>919</v>
      </c>
      <c r="G346" s="231"/>
      <c r="H346" s="234">
        <v>62.5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0" t="s">
        <v>149</v>
      </c>
      <c r="AU346" s="240" t="s">
        <v>263</v>
      </c>
      <c r="AV346" s="14" t="s">
        <v>86</v>
      </c>
      <c r="AW346" s="14" t="s">
        <v>37</v>
      </c>
      <c r="AX346" s="14" t="s">
        <v>76</v>
      </c>
      <c r="AY346" s="240" t="s">
        <v>140</v>
      </c>
    </row>
    <row r="347" s="14" customFormat="1">
      <c r="A347" s="14"/>
      <c r="B347" s="230"/>
      <c r="C347" s="231"/>
      <c r="D347" s="221" t="s">
        <v>149</v>
      </c>
      <c r="E347" s="232" t="s">
        <v>31</v>
      </c>
      <c r="F347" s="233" t="s">
        <v>920</v>
      </c>
      <c r="G347" s="231"/>
      <c r="H347" s="234">
        <v>62.5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0" t="s">
        <v>149</v>
      </c>
      <c r="AU347" s="240" t="s">
        <v>263</v>
      </c>
      <c r="AV347" s="14" t="s">
        <v>86</v>
      </c>
      <c r="AW347" s="14" t="s">
        <v>37</v>
      </c>
      <c r="AX347" s="14" t="s">
        <v>76</v>
      </c>
      <c r="AY347" s="240" t="s">
        <v>140</v>
      </c>
    </row>
    <row r="348" s="14" customFormat="1">
      <c r="A348" s="14"/>
      <c r="B348" s="230"/>
      <c r="C348" s="231"/>
      <c r="D348" s="221" t="s">
        <v>149</v>
      </c>
      <c r="E348" s="232" t="s">
        <v>31</v>
      </c>
      <c r="F348" s="233" t="s">
        <v>921</v>
      </c>
      <c r="G348" s="231"/>
      <c r="H348" s="234">
        <v>50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0" t="s">
        <v>149</v>
      </c>
      <c r="AU348" s="240" t="s">
        <v>263</v>
      </c>
      <c r="AV348" s="14" t="s">
        <v>86</v>
      </c>
      <c r="AW348" s="14" t="s">
        <v>37</v>
      </c>
      <c r="AX348" s="14" t="s">
        <v>76</v>
      </c>
      <c r="AY348" s="240" t="s">
        <v>140</v>
      </c>
    </row>
    <row r="349" s="14" customFormat="1">
      <c r="A349" s="14"/>
      <c r="B349" s="230"/>
      <c r="C349" s="231"/>
      <c r="D349" s="221" t="s">
        <v>149</v>
      </c>
      <c r="E349" s="232" t="s">
        <v>31</v>
      </c>
      <c r="F349" s="233" t="s">
        <v>922</v>
      </c>
      <c r="G349" s="231"/>
      <c r="H349" s="234">
        <v>25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0" t="s">
        <v>149</v>
      </c>
      <c r="AU349" s="240" t="s">
        <v>263</v>
      </c>
      <c r="AV349" s="14" t="s">
        <v>86</v>
      </c>
      <c r="AW349" s="14" t="s">
        <v>37</v>
      </c>
      <c r="AX349" s="14" t="s">
        <v>76</v>
      </c>
      <c r="AY349" s="240" t="s">
        <v>140</v>
      </c>
    </row>
    <row r="350" s="14" customFormat="1">
      <c r="A350" s="14"/>
      <c r="B350" s="230"/>
      <c r="C350" s="231"/>
      <c r="D350" s="221" t="s">
        <v>149</v>
      </c>
      <c r="E350" s="232" t="s">
        <v>31</v>
      </c>
      <c r="F350" s="233" t="s">
        <v>923</v>
      </c>
      <c r="G350" s="231"/>
      <c r="H350" s="234">
        <v>18.75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0" t="s">
        <v>149</v>
      </c>
      <c r="AU350" s="240" t="s">
        <v>263</v>
      </c>
      <c r="AV350" s="14" t="s">
        <v>86</v>
      </c>
      <c r="AW350" s="14" t="s">
        <v>37</v>
      </c>
      <c r="AX350" s="14" t="s">
        <v>76</v>
      </c>
      <c r="AY350" s="240" t="s">
        <v>140</v>
      </c>
    </row>
    <row r="351" s="15" customFormat="1">
      <c r="A351" s="15"/>
      <c r="B351" s="241"/>
      <c r="C351" s="242"/>
      <c r="D351" s="221" t="s">
        <v>149</v>
      </c>
      <c r="E351" s="243" t="s">
        <v>31</v>
      </c>
      <c r="F351" s="244" t="s">
        <v>204</v>
      </c>
      <c r="G351" s="242"/>
      <c r="H351" s="245">
        <v>1268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1" t="s">
        <v>149</v>
      </c>
      <c r="AU351" s="251" t="s">
        <v>263</v>
      </c>
      <c r="AV351" s="15" t="s">
        <v>147</v>
      </c>
      <c r="AW351" s="15" t="s">
        <v>37</v>
      </c>
      <c r="AX351" s="15" t="s">
        <v>84</v>
      </c>
      <c r="AY351" s="251" t="s">
        <v>140</v>
      </c>
    </row>
    <row r="352" s="2" customFormat="1">
      <c r="A352" s="40"/>
      <c r="B352" s="41"/>
      <c r="C352" s="206" t="s">
        <v>447</v>
      </c>
      <c r="D352" s="206" t="s">
        <v>142</v>
      </c>
      <c r="E352" s="207" t="s">
        <v>924</v>
      </c>
      <c r="F352" s="208" t="s">
        <v>925</v>
      </c>
      <c r="G352" s="209" t="s">
        <v>411</v>
      </c>
      <c r="H352" s="210">
        <v>1268</v>
      </c>
      <c r="I352" s="211"/>
      <c r="J352" s="212">
        <f>ROUND(I352*H352,2)</f>
        <v>0</v>
      </c>
      <c r="K352" s="208" t="s">
        <v>146</v>
      </c>
      <c r="L352" s="46"/>
      <c r="M352" s="213" t="s">
        <v>31</v>
      </c>
      <c r="N352" s="214" t="s">
        <v>47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147</v>
      </c>
      <c r="AT352" s="217" t="s">
        <v>142</v>
      </c>
      <c r="AU352" s="217" t="s">
        <v>263</v>
      </c>
      <c r="AY352" s="19" t="s">
        <v>140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84</v>
      </c>
      <c r="BK352" s="218">
        <f>ROUND(I352*H352,2)</f>
        <v>0</v>
      </c>
      <c r="BL352" s="19" t="s">
        <v>147</v>
      </c>
      <c r="BM352" s="217" t="s">
        <v>926</v>
      </c>
    </row>
    <row r="353" s="2" customFormat="1" ht="16.5" customHeight="1">
      <c r="A353" s="40"/>
      <c r="B353" s="41"/>
      <c r="C353" s="263" t="s">
        <v>504</v>
      </c>
      <c r="D353" s="263" t="s">
        <v>331</v>
      </c>
      <c r="E353" s="264" t="s">
        <v>509</v>
      </c>
      <c r="F353" s="265" t="s">
        <v>510</v>
      </c>
      <c r="G353" s="266" t="s">
        <v>511</v>
      </c>
      <c r="H353" s="267">
        <v>19.02</v>
      </c>
      <c r="I353" s="268"/>
      <c r="J353" s="269">
        <f>ROUND(I353*H353,2)</f>
        <v>0</v>
      </c>
      <c r="K353" s="265" t="s">
        <v>146</v>
      </c>
      <c r="L353" s="270"/>
      <c r="M353" s="271" t="s">
        <v>31</v>
      </c>
      <c r="N353" s="272" t="s">
        <v>47</v>
      </c>
      <c r="O353" s="86"/>
      <c r="P353" s="215">
        <f>O353*H353</f>
        <v>0</v>
      </c>
      <c r="Q353" s="215">
        <v>0.001</v>
      </c>
      <c r="R353" s="215">
        <f>Q353*H353</f>
        <v>0.019019999999999999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297</v>
      </c>
      <c r="AT353" s="217" t="s">
        <v>331</v>
      </c>
      <c r="AU353" s="217" t="s">
        <v>263</v>
      </c>
      <c r="AY353" s="19" t="s">
        <v>140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84</v>
      </c>
      <c r="BK353" s="218">
        <f>ROUND(I353*H353,2)</f>
        <v>0</v>
      </c>
      <c r="BL353" s="19" t="s">
        <v>147</v>
      </c>
      <c r="BM353" s="217" t="s">
        <v>927</v>
      </c>
    </row>
    <row r="354" s="14" customFormat="1">
      <c r="A354" s="14"/>
      <c r="B354" s="230"/>
      <c r="C354" s="231"/>
      <c r="D354" s="221" t="s">
        <v>149</v>
      </c>
      <c r="E354" s="232" t="s">
        <v>31</v>
      </c>
      <c r="F354" s="233" t="s">
        <v>928</v>
      </c>
      <c r="G354" s="231"/>
      <c r="H354" s="234">
        <v>1268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0" t="s">
        <v>149</v>
      </c>
      <c r="AU354" s="240" t="s">
        <v>263</v>
      </c>
      <c r="AV354" s="14" t="s">
        <v>86</v>
      </c>
      <c r="AW354" s="14" t="s">
        <v>37</v>
      </c>
      <c r="AX354" s="14" t="s">
        <v>84</v>
      </c>
      <c r="AY354" s="240" t="s">
        <v>140</v>
      </c>
    </row>
    <row r="355" s="14" customFormat="1">
      <c r="A355" s="14"/>
      <c r="B355" s="230"/>
      <c r="C355" s="231"/>
      <c r="D355" s="221" t="s">
        <v>149</v>
      </c>
      <c r="E355" s="231"/>
      <c r="F355" s="233" t="s">
        <v>929</v>
      </c>
      <c r="G355" s="231"/>
      <c r="H355" s="234">
        <v>19.02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0" t="s">
        <v>149</v>
      </c>
      <c r="AU355" s="240" t="s">
        <v>263</v>
      </c>
      <c r="AV355" s="14" t="s">
        <v>86</v>
      </c>
      <c r="AW355" s="14" t="s">
        <v>4</v>
      </c>
      <c r="AX355" s="14" t="s">
        <v>84</v>
      </c>
      <c r="AY355" s="240" t="s">
        <v>140</v>
      </c>
    </row>
    <row r="356" s="2" customFormat="1" ht="16.5" customHeight="1">
      <c r="A356" s="40"/>
      <c r="B356" s="41"/>
      <c r="C356" s="263" t="s">
        <v>508</v>
      </c>
      <c r="D356" s="263" t="s">
        <v>331</v>
      </c>
      <c r="E356" s="264" t="s">
        <v>516</v>
      </c>
      <c r="F356" s="265" t="s">
        <v>517</v>
      </c>
      <c r="G356" s="266" t="s">
        <v>145</v>
      </c>
      <c r="H356" s="267">
        <v>38.039999999999999</v>
      </c>
      <c r="I356" s="268"/>
      <c r="J356" s="269">
        <f>ROUND(I356*H356,2)</f>
        <v>0</v>
      </c>
      <c r="K356" s="265" t="s">
        <v>146</v>
      </c>
      <c r="L356" s="270"/>
      <c r="M356" s="271" t="s">
        <v>31</v>
      </c>
      <c r="N356" s="272" t="s">
        <v>47</v>
      </c>
      <c r="O356" s="86"/>
      <c r="P356" s="215">
        <f>O356*H356</f>
        <v>0</v>
      </c>
      <c r="Q356" s="215">
        <v>0.20999999999999999</v>
      </c>
      <c r="R356" s="215">
        <f>Q356*H356</f>
        <v>7.9883999999999995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297</v>
      </c>
      <c r="AT356" s="217" t="s">
        <v>331</v>
      </c>
      <c r="AU356" s="217" t="s">
        <v>263</v>
      </c>
      <c r="AY356" s="19" t="s">
        <v>140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84</v>
      </c>
      <c r="BK356" s="218">
        <f>ROUND(I356*H356,2)</f>
        <v>0</v>
      </c>
      <c r="BL356" s="19" t="s">
        <v>147</v>
      </c>
      <c r="BM356" s="217" t="s">
        <v>930</v>
      </c>
    </row>
    <row r="357" s="14" customFormat="1">
      <c r="A357" s="14"/>
      <c r="B357" s="230"/>
      <c r="C357" s="231"/>
      <c r="D357" s="221" t="s">
        <v>149</v>
      </c>
      <c r="E357" s="232" t="s">
        <v>31</v>
      </c>
      <c r="F357" s="233" t="s">
        <v>928</v>
      </c>
      <c r="G357" s="231"/>
      <c r="H357" s="234">
        <v>1268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0" t="s">
        <v>149</v>
      </c>
      <c r="AU357" s="240" t="s">
        <v>263</v>
      </c>
      <c r="AV357" s="14" t="s">
        <v>86</v>
      </c>
      <c r="AW357" s="14" t="s">
        <v>37</v>
      </c>
      <c r="AX357" s="14" t="s">
        <v>84</v>
      </c>
      <c r="AY357" s="240" t="s">
        <v>140</v>
      </c>
    </row>
    <row r="358" s="14" customFormat="1">
      <c r="A358" s="14"/>
      <c r="B358" s="230"/>
      <c r="C358" s="231"/>
      <c r="D358" s="221" t="s">
        <v>149</v>
      </c>
      <c r="E358" s="231"/>
      <c r="F358" s="233" t="s">
        <v>931</v>
      </c>
      <c r="G358" s="231"/>
      <c r="H358" s="234">
        <v>38.039999999999999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149</v>
      </c>
      <c r="AU358" s="240" t="s">
        <v>263</v>
      </c>
      <c r="AV358" s="14" t="s">
        <v>86</v>
      </c>
      <c r="AW358" s="14" t="s">
        <v>4</v>
      </c>
      <c r="AX358" s="14" t="s">
        <v>84</v>
      </c>
      <c r="AY358" s="240" t="s">
        <v>140</v>
      </c>
    </row>
    <row r="359" s="2" customFormat="1">
      <c r="A359" s="40"/>
      <c r="B359" s="41"/>
      <c r="C359" s="206" t="s">
        <v>515</v>
      </c>
      <c r="D359" s="206" t="s">
        <v>142</v>
      </c>
      <c r="E359" s="207" t="s">
        <v>521</v>
      </c>
      <c r="F359" s="208" t="s">
        <v>522</v>
      </c>
      <c r="G359" s="209" t="s">
        <v>411</v>
      </c>
      <c r="H359" s="210">
        <v>1268</v>
      </c>
      <c r="I359" s="211"/>
      <c r="J359" s="212">
        <f>ROUND(I359*H359,2)</f>
        <v>0</v>
      </c>
      <c r="K359" s="208" t="s">
        <v>146</v>
      </c>
      <c r="L359" s="46"/>
      <c r="M359" s="213" t="s">
        <v>31</v>
      </c>
      <c r="N359" s="214" t="s">
        <v>47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147</v>
      </c>
      <c r="AT359" s="217" t="s">
        <v>142</v>
      </c>
      <c r="AU359" s="217" t="s">
        <v>263</v>
      </c>
      <c r="AY359" s="19" t="s">
        <v>140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84</v>
      </c>
      <c r="BK359" s="218">
        <f>ROUND(I359*H359,2)</f>
        <v>0</v>
      </c>
      <c r="BL359" s="19" t="s">
        <v>147</v>
      </c>
      <c r="BM359" s="217" t="s">
        <v>932</v>
      </c>
    </row>
    <row r="360" s="2" customFormat="1" ht="16.5" customHeight="1">
      <c r="A360" s="40"/>
      <c r="B360" s="41"/>
      <c r="C360" s="206" t="s">
        <v>520</v>
      </c>
      <c r="D360" s="206" t="s">
        <v>142</v>
      </c>
      <c r="E360" s="207" t="s">
        <v>525</v>
      </c>
      <c r="F360" s="208" t="s">
        <v>526</v>
      </c>
      <c r="G360" s="209" t="s">
        <v>334</v>
      </c>
      <c r="H360" s="210">
        <v>0.10100000000000001</v>
      </c>
      <c r="I360" s="211"/>
      <c r="J360" s="212">
        <f>ROUND(I360*H360,2)</f>
        <v>0</v>
      </c>
      <c r="K360" s="208" t="s">
        <v>146</v>
      </c>
      <c r="L360" s="46"/>
      <c r="M360" s="213" t="s">
        <v>31</v>
      </c>
      <c r="N360" s="214" t="s">
        <v>47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147</v>
      </c>
      <c r="AT360" s="217" t="s">
        <v>142</v>
      </c>
      <c r="AU360" s="217" t="s">
        <v>263</v>
      </c>
      <c r="AY360" s="19" t="s">
        <v>140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84</v>
      </c>
      <c r="BK360" s="218">
        <f>ROUND(I360*H360,2)</f>
        <v>0</v>
      </c>
      <c r="BL360" s="19" t="s">
        <v>147</v>
      </c>
      <c r="BM360" s="217" t="s">
        <v>933</v>
      </c>
    </row>
    <row r="361" s="14" customFormat="1">
      <c r="A361" s="14"/>
      <c r="B361" s="230"/>
      <c r="C361" s="231"/>
      <c r="D361" s="221" t="s">
        <v>149</v>
      </c>
      <c r="E361" s="232" t="s">
        <v>31</v>
      </c>
      <c r="F361" s="233" t="s">
        <v>928</v>
      </c>
      <c r="G361" s="231"/>
      <c r="H361" s="234">
        <v>1268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0" t="s">
        <v>149</v>
      </c>
      <c r="AU361" s="240" t="s">
        <v>263</v>
      </c>
      <c r="AV361" s="14" t="s">
        <v>86</v>
      </c>
      <c r="AW361" s="14" t="s">
        <v>37</v>
      </c>
      <c r="AX361" s="14" t="s">
        <v>84</v>
      </c>
      <c r="AY361" s="240" t="s">
        <v>140</v>
      </c>
    </row>
    <row r="362" s="14" customFormat="1">
      <c r="A362" s="14"/>
      <c r="B362" s="230"/>
      <c r="C362" s="231"/>
      <c r="D362" s="221" t="s">
        <v>149</v>
      </c>
      <c r="E362" s="231"/>
      <c r="F362" s="233" t="s">
        <v>934</v>
      </c>
      <c r="G362" s="231"/>
      <c r="H362" s="234">
        <v>0.10100000000000001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0" t="s">
        <v>149</v>
      </c>
      <c r="AU362" s="240" t="s">
        <v>263</v>
      </c>
      <c r="AV362" s="14" t="s">
        <v>86</v>
      </c>
      <c r="AW362" s="14" t="s">
        <v>4</v>
      </c>
      <c r="AX362" s="14" t="s">
        <v>84</v>
      </c>
      <c r="AY362" s="240" t="s">
        <v>140</v>
      </c>
    </row>
    <row r="363" s="2" customFormat="1" ht="16.5" customHeight="1">
      <c r="A363" s="40"/>
      <c r="B363" s="41"/>
      <c r="C363" s="206" t="s">
        <v>524</v>
      </c>
      <c r="D363" s="206" t="s">
        <v>142</v>
      </c>
      <c r="E363" s="207" t="s">
        <v>531</v>
      </c>
      <c r="F363" s="208" t="s">
        <v>532</v>
      </c>
      <c r="G363" s="209" t="s">
        <v>145</v>
      </c>
      <c r="H363" s="210">
        <v>12.68</v>
      </c>
      <c r="I363" s="211"/>
      <c r="J363" s="212">
        <f>ROUND(I363*H363,2)</f>
        <v>0</v>
      </c>
      <c r="K363" s="208" t="s">
        <v>146</v>
      </c>
      <c r="L363" s="46"/>
      <c r="M363" s="213" t="s">
        <v>31</v>
      </c>
      <c r="N363" s="214" t="s">
        <v>47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147</v>
      </c>
      <c r="AT363" s="217" t="s">
        <v>142</v>
      </c>
      <c r="AU363" s="217" t="s">
        <v>263</v>
      </c>
      <c r="AY363" s="19" t="s">
        <v>140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84</v>
      </c>
      <c r="BK363" s="218">
        <f>ROUND(I363*H363,2)</f>
        <v>0</v>
      </c>
      <c r="BL363" s="19" t="s">
        <v>147</v>
      </c>
      <c r="BM363" s="217" t="s">
        <v>935</v>
      </c>
    </row>
    <row r="364" s="14" customFormat="1">
      <c r="A364" s="14"/>
      <c r="B364" s="230"/>
      <c r="C364" s="231"/>
      <c r="D364" s="221" t="s">
        <v>149</v>
      </c>
      <c r="E364" s="232" t="s">
        <v>31</v>
      </c>
      <c r="F364" s="233" t="s">
        <v>936</v>
      </c>
      <c r="G364" s="231"/>
      <c r="H364" s="234">
        <v>12.68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0" t="s">
        <v>149</v>
      </c>
      <c r="AU364" s="240" t="s">
        <v>263</v>
      </c>
      <c r="AV364" s="14" t="s">
        <v>86</v>
      </c>
      <c r="AW364" s="14" t="s">
        <v>37</v>
      </c>
      <c r="AX364" s="14" t="s">
        <v>84</v>
      </c>
      <c r="AY364" s="240" t="s">
        <v>140</v>
      </c>
    </row>
    <row r="365" s="2" customFormat="1" ht="16.5" customHeight="1">
      <c r="A365" s="40"/>
      <c r="B365" s="41"/>
      <c r="C365" s="206" t="s">
        <v>530</v>
      </c>
      <c r="D365" s="206" t="s">
        <v>142</v>
      </c>
      <c r="E365" s="207" t="s">
        <v>536</v>
      </c>
      <c r="F365" s="208" t="s">
        <v>537</v>
      </c>
      <c r="G365" s="209" t="s">
        <v>145</v>
      </c>
      <c r="H365" s="210">
        <v>12.68</v>
      </c>
      <c r="I365" s="211"/>
      <c r="J365" s="212">
        <f>ROUND(I365*H365,2)</f>
        <v>0</v>
      </c>
      <c r="K365" s="208" t="s">
        <v>538</v>
      </c>
      <c r="L365" s="46"/>
      <c r="M365" s="213" t="s">
        <v>31</v>
      </c>
      <c r="N365" s="214" t="s">
        <v>47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147</v>
      </c>
      <c r="AT365" s="217" t="s">
        <v>142</v>
      </c>
      <c r="AU365" s="217" t="s">
        <v>263</v>
      </c>
      <c r="AY365" s="19" t="s">
        <v>140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84</v>
      </c>
      <c r="BK365" s="218">
        <f>ROUND(I365*H365,2)</f>
        <v>0</v>
      </c>
      <c r="BL365" s="19" t="s">
        <v>147</v>
      </c>
      <c r="BM365" s="217" t="s">
        <v>937</v>
      </c>
    </row>
    <row r="366" s="14" customFormat="1">
      <c r="A366" s="14"/>
      <c r="B366" s="230"/>
      <c r="C366" s="231"/>
      <c r="D366" s="221" t="s">
        <v>149</v>
      </c>
      <c r="E366" s="232" t="s">
        <v>31</v>
      </c>
      <c r="F366" s="233" t="s">
        <v>936</v>
      </c>
      <c r="G366" s="231"/>
      <c r="H366" s="234">
        <v>12.68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0" t="s">
        <v>149</v>
      </c>
      <c r="AU366" s="240" t="s">
        <v>263</v>
      </c>
      <c r="AV366" s="14" t="s">
        <v>86</v>
      </c>
      <c r="AW366" s="14" t="s">
        <v>37</v>
      </c>
      <c r="AX366" s="14" t="s">
        <v>84</v>
      </c>
      <c r="AY366" s="240" t="s">
        <v>140</v>
      </c>
    </row>
    <row r="367" s="12" customFormat="1" ht="22.8" customHeight="1">
      <c r="A367" s="12"/>
      <c r="B367" s="190"/>
      <c r="C367" s="191"/>
      <c r="D367" s="192" t="s">
        <v>75</v>
      </c>
      <c r="E367" s="204" t="s">
        <v>86</v>
      </c>
      <c r="F367" s="204" t="s">
        <v>541</v>
      </c>
      <c r="G367" s="191"/>
      <c r="H367" s="191"/>
      <c r="I367" s="194"/>
      <c r="J367" s="205">
        <f>BK367</f>
        <v>0</v>
      </c>
      <c r="K367" s="191"/>
      <c r="L367" s="196"/>
      <c r="M367" s="197"/>
      <c r="N367" s="198"/>
      <c r="O367" s="198"/>
      <c r="P367" s="199">
        <f>SUM(P368:P369)</f>
        <v>0</v>
      </c>
      <c r="Q367" s="198"/>
      <c r="R367" s="199">
        <f>SUM(R368:R369)</f>
        <v>0.49865113999999994</v>
      </c>
      <c r="S367" s="198"/>
      <c r="T367" s="200">
        <f>SUM(T368:T369)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1" t="s">
        <v>84</v>
      </c>
      <c r="AT367" s="202" t="s">
        <v>75</v>
      </c>
      <c r="AU367" s="202" t="s">
        <v>84</v>
      </c>
      <c r="AY367" s="201" t="s">
        <v>140</v>
      </c>
      <c r="BK367" s="203">
        <f>SUM(BK368:BK369)</f>
        <v>0</v>
      </c>
    </row>
    <row r="368" s="2" customFormat="1" ht="21.75" customHeight="1">
      <c r="A368" s="40"/>
      <c r="B368" s="41"/>
      <c r="C368" s="206" t="s">
        <v>535</v>
      </c>
      <c r="D368" s="206" t="s">
        <v>142</v>
      </c>
      <c r="E368" s="207" t="s">
        <v>543</v>
      </c>
      <c r="F368" s="208" t="s">
        <v>544</v>
      </c>
      <c r="G368" s="209" t="s">
        <v>145</v>
      </c>
      <c r="H368" s="210">
        <v>0.221</v>
      </c>
      <c r="I368" s="211"/>
      <c r="J368" s="212">
        <f>ROUND(I368*H368,2)</f>
        <v>0</v>
      </c>
      <c r="K368" s="208" t="s">
        <v>146</v>
      </c>
      <c r="L368" s="46"/>
      <c r="M368" s="213" t="s">
        <v>31</v>
      </c>
      <c r="N368" s="214" t="s">
        <v>47</v>
      </c>
      <c r="O368" s="86"/>
      <c r="P368" s="215">
        <f>O368*H368</f>
        <v>0</v>
      </c>
      <c r="Q368" s="215">
        <v>2.2563399999999998</v>
      </c>
      <c r="R368" s="215">
        <f>Q368*H368</f>
        <v>0.49865113999999994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147</v>
      </c>
      <c r="AT368" s="217" t="s">
        <v>142</v>
      </c>
      <c r="AU368" s="217" t="s">
        <v>86</v>
      </c>
      <c r="AY368" s="19" t="s">
        <v>140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84</v>
      </c>
      <c r="BK368" s="218">
        <f>ROUND(I368*H368,2)</f>
        <v>0</v>
      </c>
      <c r="BL368" s="19" t="s">
        <v>147</v>
      </c>
      <c r="BM368" s="217" t="s">
        <v>938</v>
      </c>
    </row>
    <row r="369" s="14" customFormat="1">
      <c r="A369" s="14"/>
      <c r="B369" s="230"/>
      <c r="C369" s="231"/>
      <c r="D369" s="221" t="s">
        <v>149</v>
      </c>
      <c r="E369" s="232" t="s">
        <v>31</v>
      </c>
      <c r="F369" s="233" t="s">
        <v>546</v>
      </c>
      <c r="G369" s="231"/>
      <c r="H369" s="234">
        <v>0.221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0" t="s">
        <v>149</v>
      </c>
      <c r="AU369" s="240" t="s">
        <v>86</v>
      </c>
      <c r="AV369" s="14" t="s">
        <v>86</v>
      </c>
      <c r="AW369" s="14" t="s">
        <v>37</v>
      </c>
      <c r="AX369" s="14" t="s">
        <v>84</v>
      </c>
      <c r="AY369" s="240" t="s">
        <v>140</v>
      </c>
    </row>
    <row r="370" s="12" customFormat="1" ht="22.8" customHeight="1">
      <c r="A370" s="12"/>
      <c r="B370" s="190"/>
      <c r="C370" s="191"/>
      <c r="D370" s="192" t="s">
        <v>75</v>
      </c>
      <c r="E370" s="204" t="s">
        <v>147</v>
      </c>
      <c r="F370" s="204" t="s">
        <v>939</v>
      </c>
      <c r="G370" s="191"/>
      <c r="H370" s="191"/>
      <c r="I370" s="194"/>
      <c r="J370" s="205">
        <f>BK370</f>
        <v>0</v>
      </c>
      <c r="K370" s="191"/>
      <c r="L370" s="196"/>
      <c r="M370" s="197"/>
      <c r="N370" s="198"/>
      <c r="O370" s="198"/>
      <c r="P370" s="199">
        <f>SUM(P371:P378)</f>
        <v>0</v>
      </c>
      <c r="Q370" s="198"/>
      <c r="R370" s="199">
        <f>SUM(R371:R378)</f>
        <v>0</v>
      </c>
      <c r="S370" s="198"/>
      <c r="T370" s="200">
        <f>SUM(T371:T378)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1" t="s">
        <v>84</v>
      </c>
      <c r="AT370" s="202" t="s">
        <v>75</v>
      </c>
      <c r="AU370" s="202" t="s">
        <v>84</v>
      </c>
      <c r="AY370" s="201" t="s">
        <v>140</v>
      </c>
      <c r="BK370" s="203">
        <f>SUM(BK371:BK378)</f>
        <v>0</v>
      </c>
    </row>
    <row r="371" s="2" customFormat="1" ht="21.75" customHeight="1">
      <c r="A371" s="40"/>
      <c r="B371" s="41"/>
      <c r="C371" s="206" t="s">
        <v>542</v>
      </c>
      <c r="D371" s="206" t="s">
        <v>142</v>
      </c>
      <c r="E371" s="207" t="s">
        <v>940</v>
      </c>
      <c r="F371" s="208" t="s">
        <v>941</v>
      </c>
      <c r="G371" s="209" t="s">
        <v>145</v>
      </c>
      <c r="H371" s="210">
        <v>13.08</v>
      </c>
      <c r="I371" s="211"/>
      <c r="J371" s="212">
        <f>ROUND(I371*H371,2)</f>
        <v>0</v>
      </c>
      <c r="K371" s="208" t="s">
        <v>658</v>
      </c>
      <c r="L371" s="46"/>
      <c r="M371" s="213" t="s">
        <v>31</v>
      </c>
      <c r="N371" s="214" t="s">
        <v>47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147</v>
      </c>
      <c r="AT371" s="217" t="s">
        <v>142</v>
      </c>
      <c r="AU371" s="217" t="s">
        <v>86</v>
      </c>
      <c r="AY371" s="19" t="s">
        <v>140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84</v>
      </c>
      <c r="BK371" s="218">
        <f>ROUND(I371*H371,2)</f>
        <v>0</v>
      </c>
      <c r="BL371" s="19" t="s">
        <v>147</v>
      </c>
      <c r="BM371" s="217" t="s">
        <v>942</v>
      </c>
    </row>
    <row r="372" s="13" customFormat="1">
      <c r="A372" s="13"/>
      <c r="B372" s="219"/>
      <c r="C372" s="220"/>
      <c r="D372" s="221" t="s">
        <v>149</v>
      </c>
      <c r="E372" s="222" t="s">
        <v>31</v>
      </c>
      <c r="F372" s="223" t="s">
        <v>784</v>
      </c>
      <c r="G372" s="220"/>
      <c r="H372" s="222" t="s">
        <v>31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9" t="s">
        <v>149</v>
      </c>
      <c r="AU372" s="229" t="s">
        <v>86</v>
      </c>
      <c r="AV372" s="13" t="s">
        <v>84</v>
      </c>
      <c r="AW372" s="13" t="s">
        <v>37</v>
      </c>
      <c r="AX372" s="13" t="s">
        <v>76</v>
      </c>
      <c r="AY372" s="229" t="s">
        <v>140</v>
      </c>
    </row>
    <row r="373" s="14" customFormat="1">
      <c r="A373" s="14"/>
      <c r="B373" s="230"/>
      <c r="C373" s="231"/>
      <c r="D373" s="221" t="s">
        <v>149</v>
      </c>
      <c r="E373" s="232" t="s">
        <v>31</v>
      </c>
      <c r="F373" s="233" t="s">
        <v>943</v>
      </c>
      <c r="G373" s="231"/>
      <c r="H373" s="234">
        <v>0.23999999999999999</v>
      </c>
      <c r="I373" s="235"/>
      <c r="J373" s="231"/>
      <c r="K373" s="231"/>
      <c r="L373" s="236"/>
      <c r="M373" s="237"/>
      <c r="N373" s="238"/>
      <c r="O373" s="238"/>
      <c r="P373" s="238"/>
      <c r="Q373" s="238"/>
      <c r="R373" s="238"/>
      <c r="S373" s="238"/>
      <c r="T373" s="23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0" t="s">
        <v>149</v>
      </c>
      <c r="AU373" s="240" t="s">
        <v>86</v>
      </c>
      <c r="AV373" s="14" t="s">
        <v>86</v>
      </c>
      <c r="AW373" s="14" t="s">
        <v>37</v>
      </c>
      <c r="AX373" s="14" t="s">
        <v>76</v>
      </c>
      <c r="AY373" s="240" t="s">
        <v>140</v>
      </c>
    </row>
    <row r="374" s="14" customFormat="1">
      <c r="A374" s="14"/>
      <c r="B374" s="230"/>
      <c r="C374" s="231"/>
      <c r="D374" s="221" t="s">
        <v>149</v>
      </c>
      <c r="E374" s="232" t="s">
        <v>31</v>
      </c>
      <c r="F374" s="233" t="s">
        <v>944</v>
      </c>
      <c r="G374" s="231"/>
      <c r="H374" s="234">
        <v>0.33000000000000002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149</v>
      </c>
      <c r="AU374" s="240" t="s">
        <v>86</v>
      </c>
      <c r="AV374" s="14" t="s">
        <v>86</v>
      </c>
      <c r="AW374" s="14" t="s">
        <v>37</v>
      </c>
      <c r="AX374" s="14" t="s">
        <v>76</v>
      </c>
      <c r="AY374" s="240" t="s">
        <v>140</v>
      </c>
    </row>
    <row r="375" s="14" customFormat="1">
      <c r="A375" s="14"/>
      <c r="B375" s="230"/>
      <c r="C375" s="231"/>
      <c r="D375" s="221" t="s">
        <v>149</v>
      </c>
      <c r="E375" s="232" t="s">
        <v>31</v>
      </c>
      <c r="F375" s="233" t="s">
        <v>945</v>
      </c>
      <c r="G375" s="231"/>
      <c r="H375" s="234">
        <v>0.33000000000000002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149</v>
      </c>
      <c r="AU375" s="240" t="s">
        <v>86</v>
      </c>
      <c r="AV375" s="14" t="s">
        <v>86</v>
      </c>
      <c r="AW375" s="14" t="s">
        <v>37</v>
      </c>
      <c r="AX375" s="14" t="s">
        <v>76</v>
      </c>
      <c r="AY375" s="240" t="s">
        <v>140</v>
      </c>
    </row>
    <row r="376" s="14" customFormat="1">
      <c r="A376" s="14"/>
      <c r="B376" s="230"/>
      <c r="C376" s="231"/>
      <c r="D376" s="221" t="s">
        <v>149</v>
      </c>
      <c r="E376" s="232" t="s">
        <v>31</v>
      </c>
      <c r="F376" s="233" t="s">
        <v>946</v>
      </c>
      <c r="G376" s="231"/>
      <c r="H376" s="234">
        <v>3.0600000000000001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0" t="s">
        <v>149</v>
      </c>
      <c r="AU376" s="240" t="s">
        <v>86</v>
      </c>
      <c r="AV376" s="14" t="s">
        <v>86</v>
      </c>
      <c r="AW376" s="14" t="s">
        <v>37</v>
      </c>
      <c r="AX376" s="14" t="s">
        <v>76</v>
      </c>
      <c r="AY376" s="240" t="s">
        <v>140</v>
      </c>
    </row>
    <row r="377" s="14" customFormat="1">
      <c r="A377" s="14"/>
      <c r="B377" s="230"/>
      <c r="C377" s="231"/>
      <c r="D377" s="221" t="s">
        <v>149</v>
      </c>
      <c r="E377" s="232" t="s">
        <v>31</v>
      </c>
      <c r="F377" s="233" t="s">
        <v>947</v>
      </c>
      <c r="G377" s="231"/>
      <c r="H377" s="234">
        <v>9.1199999999999992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0" t="s">
        <v>149</v>
      </c>
      <c r="AU377" s="240" t="s">
        <v>86</v>
      </c>
      <c r="AV377" s="14" t="s">
        <v>86</v>
      </c>
      <c r="AW377" s="14" t="s">
        <v>37</v>
      </c>
      <c r="AX377" s="14" t="s">
        <v>76</v>
      </c>
      <c r="AY377" s="240" t="s">
        <v>140</v>
      </c>
    </row>
    <row r="378" s="15" customFormat="1">
      <c r="A378" s="15"/>
      <c r="B378" s="241"/>
      <c r="C378" s="242"/>
      <c r="D378" s="221" t="s">
        <v>149</v>
      </c>
      <c r="E378" s="243" t="s">
        <v>31</v>
      </c>
      <c r="F378" s="244" t="s">
        <v>204</v>
      </c>
      <c r="G378" s="242"/>
      <c r="H378" s="245">
        <v>13.079999999999998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1" t="s">
        <v>149</v>
      </c>
      <c r="AU378" s="251" t="s">
        <v>86</v>
      </c>
      <c r="AV378" s="15" t="s">
        <v>147</v>
      </c>
      <c r="AW378" s="15" t="s">
        <v>37</v>
      </c>
      <c r="AX378" s="15" t="s">
        <v>84</v>
      </c>
      <c r="AY378" s="251" t="s">
        <v>140</v>
      </c>
    </row>
    <row r="379" s="12" customFormat="1" ht="22.8" customHeight="1">
      <c r="A379" s="12"/>
      <c r="B379" s="190"/>
      <c r="C379" s="191"/>
      <c r="D379" s="192" t="s">
        <v>75</v>
      </c>
      <c r="E379" s="204" t="s">
        <v>278</v>
      </c>
      <c r="F379" s="204" t="s">
        <v>547</v>
      </c>
      <c r="G379" s="191"/>
      <c r="H379" s="191"/>
      <c r="I379" s="194"/>
      <c r="J379" s="205">
        <f>BK379</f>
        <v>0</v>
      </c>
      <c r="K379" s="191"/>
      <c r="L379" s="196"/>
      <c r="M379" s="197"/>
      <c r="N379" s="198"/>
      <c r="O379" s="198"/>
      <c r="P379" s="199">
        <f>SUM(P380:P404)</f>
        <v>0</v>
      </c>
      <c r="Q379" s="198"/>
      <c r="R379" s="199">
        <f>SUM(R380:R404)</f>
        <v>4.8754200000000001</v>
      </c>
      <c r="S379" s="198"/>
      <c r="T379" s="200">
        <f>SUM(T380:T404)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1" t="s">
        <v>84</v>
      </c>
      <c r="AT379" s="202" t="s">
        <v>75</v>
      </c>
      <c r="AU379" s="202" t="s">
        <v>84</v>
      </c>
      <c r="AY379" s="201" t="s">
        <v>140</v>
      </c>
      <c r="BK379" s="203">
        <f>SUM(BK380:BK404)</f>
        <v>0</v>
      </c>
    </row>
    <row r="380" s="2" customFormat="1" ht="16.5" customHeight="1">
      <c r="A380" s="40"/>
      <c r="B380" s="41"/>
      <c r="C380" s="206" t="s">
        <v>548</v>
      </c>
      <c r="D380" s="206" t="s">
        <v>142</v>
      </c>
      <c r="E380" s="207" t="s">
        <v>549</v>
      </c>
      <c r="F380" s="208" t="s">
        <v>550</v>
      </c>
      <c r="G380" s="209" t="s">
        <v>411</v>
      </c>
      <c r="H380" s="210">
        <v>7800.3999999999996</v>
      </c>
      <c r="I380" s="211"/>
      <c r="J380" s="212">
        <f>ROUND(I380*H380,2)</f>
        <v>0</v>
      </c>
      <c r="K380" s="208" t="s">
        <v>146</v>
      </c>
      <c r="L380" s="46"/>
      <c r="M380" s="213" t="s">
        <v>31</v>
      </c>
      <c r="N380" s="214" t="s">
        <v>47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147</v>
      </c>
      <c r="AT380" s="217" t="s">
        <v>142</v>
      </c>
      <c r="AU380" s="217" t="s">
        <v>86</v>
      </c>
      <c r="AY380" s="19" t="s">
        <v>140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84</v>
      </c>
      <c r="BK380" s="218">
        <f>ROUND(I380*H380,2)</f>
        <v>0</v>
      </c>
      <c r="BL380" s="19" t="s">
        <v>147</v>
      </c>
      <c r="BM380" s="217" t="s">
        <v>948</v>
      </c>
    </row>
    <row r="381" s="13" customFormat="1">
      <c r="A381" s="13"/>
      <c r="B381" s="219"/>
      <c r="C381" s="220"/>
      <c r="D381" s="221" t="s">
        <v>149</v>
      </c>
      <c r="E381" s="222" t="s">
        <v>31</v>
      </c>
      <c r="F381" s="223" t="s">
        <v>552</v>
      </c>
      <c r="G381" s="220"/>
      <c r="H381" s="222" t="s">
        <v>31</v>
      </c>
      <c r="I381" s="224"/>
      <c r="J381" s="220"/>
      <c r="K381" s="220"/>
      <c r="L381" s="225"/>
      <c r="M381" s="226"/>
      <c r="N381" s="227"/>
      <c r="O381" s="227"/>
      <c r="P381" s="227"/>
      <c r="Q381" s="227"/>
      <c r="R381" s="227"/>
      <c r="S381" s="227"/>
      <c r="T381" s="22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9" t="s">
        <v>149</v>
      </c>
      <c r="AU381" s="229" t="s">
        <v>86</v>
      </c>
      <c r="AV381" s="13" t="s">
        <v>84</v>
      </c>
      <c r="AW381" s="13" t="s">
        <v>37</v>
      </c>
      <c r="AX381" s="13" t="s">
        <v>76</v>
      </c>
      <c r="AY381" s="229" t="s">
        <v>140</v>
      </c>
    </row>
    <row r="382" s="14" customFormat="1">
      <c r="A382" s="14"/>
      <c r="B382" s="230"/>
      <c r="C382" s="231"/>
      <c r="D382" s="221" t="s">
        <v>149</v>
      </c>
      <c r="E382" s="232" t="s">
        <v>31</v>
      </c>
      <c r="F382" s="233" t="s">
        <v>949</v>
      </c>
      <c r="G382" s="231"/>
      <c r="H382" s="234">
        <v>3772.4000000000001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149</v>
      </c>
      <c r="AU382" s="240" t="s">
        <v>86</v>
      </c>
      <c r="AV382" s="14" t="s">
        <v>86</v>
      </c>
      <c r="AW382" s="14" t="s">
        <v>37</v>
      </c>
      <c r="AX382" s="14" t="s">
        <v>76</v>
      </c>
      <c r="AY382" s="240" t="s">
        <v>140</v>
      </c>
    </row>
    <row r="383" s="14" customFormat="1">
      <c r="A383" s="14"/>
      <c r="B383" s="230"/>
      <c r="C383" s="231"/>
      <c r="D383" s="221" t="s">
        <v>149</v>
      </c>
      <c r="E383" s="232" t="s">
        <v>31</v>
      </c>
      <c r="F383" s="233" t="s">
        <v>554</v>
      </c>
      <c r="G383" s="231"/>
      <c r="H383" s="234">
        <v>0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149</v>
      </c>
      <c r="AU383" s="240" t="s">
        <v>86</v>
      </c>
      <c r="AV383" s="14" t="s">
        <v>86</v>
      </c>
      <c r="AW383" s="14" t="s">
        <v>37</v>
      </c>
      <c r="AX383" s="14" t="s">
        <v>76</v>
      </c>
      <c r="AY383" s="240" t="s">
        <v>140</v>
      </c>
    </row>
    <row r="384" s="14" customFormat="1">
      <c r="A384" s="14"/>
      <c r="B384" s="230"/>
      <c r="C384" s="231"/>
      <c r="D384" s="221" t="s">
        <v>149</v>
      </c>
      <c r="E384" s="232" t="s">
        <v>31</v>
      </c>
      <c r="F384" s="233" t="s">
        <v>950</v>
      </c>
      <c r="G384" s="231"/>
      <c r="H384" s="234">
        <v>4028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0" t="s">
        <v>149</v>
      </c>
      <c r="AU384" s="240" t="s">
        <v>86</v>
      </c>
      <c r="AV384" s="14" t="s">
        <v>86</v>
      </c>
      <c r="AW384" s="14" t="s">
        <v>37</v>
      </c>
      <c r="AX384" s="14" t="s">
        <v>76</v>
      </c>
      <c r="AY384" s="240" t="s">
        <v>140</v>
      </c>
    </row>
    <row r="385" s="15" customFormat="1">
      <c r="A385" s="15"/>
      <c r="B385" s="241"/>
      <c r="C385" s="242"/>
      <c r="D385" s="221" t="s">
        <v>149</v>
      </c>
      <c r="E385" s="243" t="s">
        <v>31</v>
      </c>
      <c r="F385" s="244" t="s">
        <v>204</v>
      </c>
      <c r="G385" s="242"/>
      <c r="H385" s="245">
        <v>7800.3999999999996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1" t="s">
        <v>149</v>
      </c>
      <c r="AU385" s="251" t="s">
        <v>86</v>
      </c>
      <c r="AV385" s="15" t="s">
        <v>147</v>
      </c>
      <c r="AW385" s="15" t="s">
        <v>37</v>
      </c>
      <c r="AX385" s="15" t="s">
        <v>84</v>
      </c>
      <c r="AY385" s="251" t="s">
        <v>140</v>
      </c>
    </row>
    <row r="386" s="2" customFormat="1">
      <c r="A386" s="40"/>
      <c r="B386" s="41"/>
      <c r="C386" s="206" t="s">
        <v>556</v>
      </c>
      <c r="D386" s="206" t="s">
        <v>142</v>
      </c>
      <c r="E386" s="207" t="s">
        <v>951</v>
      </c>
      <c r="F386" s="208" t="s">
        <v>952</v>
      </c>
      <c r="G386" s="209" t="s">
        <v>411</v>
      </c>
      <c r="H386" s="210">
        <v>760</v>
      </c>
      <c r="I386" s="211"/>
      <c r="J386" s="212">
        <f>ROUND(I386*H386,2)</f>
        <v>0</v>
      </c>
      <c r="K386" s="208" t="s">
        <v>146</v>
      </c>
      <c r="L386" s="46"/>
      <c r="M386" s="213" t="s">
        <v>31</v>
      </c>
      <c r="N386" s="214" t="s">
        <v>47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147</v>
      </c>
      <c r="AT386" s="217" t="s">
        <v>142</v>
      </c>
      <c r="AU386" s="217" t="s">
        <v>86</v>
      </c>
      <c r="AY386" s="19" t="s">
        <v>140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84</v>
      </c>
      <c r="BK386" s="218">
        <f>ROUND(I386*H386,2)</f>
        <v>0</v>
      </c>
      <c r="BL386" s="19" t="s">
        <v>147</v>
      </c>
      <c r="BM386" s="217" t="s">
        <v>953</v>
      </c>
    </row>
    <row r="387" s="14" customFormat="1">
      <c r="A387" s="14"/>
      <c r="B387" s="230"/>
      <c r="C387" s="231"/>
      <c r="D387" s="221" t="s">
        <v>149</v>
      </c>
      <c r="E387" s="232" t="s">
        <v>31</v>
      </c>
      <c r="F387" s="233" t="s">
        <v>954</v>
      </c>
      <c r="G387" s="231"/>
      <c r="H387" s="234">
        <v>760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0" t="s">
        <v>149</v>
      </c>
      <c r="AU387" s="240" t="s">
        <v>86</v>
      </c>
      <c r="AV387" s="14" t="s">
        <v>86</v>
      </c>
      <c r="AW387" s="14" t="s">
        <v>37</v>
      </c>
      <c r="AX387" s="14" t="s">
        <v>84</v>
      </c>
      <c r="AY387" s="240" t="s">
        <v>140</v>
      </c>
    </row>
    <row r="388" s="2" customFormat="1">
      <c r="A388" s="40"/>
      <c r="B388" s="41"/>
      <c r="C388" s="206" t="s">
        <v>561</v>
      </c>
      <c r="D388" s="206" t="s">
        <v>142</v>
      </c>
      <c r="E388" s="207" t="s">
        <v>955</v>
      </c>
      <c r="F388" s="208" t="s">
        <v>956</v>
      </c>
      <c r="G388" s="209" t="s">
        <v>411</v>
      </c>
      <c r="H388" s="210">
        <v>2750</v>
      </c>
      <c r="I388" s="211"/>
      <c r="J388" s="212">
        <f>ROUND(I388*H388,2)</f>
        <v>0</v>
      </c>
      <c r="K388" s="208" t="s">
        <v>146</v>
      </c>
      <c r="L388" s="46"/>
      <c r="M388" s="213" t="s">
        <v>31</v>
      </c>
      <c r="N388" s="214" t="s">
        <v>47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147</v>
      </c>
      <c r="AT388" s="217" t="s">
        <v>142</v>
      </c>
      <c r="AU388" s="217" t="s">
        <v>86</v>
      </c>
      <c r="AY388" s="19" t="s">
        <v>140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84</v>
      </c>
      <c r="BK388" s="218">
        <f>ROUND(I388*H388,2)</f>
        <v>0</v>
      </c>
      <c r="BL388" s="19" t="s">
        <v>147</v>
      </c>
      <c r="BM388" s="217" t="s">
        <v>957</v>
      </c>
    </row>
    <row r="389" s="14" customFormat="1">
      <c r="A389" s="14"/>
      <c r="B389" s="230"/>
      <c r="C389" s="231"/>
      <c r="D389" s="221" t="s">
        <v>149</v>
      </c>
      <c r="E389" s="232" t="s">
        <v>31</v>
      </c>
      <c r="F389" s="233" t="s">
        <v>958</v>
      </c>
      <c r="G389" s="231"/>
      <c r="H389" s="234">
        <v>2750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149</v>
      </c>
      <c r="AU389" s="240" t="s">
        <v>86</v>
      </c>
      <c r="AV389" s="14" t="s">
        <v>86</v>
      </c>
      <c r="AW389" s="14" t="s">
        <v>37</v>
      </c>
      <c r="AX389" s="14" t="s">
        <v>84</v>
      </c>
      <c r="AY389" s="240" t="s">
        <v>140</v>
      </c>
    </row>
    <row r="390" s="2" customFormat="1">
      <c r="A390" s="40"/>
      <c r="B390" s="41"/>
      <c r="C390" s="206" t="s">
        <v>566</v>
      </c>
      <c r="D390" s="206" t="s">
        <v>142</v>
      </c>
      <c r="E390" s="207" t="s">
        <v>959</v>
      </c>
      <c r="F390" s="208" t="s">
        <v>960</v>
      </c>
      <c r="G390" s="209" t="s">
        <v>411</v>
      </c>
      <c r="H390" s="210">
        <v>2750</v>
      </c>
      <c r="I390" s="211"/>
      <c r="J390" s="212">
        <f>ROUND(I390*H390,2)</f>
        <v>0</v>
      </c>
      <c r="K390" s="208" t="s">
        <v>146</v>
      </c>
      <c r="L390" s="46"/>
      <c r="M390" s="213" t="s">
        <v>31</v>
      </c>
      <c r="N390" s="214" t="s">
        <v>47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147</v>
      </c>
      <c r="AT390" s="217" t="s">
        <v>142</v>
      </c>
      <c r="AU390" s="217" t="s">
        <v>86</v>
      </c>
      <c r="AY390" s="19" t="s">
        <v>140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84</v>
      </c>
      <c r="BK390" s="218">
        <f>ROUND(I390*H390,2)</f>
        <v>0</v>
      </c>
      <c r="BL390" s="19" t="s">
        <v>147</v>
      </c>
      <c r="BM390" s="217" t="s">
        <v>961</v>
      </c>
    </row>
    <row r="391" s="14" customFormat="1">
      <c r="A391" s="14"/>
      <c r="B391" s="230"/>
      <c r="C391" s="231"/>
      <c r="D391" s="221" t="s">
        <v>149</v>
      </c>
      <c r="E391" s="232" t="s">
        <v>31</v>
      </c>
      <c r="F391" s="233" t="s">
        <v>958</v>
      </c>
      <c r="G391" s="231"/>
      <c r="H391" s="234">
        <v>2750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0" t="s">
        <v>149</v>
      </c>
      <c r="AU391" s="240" t="s">
        <v>86</v>
      </c>
      <c r="AV391" s="14" t="s">
        <v>86</v>
      </c>
      <c r="AW391" s="14" t="s">
        <v>37</v>
      </c>
      <c r="AX391" s="14" t="s">
        <v>84</v>
      </c>
      <c r="AY391" s="240" t="s">
        <v>140</v>
      </c>
    </row>
    <row r="392" s="2" customFormat="1" ht="16.5" customHeight="1">
      <c r="A392" s="40"/>
      <c r="B392" s="41"/>
      <c r="C392" s="206" t="s">
        <v>570</v>
      </c>
      <c r="D392" s="206" t="s">
        <v>142</v>
      </c>
      <c r="E392" s="207" t="s">
        <v>575</v>
      </c>
      <c r="F392" s="208" t="s">
        <v>576</v>
      </c>
      <c r="G392" s="209" t="s">
        <v>577</v>
      </c>
      <c r="H392" s="210">
        <v>44.5</v>
      </c>
      <c r="I392" s="211"/>
      <c r="J392" s="212">
        <f>ROUND(I392*H392,2)</f>
        <v>0</v>
      </c>
      <c r="K392" s="208" t="s">
        <v>146</v>
      </c>
      <c r="L392" s="46"/>
      <c r="M392" s="213" t="s">
        <v>31</v>
      </c>
      <c r="N392" s="214" t="s">
        <v>47</v>
      </c>
      <c r="O392" s="86"/>
      <c r="P392" s="215">
        <f>O392*H392</f>
        <v>0</v>
      </c>
      <c r="Q392" s="215">
        <v>0.10956000000000001</v>
      </c>
      <c r="R392" s="215">
        <f>Q392*H392</f>
        <v>4.8754200000000001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147</v>
      </c>
      <c r="AT392" s="217" t="s">
        <v>142</v>
      </c>
      <c r="AU392" s="217" t="s">
        <v>86</v>
      </c>
      <c r="AY392" s="19" t="s">
        <v>140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84</v>
      </c>
      <c r="BK392" s="218">
        <f>ROUND(I392*H392,2)</f>
        <v>0</v>
      </c>
      <c r="BL392" s="19" t="s">
        <v>147</v>
      </c>
      <c r="BM392" s="217" t="s">
        <v>962</v>
      </c>
    </row>
    <row r="393" s="14" customFormat="1">
      <c r="A393" s="14"/>
      <c r="B393" s="230"/>
      <c r="C393" s="231"/>
      <c r="D393" s="221" t="s">
        <v>149</v>
      </c>
      <c r="E393" s="232" t="s">
        <v>31</v>
      </c>
      <c r="F393" s="233" t="s">
        <v>963</v>
      </c>
      <c r="G393" s="231"/>
      <c r="H393" s="234">
        <v>4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0" t="s">
        <v>149</v>
      </c>
      <c r="AU393" s="240" t="s">
        <v>86</v>
      </c>
      <c r="AV393" s="14" t="s">
        <v>86</v>
      </c>
      <c r="AW393" s="14" t="s">
        <v>37</v>
      </c>
      <c r="AX393" s="14" t="s">
        <v>76</v>
      </c>
      <c r="AY393" s="240" t="s">
        <v>140</v>
      </c>
    </row>
    <row r="394" s="14" customFormat="1">
      <c r="A394" s="14"/>
      <c r="B394" s="230"/>
      <c r="C394" s="231"/>
      <c r="D394" s="221" t="s">
        <v>149</v>
      </c>
      <c r="E394" s="232" t="s">
        <v>31</v>
      </c>
      <c r="F394" s="233" t="s">
        <v>964</v>
      </c>
      <c r="G394" s="231"/>
      <c r="H394" s="234">
        <v>4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0" t="s">
        <v>149</v>
      </c>
      <c r="AU394" s="240" t="s">
        <v>86</v>
      </c>
      <c r="AV394" s="14" t="s">
        <v>86</v>
      </c>
      <c r="AW394" s="14" t="s">
        <v>37</v>
      </c>
      <c r="AX394" s="14" t="s">
        <v>76</v>
      </c>
      <c r="AY394" s="240" t="s">
        <v>140</v>
      </c>
    </row>
    <row r="395" s="14" customFormat="1">
      <c r="A395" s="14"/>
      <c r="B395" s="230"/>
      <c r="C395" s="231"/>
      <c r="D395" s="221" t="s">
        <v>149</v>
      </c>
      <c r="E395" s="232" t="s">
        <v>31</v>
      </c>
      <c r="F395" s="233" t="s">
        <v>965</v>
      </c>
      <c r="G395" s="231"/>
      <c r="H395" s="234">
        <v>4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0" t="s">
        <v>149</v>
      </c>
      <c r="AU395" s="240" t="s">
        <v>86</v>
      </c>
      <c r="AV395" s="14" t="s">
        <v>86</v>
      </c>
      <c r="AW395" s="14" t="s">
        <v>37</v>
      </c>
      <c r="AX395" s="14" t="s">
        <v>76</v>
      </c>
      <c r="AY395" s="240" t="s">
        <v>140</v>
      </c>
    </row>
    <row r="396" s="14" customFormat="1">
      <c r="A396" s="14"/>
      <c r="B396" s="230"/>
      <c r="C396" s="231"/>
      <c r="D396" s="221" t="s">
        <v>149</v>
      </c>
      <c r="E396" s="232" t="s">
        <v>31</v>
      </c>
      <c r="F396" s="233" t="s">
        <v>966</v>
      </c>
      <c r="G396" s="231"/>
      <c r="H396" s="234">
        <v>3.5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0" t="s">
        <v>149</v>
      </c>
      <c r="AU396" s="240" t="s">
        <v>86</v>
      </c>
      <c r="AV396" s="14" t="s">
        <v>86</v>
      </c>
      <c r="AW396" s="14" t="s">
        <v>37</v>
      </c>
      <c r="AX396" s="14" t="s">
        <v>76</v>
      </c>
      <c r="AY396" s="240" t="s">
        <v>140</v>
      </c>
    </row>
    <row r="397" s="14" customFormat="1">
      <c r="A397" s="14"/>
      <c r="B397" s="230"/>
      <c r="C397" s="231"/>
      <c r="D397" s="221" t="s">
        <v>149</v>
      </c>
      <c r="E397" s="232" t="s">
        <v>31</v>
      </c>
      <c r="F397" s="233" t="s">
        <v>967</v>
      </c>
      <c r="G397" s="231"/>
      <c r="H397" s="234">
        <v>5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0" t="s">
        <v>149</v>
      </c>
      <c r="AU397" s="240" t="s">
        <v>86</v>
      </c>
      <c r="AV397" s="14" t="s">
        <v>86</v>
      </c>
      <c r="AW397" s="14" t="s">
        <v>37</v>
      </c>
      <c r="AX397" s="14" t="s">
        <v>76</v>
      </c>
      <c r="AY397" s="240" t="s">
        <v>140</v>
      </c>
    </row>
    <row r="398" s="14" customFormat="1">
      <c r="A398" s="14"/>
      <c r="B398" s="230"/>
      <c r="C398" s="231"/>
      <c r="D398" s="221" t="s">
        <v>149</v>
      </c>
      <c r="E398" s="232" t="s">
        <v>31</v>
      </c>
      <c r="F398" s="233" t="s">
        <v>968</v>
      </c>
      <c r="G398" s="231"/>
      <c r="H398" s="234">
        <v>5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0" t="s">
        <v>149</v>
      </c>
      <c r="AU398" s="240" t="s">
        <v>86</v>
      </c>
      <c r="AV398" s="14" t="s">
        <v>86</v>
      </c>
      <c r="AW398" s="14" t="s">
        <v>37</v>
      </c>
      <c r="AX398" s="14" t="s">
        <v>76</v>
      </c>
      <c r="AY398" s="240" t="s">
        <v>140</v>
      </c>
    </row>
    <row r="399" s="14" customFormat="1">
      <c r="A399" s="14"/>
      <c r="B399" s="230"/>
      <c r="C399" s="231"/>
      <c r="D399" s="221" t="s">
        <v>149</v>
      </c>
      <c r="E399" s="232" t="s">
        <v>31</v>
      </c>
      <c r="F399" s="233" t="s">
        <v>969</v>
      </c>
      <c r="G399" s="231"/>
      <c r="H399" s="234">
        <v>4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0" t="s">
        <v>149</v>
      </c>
      <c r="AU399" s="240" t="s">
        <v>86</v>
      </c>
      <c r="AV399" s="14" t="s">
        <v>86</v>
      </c>
      <c r="AW399" s="14" t="s">
        <v>37</v>
      </c>
      <c r="AX399" s="14" t="s">
        <v>76</v>
      </c>
      <c r="AY399" s="240" t="s">
        <v>140</v>
      </c>
    </row>
    <row r="400" s="14" customFormat="1">
      <c r="A400" s="14"/>
      <c r="B400" s="230"/>
      <c r="C400" s="231"/>
      <c r="D400" s="221" t="s">
        <v>149</v>
      </c>
      <c r="E400" s="232" t="s">
        <v>31</v>
      </c>
      <c r="F400" s="233" t="s">
        <v>970</v>
      </c>
      <c r="G400" s="231"/>
      <c r="H400" s="234">
        <v>4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0" t="s">
        <v>149</v>
      </c>
      <c r="AU400" s="240" t="s">
        <v>86</v>
      </c>
      <c r="AV400" s="14" t="s">
        <v>86</v>
      </c>
      <c r="AW400" s="14" t="s">
        <v>37</v>
      </c>
      <c r="AX400" s="14" t="s">
        <v>76</v>
      </c>
      <c r="AY400" s="240" t="s">
        <v>140</v>
      </c>
    </row>
    <row r="401" s="14" customFormat="1">
      <c r="A401" s="14"/>
      <c r="B401" s="230"/>
      <c r="C401" s="231"/>
      <c r="D401" s="221" t="s">
        <v>149</v>
      </c>
      <c r="E401" s="232" t="s">
        <v>31</v>
      </c>
      <c r="F401" s="233" t="s">
        <v>971</v>
      </c>
      <c r="G401" s="231"/>
      <c r="H401" s="234">
        <v>4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0" t="s">
        <v>149</v>
      </c>
      <c r="AU401" s="240" t="s">
        <v>86</v>
      </c>
      <c r="AV401" s="14" t="s">
        <v>86</v>
      </c>
      <c r="AW401" s="14" t="s">
        <v>37</v>
      </c>
      <c r="AX401" s="14" t="s">
        <v>76</v>
      </c>
      <c r="AY401" s="240" t="s">
        <v>140</v>
      </c>
    </row>
    <row r="402" s="14" customFormat="1">
      <c r="A402" s="14"/>
      <c r="B402" s="230"/>
      <c r="C402" s="231"/>
      <c r="D402" s="221" t="s">
        <v>149</v>
      </c>
      <c r="E402" s="232" t="s">
        <v>31</v>
      </c>
      <c r="F402" s="233" t="s">
        <v>972</v>
      </c>
      <c r="G402" s="231"/>
      <c r="H402" s="234">
        <v>3.5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0" t="s">
        <v>149</v>
      </c>
      <c r="AU402" s="240" t="s">
        <v>86</v>
      </c>
      <c r="AV402" s="14" t="s">
        <v>86</v>
      </c>
      <c r="AW402" s="14" t="s">
        <v>37</v>
      </c>
      <c r="AX402" s="14" t="s">
        <v>76</v>
      </c>
      <c r="AY402" s="240" t="s">
        <v>140</v>
      </c>
    </row>
    <row r="403" s="14" customFormat="1">
      <c r="A403" s="14"/>
      <c r="B403" s="230"/>
      <c r="C403" s="231"/>
      <c r="D403" s="221" t="s">
        <v>149</v>
      </c>
      <c r="E403" s="232" t="s">
        <v>31</v>
      </c>
      <c r="F403" s="233" t="s">
        <v>973</v>
      </c>
      <c r="G403" s="231"/>
      <c r="H403" s="234">
        <v>3.5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0" t="s">
        <v>149</v>
      </c>
      <c r="AU403" s="240" t="s">
        <v>86</v>
      </c>
      <c r="AV403" s="14" t="s">
        <v>86</v>
      </c>
      <c r="AW403" s="14" t="s">
        <v>37</v>
      </c>
      <c r="AX403" s="14" t="s">
        <v>76</v>
      </c>
      <c r="AY403" s="240" t="s">
        <v>140</v>
      </c>
    </row>
    <row r="404" s="15" customFormat="1">
      <c r="A404" s="15"/>
      <c r="B404" s="241"/>
      <c r="C404" s="242"/>
      <c r="D404" s="221" t="s">
        <v>149</v>
      </c>
      <c r="E404" s="243" t="s">
        <v>31</v>
      </c>
      <c r="F404" s="244" t="s">
        <v>204</v>
      </c>
      <c r="G404" s="242"/>
      <c r="H404" s="245">
        <v>44.5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1" t="s">
        <v>149</v>
      </c>
      <c r="AU404" s="251" t="s">
        <v>86</v>
      </c>
      <c r="AV404" s="15" t="s">
        <v>147</v>
      </c>
      <c r="AW404" s="15" t="s">
        <v>37</v>
      </c>
      <c r="AX404" s="15" t="s">
        <v>84</v>
      </c>
      <c r="AY404" s="251" t="s">
        <v>140</v>
      </c>
    </row>
    <row r="405" s="12" customFormat="1" ht="22.8" customHeight="1">
      <c r="A405" s="12"/>
      <c r="B405" s="190"/>
      <c r="C405" s="191"/>
      <c r="D405" s="192" t="s">
        <v>75</v>
      </c>
      <c r="E405" s="204" t="s">
        <v>302</v>
      </c>
      <c r="F405" s="204" t="s">
        <v>583</v>
      </c>
      <c r="G405" s="191"/>
      <c r="H405" s="191"/>
      <c r="I405" s="194"/>
      <c r="J405" s="205">
        <f>BK405</f>
        <v>0</v>
      </c>
      <c r="K405" s="191"/>
      <c r="L405" s="196"/>
      <c r="M405" s="197"/>
      <c r="N405" s="198"/>
      <c r="O405" s="198"/>
      <c r="P405" s="199">
        <f>SUM(P406:P446)</f>
        <v>0</v>
      </c>
      <c r="Q405" s="198"/>
      <c r="R405" s="199">
        <f>SUM(R406:R446)</f>
        <v>54.84774496</v>
      </c>
      <c r="S405" s="198"/>
      <c r="T405" s="200">
        <f>SUM(T406:T446)</f>
        <v>3.0800000000000001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1" t="s">
        <v>84</v>
      </c>
      <c r="AT405" s="202" t="s">
        <v>75</v>
      </c>
      <c r="AU405" s="202" t="s">
        <v>84</v>
      </c>
      <c r="AY405" s="201" t="s">
        <v>140</v>
      </c>
      <c r="BK405" s="203">
        <f>SUM(BK406:BK446)</f>
        <v>0</v>
      </c>
    </row>
    <row r="406" s="2" customFormat="1" ht="33" customHeight="1">
      <c r="A406" s="40"/>
      <c r="B406" s="41"/>
      <c r="C406" s="206" t="s">
        <v>574</v>
      </c>
      <c r="D406" s="206" t="s">
        <v>142</v>
      </c>
      <c r="E406" s="207" t="s">
        <v>620</v>
      </c>
      <c r="F406" s="208" t="s">
        <v>621</v>
      </c>
      <c r="G406" s="209" t="s">
        <v>411</v>
      </c>
      <c r="H406" s="210">
        <v>14</v>
      </c>
      <c r="I406" s="211"/>
      <c r="J406" s="212">
        <f>ROUND(I406*H406,2)</f>
        <v>0</v>
      </c>
      <c r="K406" s="208" t="s">
        <v>146</v>
      </c>
      <c r="L406" s="46"/>
      <c r="M406" s="213" t="s">
        <v>31</v>
      </c>
      <c r="N406" s="214" t="s">
        <v>47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0.22</v>
      </c>
      <c r="T406" s="216">
        <f>S406*H406</f>
        <v>3.0800000000000001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147</v>
      </c>
      <c r="AT406" s="217" t="s">
        <v>142</v>
      </c>
      <c r="AU406" s="217" t="s">
        <v>86</v>
      </c>
      <c r="AY406" s="19" t="s">
        <v>140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84</v>
      </c>
      <c r="BK406" s="218">
        <f>ROUND(I406*H406,2)</f>
        <v>0</v>
      </c>
      <c r="BL406" s="19" t="s">
        <v>147</v>
      </c>
      <c r="BM406" s="217" t="s">
        <v>974</v>
      </c>
    </row>
    <row r="407" s="14" customFormat="1">
      <c r="A407" s="14"/>
      <c r="B407" s="230"/>
      <c r="C407" s="231"/>
      <c r="D407" s="221" t="s">
        <v>149</v>
      </c>
      <c r="E407" s="232" t="s">
        <v>31</v>
      </c>
      <c r="F407" s="233" t="s">
        <v>975</v>
      </c>
      <c r="G407" s="231"/>
      <c r="H407" s="234">
        <v>12.75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0" t="s">
        <v>149</v>
      </c>
      <c r="AU407" s="240" t="s">
        <v>86</v>
      </c>
      <c r="AV407" s="14" t="s">
        <v>86</v>
      </c>
      <c r="AW407" s="14" t="s">
        <v>37</v>
      </c>
      <c r="AX407" s="14" t="s">
        <v>76</v>
      </c>
      <c r="AY407" s="240" t="s">
        <v>140</v>
      </c>
    </row>
    <row r="408" s="14" customFormat="1">
      <c r="A408" s="14"/>
      <c r="B408" s="230"/>
      <c r="C408" s="231"/>
      <c r="D408" s="221" t="s">
        <v>149</v>
      </c>
      <c r="E408" s="232" t="s">
        <v>31</v>
      </c>
      <c r="F408" s="233" t="s">
        <v>976</v>
      </c>
      <c r="G408" s="231"/>
      <c r="H408" s="234">
        <v>1.25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0" t="s">
        <v>149</v>
      </c>
      <c r="AU408" s="240" t="s">
        <v>86</v>
      </c>
      <c r="AV408" s="14" t="s">
        <v>86</v>
      </c>
      <c r="AW408" s="14" t="s">
        <v>37</v>
      </c>
      <c r="AX408" s="14" t="s">
        <v>76</v>
      </c>
      <c r="AY408" s="240" t="s">
        <v>140</v>
      </c>
    </row>
    <row r="409" s="15" customFormat="1">
      <c r="A409" s="15"/>
      <c r="B409" s="241"/>
      <c r="C409" s="242"/>
      <c r="D409" s="221" t="s">
        <v>149</v>
      </c>
      <c r="E409" s="243" t="s">
        <v>31</v>
      </c>
      <c r="F409" s="244" t="s">
        <v>204</v>
      </c>
      <c r="G409" s="242"/>
      <c r="H409" s="245">
        <v>14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1" t="s">
        <v>149</v>
      </c>
      <c r="AU409" s="251" t="s">
        <v>86</v>
      </c>
      <c r="AV409" s="15" t="s">
        <v>147</v>
      </c>
      <c r="AW409" s="15" t="s">
        <v>37</v>
      </c>
      <c r="AX409" s="15" t="s">
        <v>84</v>
      </c>
      <c r="AY409" s="251" t="s">
        <v>140</v>
      </c>
    </row>
    <row r="410" s="2" customFormat="1" ht="16.5" customHeight="1">
      <c r="A410" s="40"/>
      <c r="B410" s="41"/>
      <c r="C410" s="206" t="s">
        <v>584</v>
      </c>
      <c r="D410" s="206" t="s">
        <v>142</v>
      </c>
      <c r="E410" s="207" t="s">
        <v>597</v>
      </c>
      <c r="F410" s="208" t="s">
        <v>598</v>
      </c>
      <c r="G410" s="209" t="s">
        <v>432</v>
      </c>
      <c r="H410" s="210">
        <v>2</v>
      </c>
      <c r="I410" s="211"/>
      <c r="J410" s="212">
        <f>ROUND(I410*H410,2)</f>
        <v>0</v>
      </c>
      <c r="K410" s="208" t="s">
        <v>146</v>
      </c>
      <c r="L410" s="46"/>
      <c r="M410" s="213" t="s">
        <v>31</v>
      </c>
      <c r="N410" s="214" t="s">
        <v>47</v>
      </c>
      <c r="O410" s="86"/>
      <c r="P410" s="215">
        <f>O410*H410</f>
        <v>0</v>
      </c>
      <c r="Q410" s="215">
        <v>0.00069999999999999999</v>
      </c>
      <c r="R410" s="215">
        <f>Q410*H410</f>
        <v>0.0014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147</v>
      </c>
      <c r="AT410" s="217" t="s">
        <v>142</v>
      </c>
      <c r="AU410" s="217" t="s">
        <v>86</v>
      </c>
      <c r="AY410" s="19" t="s">
        <v>140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84</v>
      </c>
      <c r="BK410" s="218">
        <f>ROUND(I410*H410,2)</f>
        <v>0</v>
      </c>
      <c r="BL410" s="19" t="s">
        <v>147</v>
      </c>
      <c r="BM410" s="217" t="s">
        <v>977</v>
      </c>
    </row>
    <row r="411" s="2" customFormat="1" ht="16.5" customHeight="1">
      <c r="A411" s="40"/>
      <c r="B411" s="41"/>
      <c r="C411" s="263" t="s">
        <v>588</v>
      </c>
      <c r="D411" s="263" t="s">
        <v>331</v>
      </c>
      <c r="E411" s="264" t="s">
        <v>601</v>
      </c>
      <c r="F411" s="265" t="s">
        <v>602</v>
      </c>
      <c r="G411" s="266" t="s">
        <v>432</v>
      </c>
      <c r="H411" s="267">
        <v>2</v>
      </c>
      <c r="I411" s="268"/>
      <c r="J411" s="269">
        <f>ROUND(I411*H411,2)</f>
        <v>0</v>
      </c>
      <c r="K411" s="265" t="s">
        <v>146</v>
      </c>
      <c r="L411" s="270"/>
      <c r="M411" s="271" t="s">
        <v>31</v>
      </c>
      <c r="N411" s="272" t="s">
        <v>47</v>
      </c>
      <c r="O411" s="86"/>
      <c r="P411" s="215">
        <f>O411*H411</f>
        <v>0</v>
      </c>
      <c r="Q411" s="215">
        <v>0.00010000000000000001</v>
      </c>
      <c r="R411" s="215">
        <f>Q411*H411</f>
        <v>0.00020000000000000001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297</v>
      </c>
      <c r="AT411" s="217" t="s">
        <v>331</v>
      </c>
      <c r="AU411" s="217" t="s">
        <v>86</v>
      </c>
      <c r="AY411" s="19" t="s">
        <v>140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84</v>
      </c>
      <c r="BK411" s="218">
        <f>ROUND(I411*H411,2)</f>
        <v>0</v>
      </c>
      <c r="BL411" s="19" t="s">
        <v>147</v>
      </c>
      <c r="BM411" s="217" t="s">
        <v>978</v>
      </c>
    </row>
    <row r="412" s="2" customFormat="1" ht="16.5" customHeight="1">
      <c r="A412" s="40"/>
      <c r="B412" s="41"/>
      <c r="C412" s="263" t="s">
        <v>592</v>
      </c>
      <c r="D412" s="263" t="s">
        <v>331</v>
      </c>
      <c r="E412" s="264" t="s">
        <v>605</v>
      </c>
      <c r="F412" s="265" t="s">
        <v>606</v>
      </c>
      <c r="G412" s="266" t="s">
        <v>432</v>
      </c>
      <c r="H412" s="267">
        <v>4</v>
      </c>
      <c r="I412" s="268"/>
      <c r="J412" s="269">
        <f>ROUND(I412*H412,2)</f>
        <v>0</v>
      </c>
      <c r="K412" s="265" t="s">
        <v>146</v>
      </c>
      <c r="L412" s="270"/>
      <c r="M412" s="271" t="s">
        <v>31</v>
      </c>
      <c r="N412" s="272" t="s">
        <v>47</v>
      </c>
      <c r="O412" s="86"/>
      <c r="P412" s="215">
        <f>O412*H412</f>
        <v>0</v>
      </c>
      <c r="Q412" s="215">
        <v>0.00035</v>
      </c>
      <c r="R412" s="215">
        <f>Q412*H412</f>
        <v>0.0014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297</v>
      </c>
      <c r="AT412" s="217" t="s">
        <v>331</v>
      </c>
      <c r="AU412" s="217" t="s">
        <v>86</v>
      </c>
      <c r="AY412" s="19" t="s">
        <v>140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84</v>
      </c>
      <c r="BK412" s="218">
        <f>ROUND(I412*H412,2)</f>
        <v>0</v>
      </c>
      <c r="BL412" s="19" t="s">
        <v>147</v>
      </c>
      <c r="BM412" s="217" t="s">
        <v>979</v>
      </c>
    </row>
    <row r="413" s="2" customFormat="1" ht="16.5" customHeight="1">
      <c r="A413" s="40"/>
      <c r="B413" s="41"/>
      <c r="C413" s="263" t="s">
        <v>596</v>
      </c>
      <c r="D413" s="263" t="s">
        <v>331</v>
      </c>
      <c r="E413" s="264" t="s">
        <v>609</v>
      </c>
      <c r="F413" s="265" t="s">
        <v>610</v>
      </c>
      <c r="G413" s="266" t="s">
        <v>432</v>
      </c>
      <c r="H413" s="267">
        <v>2</v>
      </c>
      <c r="I413" s="268"/>
      <c r="J413" s="269">
        <f>ROUND(I413*H413,2)</f>
        <v>0</v>
      </c>
      <c r="K413" s="265" t="s">
        <v>146</v>
      </c>
      <c r="L413" s="270"/>
      <c r="M413" s="271" t="s">
        <v>31</v>
      </c>
      <c r="N413" s="272" t="s">
        <v>47</v>
      </c>
      <c r="O413" s="86"/>
      <c r="P413" s="215">
        <f>O413*H413</f>
        <v>0</v>
      </c>
      <c r="Q413" s="215">
        <v>0.0016999999999999999</v>
      </c>
      <c r="R413" s="215">
        <f>Q413*H413</f>
        <v>0.0033999999999999998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297</v>
      </c>
      <c r="AT413" s="217" t="s">
        <v>331</v>
      </c>
      <c r="AU413" s="217" t="s">
        <v>86</v>
      </c>
      <c r="AY413" s="19" t="s">
        <v>140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84</v>
      </c>
      <c r="BK413" s="218">
        <f>ROUND(I413*H413,2)</f>
        <v>0</v>
      </c>
      <c r="BL413" s="19" t="s">
        <v>147</v>
      </c>
      <c r="BM413" s="217" t="s">
        <v>980</v>
      </c>
    </row>
    <row r="414" s="14" customFormat="1">
      <c r="A414" s="14"/>
      <c r="B414" s="230"/>
      <c r="C414" s="231"/>
      <c r="D414" s="221" t="s">
        <v>149</v>
      </c>
      <c r="E414" s="232" t="s">
        <v>31</v>
      </c>
      <c r="F414" s="233" t="s">
        <v>612</v>
      </c>
      <c r="G414" s="231"/>
      <c r="H414" s="234">
        <v>2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0" t="s">
        <v>149</v>
      </c>
      <c r="AU414" s="240" t="s">
        <v>86</v>
      </c>
      <c r="AV414" s="14" t="s">
        <v>86</v>
      </c>
      <c r="AW414" s="14" t="s">
        <v>37</v>
      </c>
      <c r="AX414" s="14" t="s">
        <v>84</v>
      </c>
      <c r="AY414" s="240" t="s">
        <v>140</v>
      </c>
    </row>
    <row r="415" s="2" customFormat="1" ht="16.5" customHeight="1">
      <c r="A415" s="40"/>
      <c r="B415" s="41"/>
      <c r="C415" s="206" t="s">
        <v>600</v>
      </c>
      <c r="D415" s="206" t="s">
        <v>142</v>
      </c>
      <c r="E415" s="207" t="s">
        <v>585</v>
      </c>
      <c r="F415" s="208" t="s">
        <v>586</v>
      </c>
      <c r="G415" s="209" t="s">
        <v>432</v>
      </c>
      <c r="H415" s="210">
        <v>2</v>
      </c>
      <c r="I415" s="211"/>
      <c r="J415" s="212">
        <f>ROUND(I415*H415,2)</f>
        <v>0</v>
      </c>
      <c r="K415" s="208" t="s">
        <v>146</v>
      </c>
      <c r="L415" s="46"/>
      <c r="M415" s="213" t="s">
        <v>31</v>
      </c>
      <c r="N415" s="214" t="s">
        <v>47</v>
      </c>
      <c r="O415" s="86"/>
      <c r="P415" s="215">
        <f>O415*H415</f>
        <v>0</v>
      </c>
      <c r="Q415" s="215">
        <v>0.11241</v>
      </c>
      <c r="R415" s="215">
        <f>Q415*H415</f>
        <v>0.22481999999999999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147</v>
      </c>
      <c r="AT415" s="217" t="s">
        <v>142</v>
      </c>
      <c r="AU415" s="217" t="s">
        <v>86</v>
      </c>
      <c r="AY415" s="19" t="s">
        <v>140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84</v>
      </c>
      <c r="BK415" s="218">
        <f>ROUND(I415*H415,2)</f>
        <v>0</v>
      </c>
      <c r="BL415" s="19" t="s">
        <v>147</v>
      </c>
      <c r="BM415" s="217" t="s">
        <v>981</v>
      </c>
    </row>
    <row r="416" s="2" customFormat="1" ht="16.5" customHeight="1">
      <c r="A416" s="40"/>
      <c r="B416" s="41"/>
      <c r="C416" s="263" t="s">
        <v>604</v>
      </c>
      <c r="D416" s="263" t="s">
        <v>331</v>
      </c>
      <c r="E416" s="264" t="s">
        <v>589</v>
      </c>
      <c r="F416" s="265" t="s">
        <v>590</v>
      </c>
      <c r="G416" s="266" t="s">
        <v>432</v>
      </c>
      <c r="H416" s="267">
        <v>2</v>
      </c>
      <c r="I416" s="268"/>
      <c r="J416" s="269">
        <f>ROUND(I416*H416,2)</f>
        <v>0</v>
      </c>
      <c r="K416" s="265" t="s">
        <v>146</v>
      </c>
      <c r="L416" s="270"/>
      <c r="M416" s="271" t="s">
        <v>31</v>
      </c>
      <c r="N416" s="272" t="s">
        <v>47</v>
      </c>
      <c r="O416" s="86"/>
      <c r="P416" s="215">
        <f>O416*H416</f>
        <v>0</v>
      </c>
      <c r="Q416" s="215">
        <v>0.0061000000000000004</v>
      </c>
      <c r="R416" s="215">
        <f>Q416*H416</f>
        <v>0.012200000000000001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297</v>
      </c>
      <c r="AT416" s="217" t="s">
        <v>331</v>
      </c>
      <c r="AU416" s="217" t="s">
        <v>86</v>
      </c>
      <c r="AY416" s="19" t="s">
        <v>140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84</v>
      </c>
      <c r="BK416" s="218">
        <f>ROUND(I416*H416,2)</f>
        <v>0</v>
      </c>
      <c r="BL416" s="19" t="s">
        <v>147</v>
      </c>
      <c r="BM416" s="217" t="s">
        <v>982</v>
      </c>
    </row>
    <row r="417" s="2" customFormat="1" ht="16.5" customHeight="1">
      <c r="A417" s="40"/>
      <c r="B417" s="41"/>
      <c r="C417" s="263" t="s">
        <v>608</v>
      </c>
      <c r="D417" s="263" t="s">
        <v>331</v>
      </c>
      <c r="E417" s="264" t="s">
        <v>593</v>
      </c>
      <c r="F417" s="265" t="s">
        <v>594</v>
      </c>
      <c r="G417" s="266" t="s">
        <v>432</v>
      </c>
      <c r="H417" s="267">
        <v>2</v>
      </c>
      <c r="I417" s="268"/>
      <c r="J417" s="269">
        <f>ROUND(I417*H417,2)</f>
        <v>0</v>
      </c>
      <c r="K417" s="265" t="s">
        <v>146</v>
      </c>
      <c r="L417" s="270"/>
      <c r="M417" s="271" t="s">
        <v>31</v>
      </c>
      <c r="N417" s="272" t="s">
        <v>47</v>
      </c>
      <c r="O417" s="86"/>
      <c r="P417" s="215">
        <f>O417*H417</f>
        <v>0</v>
      </c>
      <c r="Q417" s="215">
        <v>0.0030000000000000001</v>
      </c>
      <c r="R417" s="215">
        <f>Q417*H417</f>
        <v>0.0060000000000000001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297</v>
      </c>
      <c r="AT417" s="217" t="s">
        <v>331</v>
      </c>
      <c r="AU417" s="217" t="s">
        <v>86</v>
      </c>
      <c r="AY417" s="19" t="s">
        <v>140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84</v>
      </c>
      <c r="BK417" s="218">
        <f>ROUND(I417*H417,2)</f>
        <v>0</v>
      </c>
      <c r="BL417" s="19" t="s">
        <v>147</v>
      </c>
      <c r="BM417" s="217" t="s">
        <v>983</v>
      </c>
    </row>
    <row r="418" s="2" customFormat="1" ht="16.5" customHeight="1">
      <c r="A418" s="40"/>
      <c r="B418" s="41"/>
      <c r="C418" s="206" t="s">
        <v>613</v>
      </c>
      <c r="D418" s="206" t="s">
        <v>142</v>
      </c>
      <c r="E418" s="207" t="s">
        <v>614</v>
      </c>
      <c r="F418" s="208" t="s">
        <v>615</v>
      </c>
      <c r="G418" s="209" t="s">
        <v>577</v>
      </c>
      <c r="H418" s="210">
        <v>28</v>
      </c>
      <c r="I418" s="211"/>
      <c r="J418" s="212">
        <f>ROUND(I418*H418,2)</f>
        <v>0</v>
      </c>
      <c r="K418" s="208" t="s">
        <v>146</v>
      </c>
      <c r="L418" s="46"/>
      <c r="M418" s="213" t="s">
        <v>31</v>
      </c>
      <c r="N418" s="214" t="s">
        <v>47</v>
      </c>
      <c r="O418" s="86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147</v>
      </c>
      <c r="AT418" s="217" t="s">
        <v>142</v>
      </c>
      <c r="AU418" s="217" t="s">
        <v>86</v>
      </c>
      <c r="AY418" s="19" t="s">
        <v>140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84</v>
      </c>
      <c r="BK418" s="218">
        <f>ROUND(I418*H418,2)</f>
        <v>0</v>
      </c>
      <c r="BL418" s="19" t="s">
        <v>147</v>
      </c>
      <c r="BM418" s="217" t="s">
        <v>984</v>
      </c>
    </row>
    <row r="419" s="14" customFormat="1">
      <c r="A419" s="14"/>
      <c r="B419" s="230"/>
      <c r="C419" s="231"/>
      <c r="D419" s="221" t="s">
        <v>149</v>
      </c>
      <c r="E419" s="232" t="s">
        <v>31</v>
      </c>
      <c r="F419" s="233" t="s">
        <v>985</v>
      </c>
      <c r="G419" s="231"/>
      <c r="H419" s="234">
        <v>25.5</v>
      </c>
      <c r="I419" s="235"/>
      <c r="J419" s="231"/>
      <c r="K419" s="231"/>
      <c r="L419" s="236"/>
      <c r="M419" s="237"/>
      <c r="N419" s="238"/>
      <c r="O419" s="238"/>
      <c r="P419" s="238"/>
      <c r="Q419" s="238"/>
      <c r="R419" s="238"/>
      <c r="S419" s="238"/>
      <c r="T419" s="23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0" t="s">
        <v>149</v>
      </c>
      <c r="AU419" s="240" t="s">
        <v>86</v>
      </c>
      <c r="AV419" s="14" t="s">
        <v>86</v>
      </c>
      <c r="AW419" s="14" t="s">
        <v>37</v>
      </c>
      <c r="AX419" s="14" t="s">
        <v>76</v>
      </c>
      <c r="AY419" s="240" t="s">
        <v>140</v>
      </c>
    </row>
    <row r="420" s="14" customFormat="1">
      <c r="A420" s="14"/>
      <c r="B420" s="230"/>
      <c r="C420" s="231"/>
      <c r="D420" s="221" t="s">
        <v>149</v>
      </c>
      <c r="E420" s="232" t="s">
        <v>31</v>
      </c>
      <c r="F420" s="233" t="s">
        <v>986</v>
      </c>
      <c r="G420" s="231"/>
      <c r="H420" s="234">
        <v>2.5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0" t="s">
        <v>149</v>
      </c>
      <c r="AU420" s="240" t="s">
        <v>86</v>
      </c>
      <c r="AV420" s="14" t="s">
        <v>86</v>
      </c>
      <c r="AW420" s="14" t="s">
        <v>37</v>
      </c>
      <c r="AX420" s="14" t="s">
        <v>76</v>
      </c>
      <c r="AY420" s="240" t="s">
        <v>140</v>
      </c>
    </row>
    <row r="421" s="15" customFormat="1">
      <c r="A421" s="15"/>
      <c r="B421" s="241"/>
      <c r="C421" s="242"/>
      <c r="D421" s="221" t="s">
        <v>149</v>
      </c>
      <c r="E421" s="243" t="s">
        <v>31</v>
      </c>
      <c r="F421" s="244" t="s">
        <v>204</v>
      </c>
      <c r="G421" s="242"/>
      <c r="H421" s="245">
        <v>28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1" t="s">
        <v>149</v>
      </c>
      <c r="AU421" s="251" t="s">
        <v>86</v>
      </c>
      <c r="AV421" s="15" t="s">
        <v>147</v>
      </c>
      <c r="AW421" s="15" t="s">
        <v>37</v>
      </c>
      <c r="AX421" s="15" t="s">
        <v>84</v>
      </c>
      <c r="AY421" s="251" t="s">
        <v>140</v>
      </c>
    </row>
    <row r="422" s="2" customFormat="1">
      <c r="A422" s="40"/>
      <c r="B422" s="41"/>
      <c r="C422" s="206" t="s">
        <v>619</v>
      </c>
      <c r="D422" s="206" t="s">
        <v>142</v>
      </c>
      <c r="E422" s="207" t="s">
        <v>626</v>
      </c>
      <c r="F422" s="208" t="s">
        <v>627</v>
      </c>
      <c r="G422" s="209" t="s">
        <v>577</v>
      </c>
      <c r="H422" s="210">
        <v>28</v>
      </c>
      <c r="I422" s="211"/>
      <c r="J422" s="212">
        <f>ROUND(I422*H422,2)</f>
        <v>0</v>
      </c>
      <c r="K422" s="208" t="s">
        <v>146</v>
      </c>
      <c r="L422" s="46"/>
      <c r="M422" s="213" t="s">
        <v>31</v>
      </c>
      <c r="N422" s="214" t="s">
        <v>47</v>
      </c>
      <c r="O422" s="86"/>
      <c r="P422" s="215">
        <f>O422*H422</f>
        <v>0</v>
      </c>
      <c r="Q422" s="215">
        <v>0.00017000000000000001</v>
      </c>
      <c r="R422" s="215">
        <f>Q422*H422</f>
        <v>0.0047600000000000003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147</v>
      </c>
      <c r="AT422" s="217" t="s">
        <v>142</v>
      </c>
      <c r="AU422" s="217" t="s">
        <v>86</v>
      </c>
      <c r="AY422" s="19" t="s">
        <v>140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84</v>
      </c>
      <c r="BK422" s="218">
        <f>ROUND(I422*H422,2)</f>
        <v>0</v>
      </c>
      <c r="BL422" s="19" t="s">
        <v>147</v>
      </c>
      <c r="BM422" s="217" t="s">
        <v>987</v>
      </c>
    </row>
    <row r="423" s="14" customFormat="1">
      <c r="A423" s="14"/>
      <c r="B423" s="230"/>
      <c r="C423" s="231"/>
      <c r="D423" s="221" t="s">
        <v>149</v>
      </c>
      <c r="E423" s="232" t="s">
        <v>31</v>
      </c>
      <c r="F423" s="233" t="s">
        <v>985</v>
      </c>
      <c r="G423" s="231"/>
      <c r="H423" s="234">
        <v>25.5</v>
      </c>
      <c r="I423" s="235"/>
      <c r="J423" s="231"/>
      <c r="K423" s="231"/>
      <c r="L423" s="236"/>
      <c r="M423" s="237"/>
      <c r="N423" s="238"/>
      <c r="O423" s="238"/>
      <c r="P423" s="238"/>
      <c r="Q423" s="238"/>
      <c r="R423" s="238"/>
      <c r="S423" s="238"/>
      <c r="T423" s="23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0" t="s">
        <v>149</v>
      </c>
      <c r="AU423" s="240" t="s">
        <v>86</v>
      </c>
      <c r="AV423" s="14" t="s">
        <v>86</v>
      </c>
      <c r="AW423" s="14" t="s">
        <v>37</v>
      </c>
      <c r="AX423" s="14" t="s">
        <v>76</v>
      </c>
      <c r="AY423" s="240" t="s">
        <v>140</v>
      </c>
    </row>
    <row r="424" s="14" customFormat="1">
      <c r="A424" s="14"/>
      <c r="B424" s="230"/>
      <c r="C424" s="231"/>
      <c r="D424" s="221" t="s">
        <v>149</v>
      </c>
      <c r="E424" s="232" t="s">
        <v>31</v>
      </c>
      <c r="F424" s="233" t="s">
        <v>986</v>
      </c>
      <c r="G424" s="231"/>
      <c r="H424" s="234">
        <v>2.5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0" t="s">
        <v>149</v>
      </c>
      <c r="AU424" s="240" t="s">
        <v>86</v>
      </c>
      <c r="AV424" s="14" t="s">
        <v>86</v>
      </c>
      <c r="AW424" s="14" t="s">
        <v>37</v>
      </c>
      <c r="AX424" s="14" t="s">
        <v>76</v>
      </c>
      <c r="AY424" s="240" t="s">
        <v>140</v>
      </c>
    </row>
    <row r="425" s="15" customFormat="1">
      <c r="A425" s="15"/>
      <c r="B425" s="241"/>
      <c r="C425" s="242"/>
      <c r="D425" s="221" t="s">
        <v>149</v>
      </c>
      <c r="E425" s="243" t="s">
        <v>31</v>
      </c>
      <c r="F425" s="244" t="s">
        <v>204</v>
      </c>
      <c r="G425" s="242"/>
      <c r="H425" s="245">
        <v>28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1" t="s">
        <v>149</v>
      </c>
      <c r="AU425" s="251" t="s">
        <v>86</v>
      </c>
      <c r="AV425" s="15" t="s">
        <v>147</v>
      </c>
      <c r="AW425" s="15" t="s">
        <v>37</v>
      </c>
      <c r="AX425" s="15" t="s">
        <v>84</v>
      </c>
      <c r="AY425" s="251" t="s">
        <v>140</v>
      </c>
    </row>
    <row r="426" s="2" customFormat="1" ht="21.75" customHeight="1">
      <c r="A426" s="40"/>
      <c r="B426" s="41"/>
      <c r="C426" s="206" t="s">
        <v>625</v>
      </c>
      <c r="D426" s="206" t="s">
        <v>142</v>
      </c>
      <c r="E426" s="207" t="s">
        <v>630</v>
      </c>
      <c r="F426" s="208" t="s">
        <v>631</v>
      </c>
      <c r="G426" s="209" t="s">
        <v>432</v>
      </c>
      <c r="H426" s="210">
        <v>2</v>
      </c>
      <c r="I426" s="211"/>
      <c r="J426" s="212">
        <f>ROUND(I426*H426,2)</f>
        <v>0</v>
      </c>
      <c r="K426" s="208" t="s">
        <v>146</v>
      </c>
      <c r="L426" s="46"/>
      <c r="M426" s="213" t="s">
        <v>31</v>
      </c>
      <c r="N426" s="214" t="s">
        <v>47</v>
      </c>
      <c r="O426" s="86"/>
      <c r="P426" s="215">
        <f>O426*H426</f>
        <v>0</v>
      </c>
      <c r="Q426" s="215">
        <v>7.0056599999999998</v>
      </c>
      <c r="R426" s="215">
        <f>Q426*H426</f>
        <v>14.01132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147</v>
      </c>
      <c r="AT426" s="217" t="s">
        <v>142</v>
      </c>
      <c r="AU426" s="217" t="s">
        <v>86</v>
      </c>
      <c r="AY426" s="19" t="s">
        <v>140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84</v>
      </c>
      <c r="BK426" s="218">
        <f>ROUND(I426*H426,2)</f>
        <v>0</v>
      </c>
      <c r="BL426" s="19" t="s">
        <v>147</v>
      </c>
      <c r="BM426" s="217" t="s">
        <v>988</v>
      </c>
    </row>
    <row r="427" s="14" customFormat="1">
      <c r="A427" s="14"/>
      <c r="B427" s="230"/>
      <c r="C427" s="231"/>
      <c r="D427" s="221" t="s">
        <v>149</v>
      </c>
      <c r="E427" s="232" t="s">
        <v>31</v>
      </c>
      <c r="F427" s="233" t="s">
        <v>989</v>
      </c>
      <c r="G427" s="231"/>
      <c r="H427" s="234">
        <v>2</v>
      </c>
      <c r="I427" s="235"/>
      <c r="J427" s="231"/>
      <c r="K427" s="231"/>
      <c r="L427" s="236"/>
      <c r="M427" s="237"/>
      <c r="N427" s="238"/>
      <c r="O427" s="238"/>
      <c r="P427" s="238"/>
      <c r="Q427" s="238"/>
      <c r="R427" s="238"/>
      <c r="S427" s="238"/>
      <c r="T427" s="23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0" t="s">
        <v>149</v>
      </c>
      <c r="AU427" s="240" t="s">
        <v>86</v>
      </c>
      <c r="AV427" s="14" t="s">
        <v>86</v>
      </c>
      <c r="AW427" s="14" t="s">
        <v>37</v>
      </c>
      <c r="AX427" s="14" t="s">
        <v>84</v>
      </c>
      <c r="AY427" s="240" t="s">
        <v>140</v>
      </c>
    </row>
    <row r="428" s="2" customFormat="1" ht="21.75" customHeight="1">
      <c r="A428" s="40"/>
      <c r="B428" s="41"/>
      <c r="C428" s="206" t="s">
        <v>629</v>
      </c>
      <c r="D428" s="206" t="s">
        <v>142</v>
      </c>
      <c r="E428" s="207" t="s">
        <v>636</v>
      </c>
      <c r="F428" s="208" t="s">
        <v>637</v>
      </c>
      <c r="G428" s="209" t="s">
        <v>432</v>
      </c>
      <c r="H428" s="210">
        <v>2</v>
      </c>
      <c r="I428" s="211"/>
      <c r="J428" s="212">
        <f>ROUND(I428*H428,2)</f>
        <v>0</v>
      </c>
      <c r="K428" s="208" t="s">
        <v>146</v>
      </c>
      <c r="L428" s="46"/>
      <c r="M428" s="213" t="s">
        <v>31</v>
      </c>
      <c r="N428" s="214" t="s">
        <v>47</v>
      </c>
      <c r="O428" s="86"/>
      <c r="P428" s="215">
        <f>O428*H428</f>
        <v>0</v>
      </c>
      <c r="Q428" s="215">
        <v>16.035990000000002</v>
      </c>
      <c r="R428" s="215">
        <f>Q428*H428</f>
        <v>32.071980000000003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147</v>
      </c>
      <c r="AT428" s="217" t="s">
        <v>142</v>
      </c>
      <c r="AU428" s="217" t="s">
        <v>86</v>
      </c>
      <c r="AY428" s="19" t="s">
        <v>140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84</v>
      </c>
      <c r="BK428" s="218">
        <f>ROUND(I428*H428,2)</f>
        <v>0</v>
      </c>
      <c r="BL428" s="19" t="s">
        <v>147</v>
      </c>
      <c r="BM428" s="217" t="s">
        <v>990</v>
      </c>
    </row>
    <row r="429" s="14" customFormat="1">
      <c r="A429" s="14"/>
      <c r="B429" s="230"/>
      <c r="C429" s="231"/>
      <c r="D429" s="221" t="s">
        <v>149</v>
      </c>
      <c r="E429" s="232" t="s">
        <v>31</v>
      </c>
      <c r="F429" s="233" t="s">
        <v>991</v>
      </c>
      <c r="G429" s="231"/>
      <c r="H429" s="234">
        <v>2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0" t="s">
        <v>149</v>
      </c>
      <c r="AU429" s="240" t="s">
        <v>86</v>
      </c>
      <c r="AV429" s="14" t="s">
        <v>86</v>
      </c>
      <c r="AW429" s="14" t="s">
        <v>37</v>
      </c>
      <c r="AX429" s="14" t="s">
        <v>84</v>
      </c>
      <c r="AY429" s="240" t="s">
        <v>140</v>
      </c>
    </row>
    <row r="430" s="2" customFormat="1" ht="16.5" customHeight="1">
      <c r="A430" s="40"/>
      <c r="B430" s="41"/>
      <c r="C430" s="206" t="s">
        <v>635</v>
      </c>
      <c r="D430" s="206" t="s">
        <v>142</v>
      </c>
      <c r="E430" s="207" t="s">
        <v>640</v>
      </c>
      <c r="F430" s="208" t="s">
        <v>641</v>
      </c>
      <c r="G430" s="209" t="s">
        <v>577</v>
      </c>
      <c r="H430" s="210">
        <v>3.3199999999999998</v>
      </c>
      <c r="I430" s="211"/>
      <c r="J430" s="212">
        <f>ROUND(I430*H430,2)</f>
        <v>0</v>
      </c>
      <c r="K430" s="208" t="s">
        <v>146</v>
      </c>
      <c r="L430" s="46"/>
      <c r="M430" s="213" t="s">
        <v>31</v>
      </c>
      <c r="N430" s="214" t="s">
        <v>47</v>
      </c>
      <c r="O430" s="86"/>
      <c r="P430" s="215">
        <f>O430*H430</f>
        <v>0</v>
      </c>
      <c r="Q430" s="215">
        <v>0.61348000000000003</v>
      </c>
      <c r="R430" s="215">
        <f>Q430*H430</f>
        <v>2.0367535999999999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147</v>
      </c>
      <c r="AT430" s="217" t="s">
        <v>142</v>
      </c>
      <c r="AU430" s="217" t="s">
        <v>86</v>
      </c>
      <c r="AY430" s="19" t="s">
        <v>140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84</v>
      </c>
      <c r="BK430" s="218">
        <f>ROUND(I430*H430,2)</f>
        <v>0</v>
      </c>
      <c r="BL430" s="19" t="s">
        <v>147</v>
      </c>
      <c r="BM430" s="217" t="s">
        <v>992</v>
      </c>
    </row>
    <row r="431" s="14" customFormat="1">
      <c r="A431" s="14"/>
      <c r="B431" s="230"/>
      <c r="C431" s="231"/>
      <c r="D431" s="221" t="s">
        <v>149</v>
      </c>
      <c r="E431" s="232" t="s">
        <v>31</v>
      </c>
      <c r="F431" s="233" t="s">
        <v>993</v>
      </c>
      <c r="G431" s="231"/>
      <c r="H431" s="234">
        <v>3.3199999999999998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0" t="s">
        <v>149</v>
      </c>
      <c r="AU431" s="240" t="s">
        <v>86</v>
      </c>
      <c r="AV431" s="14" t="s">
        <v>86</v>
      </c>
      <c r="AW431" s="14" t="s">
        <v>37</v>
      </c>
      <c r="AX431" s="14" t="s">
        <v>84</v>
      </c>
      <c r="AY431" s="240" t="s">
        <v>140</v>
      </c>
    </row>
    <row r="432" s="2" customFormat="1" ht="16.5" customHeight="1">
      <c r="A432" s="40"/>
      <c r="B432" s="41"/>
      <c r="C432" s="263" t="s">
        <v>639</v>
      </c>
      <c r="D432" s="263" t="s">
        <v>331</v>
      </c>
      <c r="E432" s="264" t="s">
        <v>646</v>
      </c>
      <c r="F432" s="265" t="s">
        <v>647</v>
      </c>
      <c r="G432" s="266" t="s">
        <v>577</v>
      </c>
      <c r="H432" s="267">
        <v>4</v>
      </c>
      <c r="I432" s="268"/>
      <c r="J432" s="269">
        <f>ROUND(I432*H432,2)</f>
        <v>0</v>
      </c>
      <c r="K432" s="265" t="s">
        <v>146</v>
      </c>
      <c r="L432" s="270"/>
      <c r="M432" s="271" t="s">
        <v>31</v>
      </c>
      <c r="N432" s="272" t="s">
        <v>47</v>
      </c>
      <c r="O432" s="86"/>
      <c r="P432" s="215">
        <f>O432*H432</f>
        <v>0</v>
      </c>
      <c r="Q432" s="215">
        <v>0.33500000000000002</v>
      </c>
      <c r="R432" s="215">
        <f>Q432*H432</f>
        <v>1.3400000000000001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297</v>
      </c>
      <c r="AT432" s="217" t="s">
        <v>331</v>
      </c>
      <c r="AU432" s="217" t="s">
        <v>86</v>
      </c>
      <c r="AY432" s="19" t="s">
        <v>140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84</v>
      </c>
      <c r="BK432" s="218">
        <f>ROUND(I432*H432,2)</f>
        <v>0</v>
      </c>
      <c r="BL432" s="19" t="s">
        <v>147</v>
      </c>
      <c r="BM432" s="217" t="s">
        <v>994</v>
      </c>
    </row>
    <row r="433" s="14" customFormat="1">
      <c r="A433" s="14"/>
      <c r="B433" s="230"/>
      <c r="C433" s="231"/>
      <c r="D433" s="221" t="s">
        <v>149</v>
      </c>
      <c r="E433" s="231"/>
      <c r="F433" s="233" t="s">
        <v>995</v>
      </c>
      <c r="G433" s="231"/>
      <c r="H433" s="234">
        <v>4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0" t="s">
        <v>149</v>
      </c>
      <c r="AU433" s="240" t="s">
        <v>86</v>
      </c>
      <c r="AV433" s="14" t="s">
        <v>86</v>
      </c>
      <c r="AW433" s="14" t="s">
        <v>4</v>
      </c>
      <c r="AX433" s="14" t="s">
        <v>84</v>
      </c>
      <c r="AY433" s="240" t="s">
        <v>140</v>
      </c>
    </row>
    <row r="434" s="2" customFormat="1" ht="16.5" customHeight="1">
      <c r="A434" s="40"/>
      <c r="B434" s="41"/>
      <c r="C434" s="206" t="s">
        <v>645</v>
      </c>
      <c r="D434" s="206" t="s">
        <v>142</v>
      </c>
      <c r="E434" s="207" t="s">
        <v>651</v>
      </c>
      <c r="F434" s="208" t="s">
        <v>652</v>
      </c>
      <c r="G434" s="209" t="s">
        <v>145</v>
      </c>
      <c r="H434" s="210">
        <v>0.72999999999999998</v>
      </c>
      <c r="I434" s="211"/>
      <c r="J434" s="212">
        <f>ROUND(I434*H434,2)</f>
        <v>0</v>
      </c>
      <c r="K434" s="208" t="s">
        <v>146</v>
      </c>
      <c r="L434" s="46"/>
      <c r="M434" s="213" t="s">
        <v>31</v>
      </c>
      <c r="N434" s="214" t="s">
        <v>47</v>
      </c>
      <c r="O434" s="86"/>
      <c r="P434" s="215">
        <f>O434*H434</f>
        <v>0</v>
      </c>
      <c r="Q434" s="215">
        <v>2.2667199999999998</v>
      </c>
      <c r="R434" s="215">
        <f>Q434*H434</f>
        <v>1.6547055999999998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147</v>
      </c>
      <c r="AT434" s="217" t="s">
        <v>142</v>
      </c>
      <c r="AU434" s="217" t="s">
        <v>86</v>
      </c>
      <c r="AY434" s="19" t="s">
        <v>140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84</v>
      </c>
      <c r="BK434" s="218">
        <f>ROUND(I434*H434,2)</f>
        <v>0</v>
      </c>
      <c r="BL434" s="19" t="s">
        <v>147</v>
      </c>
      <c r="BM434" s="217" t="s">
        <v>996</v>
      </c>
    </row>
    <row r="435" s="14" customFormat="1">
      <c r="A435" s="14"/>
      <c r="B435" s="230"/>
      <c r="C435" s="231"/>
      <c r="D435" s="221" t="s">
        <v>149</v>
      </c>
      <c r="E435" s="232" t="s">
        <v>31</v>
      </c>
      <c r="F435" s="233" t="s">
        <v>997</v>
      </c>
      <c r="G435" s="231"/>
      <c r="H435" s="234">
        <v>0.72999999999999998</v>
      </c>
      <c r="I435" s="235"/>
      <c r="J435" s="231"/>
      <c r="K435" s="231"/>
      <c r="L435" s="236"/>
      <c r="M435" s="237"/>
      <c r="N435" s="238"/>
      <c r="O435" s="238"/>
      <c r="P435" s="238"/>
      <c r="Q435" s="238"/>
      <c r="R435" s="238"/>
      <c r="S435" s="238"/>
      <c r="T435" s="23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0" t="s">
        <v>149</v>
      </c>
      <c r="AU435" s="240" t="s">
        <v>86</v>
      </c>
      <c r="AV435" s="14" t="s">
        <v>86</v>
      </c>
      <c r="AW435" s="14" t="s">
        <v>37</v>
      </c>
      <c r="AX435" s="14" t="s">
        <v>84</v>
      </c>
      <c r="AY435" s="240" t="s">
        <v>140</v>
      </c>
    </row>
    <row r="436" s="2" customFormat="1" ht="16.5" customHeight="1">
      <c r="A436" s="40"/>
      <c r="B436" s="41"/>
      <c r="C436" s="206" t="s">
        <v>650</v>
      </c>
      <c r="D436" s="206" t="s">
        <v>142</v>
      </c>
      <c r="E436" s="207" t="s">
        <v>656</v>
      </c>
      <c r="F436" s="208" t="s">
        <v>657</v>
      </c>
      <c r="G436" s="209" t="s">
        <v>411</v>
      </c>
      <c r="H436" s="210">
        <v>2253.0160000000001</v>
      </c>
      <c r="I436" s="211"/>
      <c r="J436" s="212">
        <f>ROUND(I436*H436,2)</f>
        <v>0</v>
      </c>
      <c r="K436" s="208" t="s">
        <v>658</v>
      </c>
      <c r="L436" s="46"/>
      <c r="M436" s="213" t="s">
        <v>31</v>
      </c>
      <c r="N436" s="214" t="s">
        <v>47</v>
      </c>
      <c r="O436" s="86"/>
      <c r="P436" s="215">
        <f>O436*H436</f>
        <v>0</v>
      </c>
      <c r="Q436" s="215">
        <v>0.00036000000000000002</v>
      </c>
      <c r="R436" s="215">
        <f>Q436*H436</f>
        <v>0.8110857600000001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147</v>
      </c>
      <c r="AT436" s="217" t="s">
        <v>142</v>
      </c>
      <c r="AU436" s="217" t="s">
        <v>86</v>
      </c>
      <c r="AY436" s="19" t="s">
        <v>140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84</v>
      </c>
      <c r="BK436" s="218">
        <f>ROUND(I436*H436,2)</f>
        <v>0</v>
      </c>
      <c r="BL436" s="19" t="s">
        <v>147</v>
      </c>
      <c r="BM436" s="217" t="s">
        <v>998</v>
      </c>
    </row>
    <row r="437" s="13" customFormat="1">
      <c r="A437" s="13"/>
      <c r="B437" s="219"/>
      <c r="C437" s="220"/>
      <c r="D437" s="221" t="s">
        <v>149</v>
      </c>
      <c r="E437" s="222" t="s">
        <v>31</v>
      </c>
      <c r="F437" s="223" t="s">
        <v>287</v>
      </c>
      <c r="G437" s="220"/>
      <c r="H437" s="222" t="s">
        <v>31</v>
      </c>
      <c r="I437" s="224"/>
      <c r="J437" s="220"/>
      <c r="K437" s="220"/>
      <c r="L437" s="225"/>
      <c r="M437" s="226"/>
      <c r="N437" s="227"/>
      <c r="O437" s="227"/>
      <c r="P437" s="227"/>
      <c r="Q437" s="227"/>
      <c r="R437" s="227"/>
      <c r="S437" s="227"/>
      <c r="T437" s="22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29" t="s">
        <v>149</v>
      </c>
      <c r="AU437" s="229" t="s">
        <v>86</v>
      </c>
      <c r="AV437" s="13" t="s">
        <v>84</v>
      </c>
      <c r="AW437" s="13" t="s">
        <v>37</v>
      </c>
      <c r="AX437" s="13" t="s">
        <v>76</v>
      </c>
      <c r="AY437" s="229" t="s">
        <v>140</v>
      </c>
    </row>
    <row r="438" s="14" customFormat="1">
      <c r="A438" s="14"/>
      <c r="B438" s="230"/>
      <c r="C438" s="231"/>
      <c r="D438" s="221" t="s">
        <v>149</v>
      </c>
      <c r="E438" s="232" t="s">
        <v>31</v>
      </c>
      <c r="F438" s="233" t="s">
        <v>999</v>
      </c>
      <c r="G438" s="231"/>
      <c r="H438" s="234">
        <v>1100.616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0" t="s">
        <v>149</v>
      </c>
      <c r="AU438" s="240" t="s">
        <v>86</v>
      </c>
      <c r="AV438" s="14" t="s">
        <v>86</v>
      </c>
      <c r="AW438" s="14" t="s">
        <v>37</v>
      </c>
      <c r="AX438" s="14" t="s">
        <v>76</v>
      </c>
      <c r="AY438" s="240" t="s">
        <v>140</v>
      </c>
    </row>
    <row r="439" s="14" customFormat="1">
      <c r="A439" s="14"/>
      <c r="B439" s="230"/>
      <c r="C439" s="231"/>
      <c r="D439" s="221" t="s">
        <v>149</v>
      </c>
      <c r="E439" s="232" t="s">
        <v>31</v>
      </c>
      <c r="F439" s="233" t="s">
        <v>1000</v>
      </c>
      <c r="G439" s="231"/>
      <c r="H439" s="234">
        <v>146.78399999999999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0" t="s">
        <v>149</v>
      </c>
      <c r="AU439" s="240" t="s">
        <v>86</v>
      </c>
      <c r="AV439" s="14" t="s">
        <v>86</v>
      </c>
      <c r="AW439" s="14" t="s">
        <v>37</v>
      </c>
      <c r="AX439" s="14" t="s">
        <v>76</v>
      </c>
      <c r="AY439" s="240" t="s">
        <v>140</v>
      </c>
    </row>
    <row r="440" s="14" customFormat="1">
      <c r="A440" s="14"/>
      <c r="B440" s="230"/>
      <c r="C440" s="231"/>
      <c r="D440" s="221" t="s">
        <v>149</v>
      </c>
      <c r="E440" s="232" t="s">
        <v>31</v>
      </c>
      <c r="F440" s="233" t="s">
        <v>1001</v>
      </c>
      <c r="G440" s="231"/>
      <c r="H440" s="234">
        <v>104.28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0" t="s">
        <v>149</v>
      </c>
      <c r="AU440" s="240" t="s">
        <v>86</v>
      </c>
      <c r="AV440" s="14" t="s">
        <v>86</v>
      </c>
      <c r="AW440" s="14" t="s">
        <v>37</v>
      </c>
      <c r="AX440" s="14" t="s">
        <v>76</v>
      </c>
      <c r="AY440" s="240" t="s">
        <v>140</v>
      </c>
    </row>
    <row r="441" s="14" customFormat="1">
      <c r="A441" s="14"/>
      <c r="B441" s="230"/>
      <c r="C441" s="231"/>
      <c r="D441" s="221" t="s">
        <v>149</v>
      </c>
      <c r="E441" s="232" t="s">
        <v>31</v>
      </c>
      <c r="F441" s="233" t="s">
        <v>1002</v>
      </c>
      <c r="G441" s="231"/>
      <c r="H441" s="234">
        <v>169.75200000000001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0" t="s">
        <v>149</v>
      </c>
      <c r="AU441" s="240" t="s">
        <v>86</v>
      </c>
      <c r="AV441" s="14" t="s">
        <v>86</v>
      </c>
      <c r="AW441" s="14" t="s">
        <v>37</v>
      </c>
      <c r="AX441" s="14" t="s">
        <v>76</v>
      </c>
      <c r="AY441" s="240" t="s">
        <v>140</v>
      </c>
    </row>
    <row r="442" s="14" customFormat="1">
      <c r="A442" s="14"/>
      <c r="B442" s="230"/>
      <c r="C442" s="231"/>
      <c r="D442" s="221" t="s">
        <v>149</v>
      </c>
      <c r="E442" s="232" t="s">
        <v>31</v>
      </c>
      <c r="F442" s="233" t="s">
        <v>1003</v>
      </c>
      <c r="G442" s="231"/>
      <c r="H442" s="234">
        <v>437.71199999999999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0" t="s">
        <v>149</v>
      </c>
      <c r="AU442" s="240" t="s">
        <v>86</v>
      </c>
      <c r="AV442" s="14" t="s">
        <v>86</v>
      </c>
      <c r="AW442" s="14" t="s">
        <v>37</v>
      </c>
      <c r="AX442" s="14" t="s">
        <v>76</v>
      </c>
      <c r="AY442" s="240" t="s">
        <v>140</v>
      </c>
    </row>
    <row r="443" s="15" customFormat="1">
      <c r="A443" s="15"/>
      <c r="B443" s="241"/>
      <c r="C443" s="242"/>
      <c r="D443" s="221" t="s">
        <v>149</v>
      </c>
      <c r="E443" s="243" t="s">
        <v>31</v>
      </c>
      <c r="F443" s="244" t="s">
        <v>204</v>
      </c>
      <c r="G443" s="242"/>
      <c r="H443" s="245">
        <v>1959.144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1" t="s">
        <v>149</v>
      </c>
      <c r="AU443" s="251" t="s">
        <v>86</v>
      </c>
      <c r="AV443" s="15" t="s">
        <v>147</v>
      </c>
      <c r="AW443" s="15" t="s">
        <v>37</v>
      </c>
      <c r="AX443" s="15" t="s">
        <v>84</v>
      </c>
      <c r="AY443" s="251" t="s">
        <v>140</v>
      </c>
    </row>
    <row r="444" s="14" customFormat="1">
      <c r="A444" s="14"/>
      <c r="B444" s="230"/>
      <c r="C444" s="231"/>
      <c r="D444" s="221" t="s">
        <v>149</v>
      </c>
      <c r="E444" s="231"/>
      <c r="F444" s="233" t="s">
        <v>1004</v>
      </c>
      <c r="G444" s="231"/>
      <c r="H444" s="234">
        <v>2253.0160000000001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0" t="s">
        <v>149</v>
      </c>
      <c r="AU444" s="240" t="s">
        <v>86</v>
      </c>
      <c r="AV444" s="14" t="s">
        <v>86</v>
      </c>
      <c r="AW444" s="14" t="s">
        <v>4</v>
      </c>
      <c r="AX444" s="14" t="s">
        <v>84</v>
      </c>
      <c r="AY444" s="240" t="s">
        <v>140</v>
      </c>
    </row>
    <row r="445" s="2" customFormat="1" ht="16.5" customHeight="1">
      <c r="A445" s="40"/>
      <c r="B445" s="41"/>
      <c r="C445" s="206" t="s">
        <v>655</v>
      </c>
      <c r="D445" s="206" t="s">
        <v>142</v>
      </c>
      <c r="E445" s="207" t="s">
        <v>1005</v>
      </c>
      <c r="F445" s="208" t="s">
        <v>1006</v>
      </c>
      <c r="G445" s="209" t="s">
        <v>411</v>
      </c>
      <c r="H445" s="210">
        <v>5676</v>
      </c>
      <c r="I445" s="211"/>
      <c r="J445" s="212">
        <f>ROUND(I445*H445,2)</f>
        <v>0</v>
      </c>
      <c r="K445" s="208" t="s">
        <v>146</v>
      </c>
      <c r="L445" s="46"/>
      <c r="M445" s="213" t="s">
        <v>31</v>
      </c>
      <c r="N445" s="214" t="s">
        <v>47</v>
      </c>
      <c r="O445" s="86"/>
      <c r="P445" s="215">
        <f>O445*H445</f>
        <v>0</v>
      </c>
      <c r="Q445" s="215">
        <v>0.00046999999999999999</v>
      </c>
      <c r="R445" s="215">
        <f>Q445*H445</f>
        <v>2.6677200000000001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147</v>
      </c>
      <c r="AT445" s="217" t="s">
        <v>142</v>
      </c>
      <c r="AU445" s="217" t="s">
        <v>86</v>
      </c>
      <c r="AY445" s="19" t="s">
        <v>140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84</v>
      </c>
      <c r="BK445" s="218">
        <f>ROUND(I445*H445,2)</f>
        <v>0</v>
      </c>
      <c r="BL445" s="19" t="s">
        <v>147</v>
      </c>
      <c r="BM445" s="217" t="s">
        <v>1007</v>
      </c>
    </row>
    <row r="446" s="14" customFormat="1">
      <c r="A446" s="14"/>
      <c r="B446" s="230"/>
      <c r="C446" s="231"/>
      <c r="D446" s="221" t="s">
        <v>149</v>
      </c>
      <c r="E446" s="232" t="s">
        <v>31</v>
      </c>
      <c r="F446" s="233" t="s">
        <v>1008</v>
      </c>
      <c r="G446" s="231"/>
      <c r="H446" s="234">
        <v>5676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0" t="s">
        <v>149</v>
      </c>
      <c r="AU446" s="240" t="s">
        <v>86</v>
      </c>
      <c r="AV446" s="14" t="s">
        <v>86</v>
      </c>
      <c r="AW446" s="14" t="s">
        <v>37</v>
      </c>
      <c r="AX446" s="14" t="s">
        <v>84</v>
      </c>
      <c r="AY446" s="240" t="s">
        <v>140</v>
      </c>
    </row>
    <row r="447" s="12" customFormat="1" ht="22.8" customHeight="1">
      <c r="A447" s="12"/>
      <c r="B447" s="190"/>
      <c r="C447" s="191"/>
      <c r="D447" s="192" t="s">
        <v>75</v>
      </c>
      <c r="E447" s="204" t="s">
        <v>665</v>
      </c>
      <c r="F447" s="204" t="s">
        <v>666</v>
      </c>
      <c r="G447" s="191"/>
      <c r="H447" s="191"/>
      <c r="I447" s="194"/>
      <c r="J447" s="205">
        <f>BK447</f>
        <v>0</v>
      </c>
      <c r="K447" s="191"/>
      <c r="L447" s="196"/>
      <c r="M447" s="197"/>
      <c r="N447" s="198"/>
      <c r="O447" s="198"/>
      <c r="P447" s="199">
        <f>SUM(P448:P452)</f>
        <v>0</v>
      </c>
      <c r="Q447" s="198"/>
      <c r="R447" s="199">
        <f>SUM(R448:R452)</f>
        <v>0</v>
      </c>
      <c r="S447" s="198"/>
      <c r="T447" s="200">
        <f>SUM(T448:T452)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01" t="s">
        <v>84</v>
      </c>
      <c r="AT447" s="202" t="s">
        <v>75</v>
      </c>
      <c r="AU447" s="202" t="s">
        <v>84</v>
      </c>
      <c r="AY447" s="201" t="s">
        <v>140</v>
      </c>
      <c r="BK447" s="203">
        <f>SUM(BK448:BK452)</f>
        <v>0</v>
      </c>
    </row>
    <row r="448" s="2" customFormat="1">
      <c r="A448" s="40"/>
      <c r="B448" s="41"/>
      <c r="C448" s="206" t="s">
        <v>667</v>
      </c>
      <c r="D448" s="206" t="s">
        <v>142</v>
      </c>
      <c r="E448" s="207" t="s">
        <v>668</v>
      </c>
      <c r="F448" s="208" t="s">
        <v>669</v>
      </c>
      <c r="G448" s="209" t="s">
        <v>334</v>
      </c>
      <c r="H448" s="210">
        <v>3.0800000000000001</v>
      </c>
      <c r="I448" s="211"/>
      <c r="J448" s="212">
        <f>ROUND(I448*H448,2)</f>
        <v>0</v>
      </c>
      <c r="K448" s="208" t="s">
        <v>146</v>
      </c>
      <c r="L448" s="46"/>
      <c r="M448" s="213" t="s">
        <v>31</v>
      </c>
      <c r="N448" s="214" t="s">
        <v>47</v>
      </c>
      <c r="O448" s="86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147</v>
      </c>
      <c r="AT448" s="217" t="s">
        <v>142</v>
      </c>
      <c r="AU448" s="217" t="s">
        <v>86</v>
      </c>
      <c r="AY448" s="19" t="s">
        <v>140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84</v>
      </c>
      <c r="BK448" s="218">
        <f>ROUND(I448*H448,2)</f>
        <v>0</v>
      </c>
      <c r="BL448" s="19" t="s">
        <v>147</v>
      </c>
      <c r="BM448" s="217" t="s">
        <v>1009</v>
      </c>
    </row>
    <row r="449" s="14" customFormat="1">
      <c r="A449" s="14"/>
      <c r="B449" s="230"/>
      <c r="C449" s="231"/>
      <c r="D449" s="221" t="s">
        <v>149</v>
      </c>
      <c r="E449" s="232" t="s">
        <v>31</v>
      </c>
      <c r="F449" s="233" t="s">
        <v>1010</v>
      </c>
      <c r="G449" s="231"/>
      <c r="H449" s="234">
        <v>3.0800000000000001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0" t="s">
        <v>149</v>
      </c>
      <c r="AU449" s="240" t="s">
        <v>86</v>
      </c>
      <c r="AV449" s="14" t="s">
        <v>86</v>
      </c>
      <c r="AW449" s="14" t="s">
        <v>37</v>
      </c>
      <c r="AX449" s="14" t="s">
        <v>84</v>
      </c>
      <c r="AY449" s="240" t="s">
        <v>140</v>
      </c>
    </row>
    <row r="450" s="2" customFormat="1">
      <c r="A450" s="40"/>
      <c r="B450" s="41"/>
      <c r="C450" s="206" t="s">
        <v>672</v>
      </c>
      <c r="D450" s="206" t="s">
        <v>142</v>
      </c>
      <c r="E450" s="207" t="s">
        <v>673</v>
      </c>
      <c r="F450" s="208" t="s">
        <v>674</v>
      </c>
      <c r="G450" s="209" t="s">
        <v>334</v>
      </c>
      <c r="H450" s="210">
        <v>43.119999999999997</v>
      </c>
      <c r="I450" s="211"/>
      <c r="J450" s="212">
        <f>ROUND(I450*H450,2)</f>
        <v>0</v>
      </c>
      <c r="K450" s="208" t="s">
        <v>146</v>
      </c>
      <c r="L450" s="46"/>
      <c r="M450" s="213" t="s">
        <v>31</v>
      </c>
      <c r="N450" s="214" t="s">
        <v>47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147</v>
      </c>
      <c r="AT450" s="217" t="s">
        <v>142</v>
      </c>
      <c r="AU450" s="217" t="s">
        <v>86</v>
      </c>
      <c r="AY450" s="19" t="s">
        <v>140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84</v>
      </c>
      <c r="BK450" s="218">
        <f>ROUND(I450*H450,2)</f>
        <v>0</v>
      </c>
      <c r="BL450" s="19" t="s">
        <v>147</v>
      </c>
      <c r="BM450" s="217" t="s">
        <v>1011</v>
      </c>
    </row>
    <row r="451" s="14" customFormat="1">
      <c r="A451" s="14"/>
      <c r="B451" s="230"/>
      <c r="C451" s="231"/>
      <c r="D451" s="221" t="s">
        <v>149</v>
      </c>
      <c r="E451" s="232" t="s">
        <v>31</v>
      </c>
      <c r="F451" s="233" t="s">
        <v>1012</v>
      </c>
      <c r="G451" s="231"/>
      <c r="H451" s="234">
        <v>43.119999999999997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0" t="s">
        <v>149</v>
      </c>
      <c r="AU451" s="240" t="s">
        <v>86</v>
      </c>
      <c r="AV451" s="14" t="s">
        <v>86</v>
      </c>
      <c r="AW451" s="14" t="s">
        <v>37</v>
      </c>
      <c r="AX451" s="14" t="s">
        <v>84</v>
      </c>
      <c r="AY451" s="240" t="s">
        <v>140</v>
      </c>
    </row>
    <row r="452" s="2" customFormat="1">
      <c r="A452" s="40"/>
      <c r="B452" s="41"/>
      <c r="C452" s="206" t="s">
        <v>677</v>
      </c>
      <c r="D452" s="206" t="s">
        <v>142</v>
      </c>
      <c r="E452" s="207" t="s">
        <v>678</v>
      </c>
      <c r="F452" s="208" t="s">
        <v>679</v>
      </c>
      <c r="G452" s="209" t="s">
        <v>334</v>
      </c>
      <c r="H452" s="210">
        <v>3.0800000000000001</v>
      </c>
      <c r="I452" s="211"/>
      <c r="J452" s="212">
        <f>ROUND(I452*H452,2)</f>
        <v>0</v>
      </c>
      <c r="K452" s="208" t="s">
        <v>146</v>
      </c>
      <c r="L452" s="46"/>
      <c r="M452" s="213" t="s">
        <v>31</v>
      </c>
      <c r="N452" s="214" t="s">
        <v>47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147</v>
      </c>
      <c r="AT452" s="217" t="s">
        <v>142</v>
      </c>
      <c r="AU452" s="217" t="s">
        <v>86</v>
      </c>
      <c r="AY452" s="19" t="s">
        <v>140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84</v>
      </c>
      <c r="BK452" s="218">
        <f>ROUND(I452*H452,2)</f>
        <v>0</v>
      </c>
      <c r="BL452" s="19" t="s">
        <v>147</v>
      </c>
      <c r="BM452" s="217" t="s">
        <v>1013</v>
      </c>
    </row>
    <row r="453" s="12" customFormat="1" ht="25.92" customHeight="1">
      <c r="A453" s="12"/>
      <c r="B453" s="190"/>
      <c r="C453" s="191"/>
      <c r="D453" s="192" t="s">
        <v>75</v>
      </c>
      <c r="E453" s="193" t="s">
        <v>331</v>
      </c>
      <c r="F453" s="193" t="s">
        <v>1014</v>
      </c>
      <c r="G453" s="191"/>
      <c r="H453" s="191"/>
      <c r="I453" s="194"/>
      <c r="J453" s="195">
        <f>BK453</f>
        <v>0</v>
      </c>
      <c r="K453" s="191"/>
      <c r="L453" s="196"/>
      <c r="M453" s="197"/>
      <c r="N453" s="198"/>
      <c r="O453" s="198"/>
      <c r="P453" s="199">
        <f>P454</f>
        <v>0</v>
      </c>
      <c r="Q453" s="198"/>
      <c r="R453" s="199">
        <f>R454</f>
        <v>0</v>
      </c>
      <c r="S453" s="198"/>
      <c r="T453" s="200">
        <f>T454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1" t="s">
        <v>263</v>
      </c>
      <c r="AT453" s="202" t="s">
        <v>75</v>
      </c>
      <c r="AU453" s="202" t="s">
        <v>76</v>
      </c>
      <c r="AY453" s="201" t="s">
        <v>140</v>
      </c>
      <c r="BK453" s="203">
        <f>BK454</f>
        <v>0</v>
      </c>
    </row>
    <row r="454" s="12" customFormat="1" ht="22.8" customHeight="1">
      <c r="A454" s="12"/>
      <c r="B454" s="190"/>
      <c r="C454" s="191"/>
      <c r="D454" s="192" t="s">
        <v>75</v>
      </c>
      <c r="E454" s="204" t="s">
        <v>1015</v>
      </c>
      <c r="F454" s="204" t="s">
        <v>1016</v>
      </c>
      <c r="G454" s="191"/>
      <c r="H454" s="191"/>
      <c r="I454" s="194"/>
      <c r="J454" s="205">
        <f>BK454</f>
        <v>0</v>
      </c>
      <c r="K454" s="191"/>
      <c r="L454" s="196"/>
      <c r="M454" s="197"/>
      <c r="N454" s="198"/>
      <c r="O454" s="198"/>
      <c r="P454" s="199">
        <f>SUM(P455:P464)</f>
        <v>0</v>
      </c>
      <c r="Q454" s="198"/>
      <c r="R454" s="199">
        <f>SUM(R455:R464)</f>
        <v>0</v>
      </c>
      <c r="S454" s="198"/>
      <c r="T454" s="200">
        <f>SUM(T455:T464)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1" t="s">
        <v>263</v>
      </c>
      <c r="AT454" s="202" t="s">
        <v>75</v>
      </c>
      <c r="AU454" s="202" t="s">
        <v>84</v>
      </c>
      <c r="AY454" s="201" t="s">
        <v>140</v>
      </c>
      <c r="BK454" s="203">
        <f>SUM(BK455:BK464)</f>
        <v>0</v>
      </c>
    </row>
    <row r="455" s="2" customFormat="1" ht="16.5" customHeight="1">
      <c r="A455" s="40"/>
      <c r="B455" s="41"/>
      <c r="C455" s="206" t="s">
        <v>1017</v>
      </c>
      <c r="D455" s="206" t="s">
        <v>142</v>
      </c>
      <c r="E455" s="207" t="s">
        <v>1018</v>
      </c>
      <c r="F455" s="208" t="s">
        <v>1019</v>
      </c>
      <c r="G455" s="209" t="s">
        <v>577</v>
      </c>
      <c r="H455" s="210">
        <v>218</v>
      </c>
      <c r="I455" s="211"/>
      <c r="J455" s="212">
        <f>ROUND(I455*H455,2)</f>
        <v>0</v>
      </c>
      <c r="K455" s="208" t="s">
        <v>146</v>
      </c>
      <c r="L455" s="46"/>
      <c r="M455" s="213" t="s">
        <v>31</v>
      </c>
      <c r="N455" s="214" t="s">
        <v>47</v>
      </c>
      <c r="O455" s="86"/>
      <c r="P455" s="215">
        <f>O455*H455</f>
        <v>0</v>
      </c>
      <c r="Q455" s="215">
        <v>6.9999999999999994E-05</v>
      </c>
      <c r="R455" s="215">
        <f>Q455*H455</f>
        <v>0.015259999999999999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147</v>
      </c>
      <c r="AT455" s="217" t="s">
        <v>142</v>
      </c>
      <c r="AU455" s="217" t="s">
        <v>86</v>
      </c>
      <c r="AY455" s="19" t="s">
        <v>140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84</v>
      </c>
      <c r="BK455" s="218">
        <f>ROUND(I455*H455,2)</f>
        <v>0</v>
      </c>
      <c r="BL455" s="19" t="s">
        <v>147</v>
      </c>
      <c r="BM455" s="217" t="s">
        <v>1020</v>
      </c>
    </row>
    <row r="456" s="14" customFormat="1">
      <c r="A456" s="14"/>
      <c r="B456" s="230"/>
      <c r="C456" s="231"/>
      <c r="D456" s="221" t="s">
        <v>149</v>
      </c>
      <c r="E456" s="232" t="s">
        <v>31</v>
      </c>
      <c r="F456" s="233" t="s">
        <v>1021</v>
      </c>
      <c r="G456" s="231"/>
      <c r="H456" s="234">
        <v>218</v>
      </c>
      <c r="I456" s="235"/>
      <c r="J456" s="231"/>
      <c r="K456" s="231"/>
      <c r="L456" s="236"/>
      <c r="M456" s="237"/>
      <c r="N456" s="238"/>
      <c r="O456" s="238"/>
      <c r="P456" s="238"/>
      <c r="Q456" s="238"/>
      <c r="R456" s="238"/>
      <c r="S456" s="238"/>
      <c r="T456" s="23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0" t="s">
        <v>149</v>
      </c>
      <c r="AU456" s="240" t="s">
        <v>86</v>
      </c>
      <c r="AV456" s="14" t="s">
        <v>86</v>
      </c>
      <c r="AW456" s="14" t="s">
        <v>37</v>
      </c>
      <c r="AX456" s="14" t="s">
        <v>84</v>
      </c>
      <c r="AY456" s="240" t="s">
        <v>140</v>
      </c>
    </row>
    <row r="457" s="2" customFormat="1" ht="16.5" customHeight="1">
      <c r="A457" s="40"/>
      <c r="B457" s="41"/>
      <c r="C457" s="206" t="s">
        <v>1022</v>
      </c>
      <c r="D457" s="206" t="s">
        <v>142</v>
      </c>
      <c r="E457" s="207" t="s">
        <v>1023</v>
      </c>
      <c r="F457" s="208" t="s">
        <v>1024</v>
      </c>
      <c r="G457" s="209" t="s">
        <v>577</v>
      </c>
      <c r="H457" s="210">
        <v>218</v>
      </c>
      <c r="I457" s="211"/>
      <c r="J457" s="212">
        <f>ROUND(I457*H457,2)</f>
        <v>0</v>
      </c>
      <c r="K457" s="208" t="s">
        <v>1025</v>
      </c>
      <c r="L457" s="46"/>
      <c r="M457" s="213" t="s">
        <v>31</v>
      </c>
      <c r="N457" s="214" t="s">
        <v>47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1026</v>
      </c>
      <c r="AT457" s="217" t="s">
        <v>142</v>
      </c>
      <c r="AU457" s="217" t="s">
        <v>86</v>
      </c>
      <c r="AY457" s="19" t="s">
        <v>140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84</v>
      </c>
      <c r="BK457" s="218">
        <f>ROUND(I457*H457,2)</f>
        <v>0</v>
      </c>
      <c r="BL457" s="19" t="s">
        <v>1026</v>
      </c>
      <c r="BM457" s="217" t="s">
        <v>1027</v>
      </c>
    </row>
    <row r="458" s="13" customFormat="1">
      <c r="A458" s="13"/>
      <c r="B458" s="219"/>
      <c r="C458" s="220"/>
      <c r="D458" s="221" t="s">
        <v>149</v>
      </c>
      <c r="E458" s="222" t="s">
        <v>31</v>
      </c>
      <c r="F458" s="223" t="s">
        <v>784</v>
      </c>
      <c r="G458" s="220"/>
      <c r="H458" s="222" t="s">
        <v>31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29" t="s">
        <v>149</v>
      </c>
      <c r="AU458" s="229" t="s">
        <v>86</v>
      </c>
      <c r="AV458" s="13" t="s">
        <v>84</v>
      </c>
      <c r="AW458" s="13" t="s">
        <v>37</v>
      </c>
      <c r="AX458" s="13" t="s">
        <v>76</v>
      </c>
      <c r="AY458" s="229" t="s">
        <v>140</v>
      </c>
    </row>
    <row r="459" s="14" customFormat="1">
      <c r="A459" s="14"/>
      <c r="B459" s="230"/>
      <c r="C459" s="231"/>
      <c r="D459" s="221" t="s">
        <v>149</v>
      </c>
      <c r="E459" s="232" t="s">
        <v>31</v>
      </c>
      <c r="F459" s="233" t="s">
        <v>1028</v>
      </c>
      <c r="G459" s="231"/>
      <c r="H459" s="234">
        <v>4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0" t="s">
        <v>149</v>
      </c>
      <c r="AU459" s="240" t="s">
        <v>86</v>
      </c>
      <c r="AV459" s="14" t="s">
        <v>86</v>
      </c>
      <c r="AW459" s="14" t="s">
        <v>37</v>
      </c>
      <c r="AX459" s="14" t="s">
        <v>76</v>
      </c>
      <c r="AY459" s="240" t="s">
        <v>140</v>
      </c>
    </row>
    <row r="460" s="14" customFormat="1">
      <c r="A460" s="14"/>
      <c r="B460" s="230"/>
      <c r="C460" s="231"/>
      <c r="D460" s="221" t="s">
        <v>149</v>
      </c>
      <c r="E460" s="232" t="s">
        <v>31</v>
      </c>
      <c r="F460" s="233" t="s">
        <v>1029</v>
      </c>
      <c r="G460" s="231"/>
      <c r="H460" s="234">
        <v>5.5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0" t="s">
        <v>149</v>
      </c>
      <c r="AU460" s="240" t="s">
        <v>86</v>
      </c>
      <c r="AV460" s="14" t="s">
        <v>86</v>
      </c>
      <c r="AW460" s="14" t="s">
        <v>37</v>
      </c>
      <c r="AX460" s="14" t="s">
        <v>76</v>
      </c>
      <c r="AY460" s="240" t="s">
        <v>140</v>
      </c>
    </row>
    <row r="461" s="14" customFormat="1">
      <c r="A461" s="14"/>
      <c r="B461" s="230"/>
      <c r="C461" s="231"/>
      <c r="D461" s="221" t="s">
        <v>149</v>
      </c>
      <c r="E461" s="232" t="s">
        <v>31</v>
      </c>
      <c r="F461" s="233" t="s">
        <v>1030</v>
      </c>
      <c r="G461" s="231"/>
      <c r="H461" s="234">
        <v>5.5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0" t="s">
        <v>149</v>
      </c>
      <c r="AU461" s="240" t="s">
        <v>86</v>
      </c>
      <c r="AV461" s="14" t="s">
        <v>86</v>
      </c>
      <c r="AW461" s="14" t="s">
        <v>37</v>
      </c>
      <c r="AX461" s="14" t="s">
        <v>76</v>
      </c>
      <c r="AY461" s="240" t="s">
        <v>140</v>
      </c>
    </row>
    <row r="462" s="14" customFormat="1">
      <c r="A462" s="14"/>
      <c r="B462" s="230"/>
      <c r="C462" s="231"/>
      <c r="D462" s="221" t="s">
        <v>149</v>
      </c>
      <c r="E462" s="232" t="s">
        <v>31</v>
      </c>
      <c r="F462" s="233" t="s">
        <v>1031</v>
      </c>
      <c r="G462" s="231"/>
      <c r="H462" s="234">
        <v>51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0" t="s">
        <v>149</v>
      </c>
      <c r="AU462" s="240" t="s">
        <v>86</v>
      </c>
      <c r="AV462" s="14" t="s">
        <v>86</v>
      </c>
      <c r="AW462" s="14" t="s">
        <v>37</v>
      </c>
      <c r="AX462" s="14" t="s">
        <v>76</v>
      </c>
      <c r="AY462" s="240" t="s">
        <v>140</v>
      </c>
    </row>
    <row r="463" s="14" customFormat="1">
      <c r="A463" s="14"/>
      <c r="B463" s="230"/>
      <c r="C463" s="231"/>
      <c r="D463" s="221" t="s">
        <v>149</v>
      </c>
      <c r="E463" s="232" t="s">
        <v>31</v>
      </c>
      <c r="F463" s="233" t="s">
        <v>1032</v>
      </c>
      <c r="G463" s="231"/>
      <c r="H463" s="234">
        <v>152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0" t="s">
        <v>149</v>
      </c>
      <c r="AU463" s="240" t="s">
        <v>86</v>
      </c>
      <c r="AV463" s="14" t="s">
        <v>86</v>
      </c>
      <c r="AW463" s="14" t="s">
        <v>37</v>
      </c>
      <c r="AX463" s="14" t="s">
        <v>76</v>
      </c>
      <c r="AY463" s="240" t="s">
        <v>140</v>
      </c>
    </row>
    <row r="464" s="15" customFormat="1">
      <c r="A464" s="15"/>
      <c r="B464" s="241"/>
      <c r="C464" s="242"/>
      <c r="D464" s="221" t="s">
        <v>149</v>
      </c>
      <c r="E464" s="243" t="s">
        <v>31</v>
      </c>
      <c r="F464" s="244" t="s">
        <v>204</v>
      </c>
      <c r="G464" s="242"/>
      <c r="H464" s="245">
        <v>218</v>
      </c>
      <c r="I464" s="246"/>
      <c r="J464" s="242"/>
      <c r="K464" s="242"/>
      <c r="L464" s="247"/>
      <c r="M464" s="278"/>
      <c r="N464" s="279"/>
      <c r="O464" s="279"/>
      <c r="P464" s="279"/>
      <c r="Q464" s="279"/>
      <c r="R464" s="279"/>
      <c r="S464" s="279"/>
      <c r="T464" s="28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1" t="s">
        <v>149</v>
      </c>
      <c r="AU464" s="251" t="s">
        <v>86</v>
      </c>
      <c r="AV464" s="15" t="s">
        <v>147</v>
      </c>
      <c r="AW464" s="15" t="s">
        <v>37</v>
      </c>
      <c r="AX464" s="15" t="s">
        <v>84</v>
      </c>
      <c r="AY464" s="251" t="s">
        <v>140</v>
      </c>
    </row>
    <row r="465" s="2" customFormat="1" ht="6.96" customHeight="1">
      <c r="A465" s="40"/>
      <c r="B465" s="61"/>
      <c r="C465" s="62"/>
      <c r="D465" s="62"/>
      <c r="E465" s="62"/>
      <c r="F465" s="62"/>
      <c r="G465" s="62"/>
      <c r="H465" s="62"/>
      <c r="I465" s="62"/>
      <c r="J465" s="62"/>
      <c r="K465" s="62"/>
      <c r="L465" s="46"/>
      <c r="M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</row>
  </sheetData>
  <sheetProtection sheet="1" autoFilter="0" formatColumns="0" formatRows="0" objects="1" scenarios="1" spinCount="100000" saltValue="umGiFx2lm+Vc7KgtzPrJQseKvtMR0wnD/xazp+10RAp9fHLnEtfZP/XQ6ng3ZZ8M2575BbIGh+6lNC31bJfsjA==" hashValue="FAx2le5BfWyF3OYf6zWN8nB7yJv7cjcKCfanbfkmGOLwbdY8epoTDO7JQmmyD5ds+RfGFt74F1Br5ydwuGPuEg==" algorithmName="SHA-512" password="CC35"/>
  <autoFilter ref="C88:K46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1033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ROUND((SUM(BE89:BE291)),  2)</f>
        <v>0</v>
      </c>
      <c r="G33" s="40"/>
      <c r="H33" s="40"/>
      <c r="I33" s="150">
        <v>0.20999999999999999</v>
      </c>
      <c r="J33" s="149">
        <f>ROUND(((SUM(BE89:BE291))*I33),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ROUND((SUM(BF89:BF291)),  2)</f>
        <v>0</v>
      </c>
      <c r="G34" s="40"/>
      <c r="H34" s="40"/>
      <c r="I34" s="150">
        <v>0.14999999999999999</v>
      </c>
      <c r="J34" s="149">
        <f>ROUND(((SUM(BF89:BF291))*I34),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ROUND((SUM(BG89:BG291)),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ROUND((SUM(BH89:BH291)),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ROUND((SUM(BI89:BI291)),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103 - Polní cesta C 51, typ B - v části Lhotka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J204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J239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682</v>
      </c>
      <c r="E64" s="176"/>
      <c r="F64" s="176"/>
      <c r="G64" s="176"/>
      <c r="H64" s="176"/>
      <c r="I64" s="176"/>
      <c r="J64" s="177">
        <f>J242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J246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J256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124</v>
      </c>
      <c r="E67" s="176"/>
      <c r="F67" s="176"/>
      <c r="G67" s="176"/>
      <c r="H67" s="176"/>
      <c r="I67" s="176"/>
      <c r="J67" s="177">
        <f>J280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683</v>
      </c>
      <c r="E68" s="170"/>
      <c r="F68" s="170"/>
      <c r="G68" s="170"/>
      <c r="H68" s="170"/>
      <c r="I68" s="170"/>
      <c r="J68" s="171">
        <f>J286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684</v>
      </c>
      <c r="E69" s="176"/>
      <c r="F69" s="176"/>
      <c r="G69" s="176"/>
      <c r="H69" s="176"/>
      <c r="I69" s="176"/>
      <c r="J69" s="177">
        <f>J287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Realizace společných zařízení, k.ú. Klášterec nad Orlicí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112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103 - Polní cesta C 51, typ B - v části Lhotka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22</v>
      </c>
      <c r="D83" s="42"/>
      <c r="E83" s="42"/>
      <c r="F83" s="29" t="str">
        <f>F12</f>
        <v>Klášterec nad Orlicí</v>
      </c>
      <c r="G83" s="42"/>
      <c r="H83" s="42"/>
      <c r="I83" s="34" t="s">
        <v>24</v>
      </c>
      <c r="J83" s="74" t="str">
        <f>IF(J12="","",J12)</f>
        <v>25. 12. 2020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26</v>
      </c>
      <c r="D85" s="42"/>
      <c r="E85" s="42"/>
      <c r="F85" s="29" t="str">
        <f>E15</f>
        <v>ČR, Státní pozemkový úřad pro Pardubický kraj</v>
      </c>
      <c r="G85" s="42"/>
      <c r="H85" s="42"/>
      <c r="I85" s="34" t="s">
        <v>34</v>
      </c>
      <c r="J85" s="38" t="str">
        <f>E21</f>
        <v>PK Adamec, s.r.o., Komenského 42, 56151 Letohrad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32</v>
      </c>
      <c r="D86" s="42"/>
      <c r="E86" s="42"/>
      <c r="F86" s="29" t="str">
        <f>IF(E18="","",E18)</f>
        <v>Vyplň údaj</v>
      </c>
      <c r="G86" s="42"/>
      <c r="H86" s="42"/>
      <c r="I86" s="34" t="s">
        <v>38</v>
      </c>
      <c r="J86" s="38" t="str">
        <f>E24</f>
        <v>Adamec Jiří, tel. 608 878 955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126</v>
      </c>
      <c r="D88" s="182" t="s">
        <v>61</v>
      </c>
      <c r="E88" s="182" t="s">
        <v>57</v>
      </c>
      <c r="F88" s="182" t="s">
        <v>58</v>
      </c>
      <c r="G88" s="182" t="s">
        <v>127</v>
      </c>
      <c r="H88" s="182" t="s">
        <v>128</v>
      </c>
      <c r="I88" s="182" t="s">
        <v>129</v>
      </c>
      <c r="J88" s="182" t="s">
        <v>116</v>
      </c>
      <c r="K88" s="183" t="s">
        <v>130</v>
      </c>
      <c r="L88" s="184"/>
      <c r="M88" s="94" t="s">
        <v>31</v>
      </c>
      <c r="N88" s="95" t="s">
        <v>46</v>
      </c>
      <c r="O88" s="95" t="s">
        <v>131</v>
      </c>
      <c r="P88" s="95" t="s">
        <v>132</v>
      </c>
      <c r="Q88" s="95" t="s">
        <v>133</v>
      </c>
      <c r="R88" s="95" t="s">
        <v>134</v>
      </c>
      <c r="S88" s="95" t="s">
        <v>135</v>
      </c>
      <c r="T88" s="96" t="s">
        <v>136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137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P90+P286</f>
        <v>0</v>
      </c>
      <c r="Q89" s="98"/>
      <c r="R89" s="187">
        <f>R90+R286</f>
        <v>1648.72795974</v>
      </c>
      <c r="S89" s="98"/>
      <c r="T89" s="188">
        <f>T90+T286</f>
        <v>0.66000000000000003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75</v>
      </c>
      <c r="AU89" s="19" t="s">
        <v>117</v>
      </c>
      <c r="BK89" s="189">
        <f>BK90+BK286</f>
        <v>0</v>
      </c>
    </row>
    <row r="90" s="12" customFormat="1" ht="25.92" customHeight="1">
      <c r="A90" s="12"/>
      <c r="B90" s="190"/>
      <c r="C90" s="191"/>
      <c r="D90" s="192" t="s">
        <v>75</v>
      </c>
      <c r="E90" s="193" t="s">
        <v>138</v>
      </c>
      <c r="F90" s="193" t="s">
        <v>139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P91+P239+P242+P246+P256+P280</f>
        <v>0</v>
      </c>
      <c r="Q90" s="198"/>
      <c r="R90" s="199">
        <f>R91+R239+R242+R246+R256+R280</f>
        <v>1648.72767974</v>
      </c>
      <c r="S90" s="198"/>
      <c r="T90" s="200">
        <f>T91+T239+T242+T246+T256+T280</f>
        <v>0.66000000000000003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84</v>
      </c>
      <c r="AT90" s="202" t="s">
        <v>75</v>
      </c>
      <c r="AU90" s="202" t="s">
        <v>76</v>
      </c>
      <c r="AY90" s="201" t="s">
        <v>140</v>
      </c>
      <c r="BK90" s="203">
        <f>BK91+BK239+BK242+BK246+BK256+BK280</f>
        <v>0</v>
      </c>
    </row>
    <row r="91" s="12" customFormat="1" ht="22.8" customHeight="1">
      <c r="A91" s="12"/>
      <c r="B91" s="190"/>
      <c r="C91" s="191"/>
      <c r="D91" s="192" t="s">
        <v>75</v>
      </c>
      <c r="E91" s="204" t="s">
        <v>84</v>
      </c>
      <c r="F91" s="204" t="s">
        <v>141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P92+SUM(P93:P204)</f>
        <v>0</v>
      </c>
      <c r="Q91" s="198"/>
      <c r="R91" s="199">
        <f>R92+SUM(R93:R204)</f>
        <v>1644.917913</v>
      </c>
      <c r="S91" s="198"/>
      <c r="T91" s="200">
        <f>T92+SUM(T93:T204)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84</v>
      </c>
      <c r="AT91" s="202" t="s">
        <v>75</v>
      </c>
      <c r="AU91" s="202" t="s">
        <v>84</v>
      </c>
      <c r="AY91" s="201" t="s">
        <v>140</v>
      </c>
      <c r="BK91" s="203">
        <f>BK92+SUM(BK93:BK204)</f>
        <v>0</v>
      </c>
    </row>
    <row r="92" s="2" customFormat="1" ht="16.5" customHeight="1">
      <c r="A92" s="40"/>
      <c r="B92" s="41"/>
      <c r="C92" s="206" t="s">
        <v>84</v>
      </c>
      <c r="D92" s="206" t="s">
        <v>142</v>
      </c>
      <c r="E92" s="207" t="s">
        <v>143</v>
      </c>
      <c r="F92" s="208" t="s">
        <v>144</v>
      </c>
      <c r="G92" s="209" t="s">
        <v>145</v>
      </c>
      <c r="H92" s="210">
        <v>132.03800000000001</v>
      </c>
      <c r="I92" s="211"/>
      <c r="J92" s="212">
        <f>ROUND(I92*H92,2)</f>
        <v>0</v>
      </c>
      <c r="K92" s="208" t="s">
        <v>146</v>
      </c>
      <c r="L92" s="46"/>
      <c r="M92" s="213" t="s">
        <v>31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1034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1035</v>
      </c>
      <c r="G93" s="231"/>
      <c r="H93" s="234">
        <v>2.8130000000000002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76</v>
      </c>
      <c r="AY93" s="240" t="s">
        <v>140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1036</v>
      </c>
      <c r="G94" s="231"/>
      <c r="H94" s="234">
        <v>7.5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76</v>
      </c>
      <c r="AY94" s="240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1037</v>
      </c>
      <c r="G95" s="231"/>
      <c r="H95" s="234">
        <v>7.5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76</v>
      </c>
      <c r="AY95" s="240" t="s">
        <v>140</v>
      </c>
    </row>
    <row r="96" s="14" customFormat="1">
      <c r="A96" s="14"/>
      <c r="B96" s="230"/>
      <c r="C96" s="231"/>
      <c r="D96" s="221" t="s">
        <v>149</v>
      </c>
      <c r="E96" s="232" t="s">
        <v>31</v>
      </c>
      <c r="F96" s="233" t="s">
        <v>1038</v>
      </c>
      <c r="G96" s="231"/>
      <c r="H96" s="234">
        <v>7.5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149</v>
      </c>
      <c r="AU96" s="240" t="s">
        <v>86</v>
      </c>
      <c r="AV96" s="14" t="s">
        <v>86</v>
      </c>
      <c r="AW96" s="14" t="s">
        <v>37</v>
      </c>
      <c r="AX96" s="14" t="s">
        <v>76</v>
      </c>
      <c r="AY96" s="240" t="s">
        <v>140</v>
      </c>
    </row>
    <row r="97" s="14" customFormat="1">
      <c r="A97" s="14"/>
      <c r="B97" s="230"/>
      <c r="C97" s="231"/>
      <c r="D97" s="221" t="s">
        <v>149</v>
      </c>
      <c r="E97" s="232" t="s">
        <v>31</v>
      </c>
      <c r="F97" s="233" t="s">
        <v>1039</v>
      </c>
      <c r="G97" s="231"/>
      <c r="H97" s="234">
        <v>4.125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149</v>
      </c>
      <c r="AU97" s="240" t="s">
        <v>86</v>
      </c>
      <c r="AV97" s="14" t="s">
        <v>86</v>
      </c>
      <c r="AW97" s="14" t="s">
        <v>37</v>
      </c>
      <c r="AX97" s="14" t="s">
        <v>76</v>
      </c>
      <c r="AY97" s="240" t="s">
        <v>140</v>
      </c>
    </row>
    <row r="98" s="14" customFormat="1">
      <c r="A98" s="14"/>
      <c r="B98" s="230"/>
      <c r="C98" s="231"/>
      <c r="D98" s="221" t="s">
        <v>149</v>
      </c>
      <c r="E98" s="232" t="s">
        <v>31</v>
      </c>
      <c r="F98" s="233" t="s">
        <v>1040</v>
      </c>
      <c r="G98" s="231"/>
      <c r="H98" s="234">
        <v>7.5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149</v>
      </c>
      <c r="AU98" s="240" t="s">
        <v>86</v>
      </c>
      <c r="AV98" s="14" t="s">
        <v>86</v>
      </c>
      <c r="AW98" s="14" t="s">
        <v>37</v>
      </c>
      <c r="AX98" s="14" t="s">
        <v>76</v>
      </c>
      <c r="AY98" s="240" t="s">
        <v>140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1041</v>
      </c>
      <c r="G99" s="231"/>
      <c r="H99" s="234">
        <v>7.5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76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2" t="s">
        <v>31</v>
      </c>
      <c r="F100" s="233" t="s">
        <v>1042</v>
      </c>
      <c r="G100" s="231"/>
      <c r="H100" s="234">
        <v>19.125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37</v>
      </c>
      <c r="AX100" s="14" t="s">
        <v>76</v>
      </c>
      <c r="AY100" s="240" t="s">
        <v>140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1043</v>
      </c>
      <c r="G101" s="231"/>
      <c r="H101" s="234">
        <v>8.625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76</v>
      </c>
      <c r="AY101" s="240" t="s">
        <v>140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1044</v>
      </c>
      <c r="G102" s="231"/>
      <c r="H102" s="234">
        <v>9.375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76</v>
      </c>
      <c r="AY102" s="240" t="s">
        <v>140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1045</v>
      </c>
      <c r="G103" s="231"/>
      <c r="H103" s="234">
        <v>9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76</v>
      </c>
      <c r="AY103" s="240" t="s">
        <v>140</v>
      </c>
    </row>
    <row r="104" s="14" customFormat="1">
      <c r="A104" s="14"/>
      <c r="B104" s="230"/>
      <c r="C104" s="231"/>
      <c r="D104" s="221" t="s">
        <v>149</v>
      </c>
      <c r="E104" s="232" t="s">
        <v>31</v>
      </c>
      <c r="F104" s="233" t="s">
        <v>1046</v>
      </c>
      <c r="G104" s="231"/>
      <c r="H104" s="234">
        <v>9.375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149</v>
      </c>
      <c r="AU104" s="240" t="s">
        <v>86</v>
      </c>
      <c r="AV104" s="14" t="s">
        <v>86</v>
      </c>
      <c r="AW104" s="14" t="s">
        <v>37</v>
      </c>
      <c r="AX104" s="14" t="s">
        <v>76</v>
      </c>
      <c r="AY104" s="240" t="s">
        <v>140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1047</v>
      </c>
      <c r="G105" s="231"/>
      <c r="H105" s="234">
        <v>9.9000000000000004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76</v>
      </c>
      <c r="AY105" s="240" t="s">
        <v>140</v>
      </c>
    </row>
    <row r="106" s="14" customFormat="1">
      <c r="A106" s="14"/>
      <c r="B106" s="230"/>
      <c r="C106" s="231"/>
      <c r="D106" s="221" t="s">
        <v>149</v>
      </c>
      <c r="E106" s="232" t="s">
        <v>31</v>
      </c>
      <c r="F106" s="233" t="s">
        <v>1048</v>
      </c>
      <c r="G106" s="231"/>
      <c r="H106" s="234">
        <v>9.6940000000000008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149</v>
      </c>
      <c r="AU106" s="240" t="s">
        <v>86</v>
      </c>
      <c r="AV106" s="14" t="s">
        <v>86</v>
      </c>
      <c r="AW106" s="14" t="s">
        <v>37</v>
      </c>
      <c r="AX106" s="14" t="s">
        <v>76</v>
      </c>
      <c r="AY106" s="240" t="s">
        <v>140</v>
      </c>
    </row>
    <row r="107" s="14" customFormat="1">
      <c r="A107" s="14"/>
      <c r="B107" s="230"/>
      <c r="C107" s="231"/>
      <c r="D107" s="221" t="s">
        <v>149</v>
      </c>
      <c r="E107" s="232" t="s">
        <v>31</v>
      </c>
      <c r="F107" s="233" t="s">
        <v>1049</v>
      </c>
      <c r="G107" s="231"/>
      <c r="H107" s="234">
        <v>9.9749999999999996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149</v>
      </c>
      <c r="AU107" s="240" t="s">
        <v>86</v>
      </c>
      <c r="AV107" s="14" t="s">
        <v>86</v>
      </c>
      <c r="AW107" s="14" t="s">
        <v>37</v>
      </c>
      <c r="AX107" s="14" t="s">
        <v>76</v>
      </c>
      <c r="AY107" s="240" t="s">
        <v>140</v>
      </c>
    </row>
    <row r="108" s="14" customFormat="1">
      <c r="A108" s="14"/>
      <c r="B108" s="230"/>
      <c r="C108" s="231"/>
      <c r="D108" s="221" t="s">
        <v>149</v>
      </c>
      <c r="E108" s="232" t="s">
        <v>31</v>
      </c>
      <c r="F108" s="233" t="s">
        <v>1050</v>
      </c>
      <c r="G108" s="231"/>
      <c r="H108" s="234">
        <v>2.5310000000000001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149</v>
      </c>
      <c r="AU108" s="240" t="s">
        <v>86</v>
      </c>
      <c r="AV108" s="14" t="s">
        <v>86</v>
      </c>
      <c r="AW108" s="14" t="s">
        <v>37</v>
      </c>
      <c r="AX108" s="14" t="s">
        <v>76</v>
      </c>
      <c r="AY108" s="240" t="s">
        <v>140</v>
      </c>
    </row>
    <row r="109" s="15" customFormat="1">
      <c r="A109" s="15"/>
      <c r="B109" s="241"/>
      <c r="C109" s="242"/>
      <c r="D109" s="221" t="s">
        <v>149</v>
      </c>
      <c r="E109" s="243" t="s">
        <v>31</v>
      </c>
      <c r="F109" s="244" t="s">
        <v>204</v>
      </c>
      <c r="G109" s="242"/>
      <c r="H109" s="245">
        <v>132.03800000000001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1" t="s">
        <v>149</v>
      </c>
      <c r="AU109" s="251" t="s">
        <v>86</v>
      </c>
      <c r="AV109" s="15" t="s">
        <v>147</v>
      </c>
      <c r="AW109" s="15" t="s">
        <v>37</v>
      </c>
      <c r="AX109" s="15" t="s">
        <v>84</v>
      </c>
      <c r="AY109" s="251" t="s">
        <v>140</v>
      </c>
    </row>
    <row r="110" s="2" customFormat="1" ht="21.75" customHeight="1">
      <c r="A110" s="40"/>
      <c r="B110" s="41"/>
      <c r="C110" s="206" t="s">
        <v>86</v>
      </c>
      <c r="D110" s="206" t="s">
        <v>142</v>
      </c>
      <c r="E110" s="207" t="s">
        <v>1051</v>
      </c>
      <c r="F110" s="208" t="s">
        <v>1052</v>
      </c>
      <c r="G110" s="209" t="s">
        <v>145</v>
      </c>
      <c r="H110" s="210">
        <v>865.87</v>
      </c>
      <c r="I110" s="211"/>
      <c r="J110" s="212">
        <f>ROUND(I110*H110,2)</f>
        <v>0</v>
      </c>
      <c r="K110" s="208" t="s">
        <v>146</v>
      </c>
      <c r="L110" s="46"/>
      <c r="M110" s="213" t="s">
        <v>31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147</v>
      </c>
      <c r="AT110" s="217" t="s">
        <v>142</v>
      </c>
      <c r="AU110" s="217" t="s">
        <v>86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147</v>
      </c>
      <c r="BM110" s="217" t="s">
        <v>1053</v>
      </c>
    </row>
    <row r="111" s="13" customFormat="1">
      <c r="A111" s="13"/>
      <c r="B111" s="219"/>
      <c r="C111" s="220"/>
      <c r="D111" s="221" t="s">
        <v>149</v>
      </c>
      <c r="E111" s="222" t="s">
        <v>31</v>
      </c>
      <c r="F111" s="223" t="s">
        <v>1054</v>
      </c>
      <c r="G111" s="220"/>
      <c r="H111" s="222" t="s">
        <v>31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149</v>
      </c>
      <c r="AU111" s="229" t="s">
        <v>86</v>
      </c>
      <c r="AV111" s="13" t="s">
        <v>84</v>
      </c>
      <c r="AW111" s="13" t="s">
        <v>37</v>
      </c>
      <c r="AX111" s="13" t="s">
        <v>76</v>
      </c>
      <c r="AY111" s="229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1055</v>
      </c>
      <c r="G112" s="231"/>
      <c r="H112" s="234">
        <v>5.75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86</v>
      </c>
      <c r="AV112" s="14" t="s">
        <v>86</v>
      </c>
      <c r="AW112" s="14" t="s">
        <v>37</v>
      </c>
      <c r="AX112" s="14" t="s">
        <v>76</v>
      </c>
      <c r="AY112" s="240" t="s">
        <v>140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1056</v>
      </c>
      <c r="G113" s="231"/>
      <c r="H113" s="234">
        <v>0.75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76</v>
      </c>
      <c r="AY113" s="240" t="s">
        <v>140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1057</v>
      </c>
      <c r="G114" s="231"/>
      <c r="H114" s="234">
        <v>2.75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76</v>
      </c>
      <c r="AY114" s="240" t="s">
        <v>140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1058</v>
      </c>
      <c r="G115" s="231"/>
      <c r="H115" s="234">
        <v>2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76</v>
      </c>
      <c r="AY115" s="240" t="s">
        <v>140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1059</v>
      </c>
      <c r="G116" s="231"/>
      <c r="H116" s="234">
        <v>2.25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76</v>
      </c>
      <c r="AY116" s="240" t="s">
        <v>140</v>
      </c>
    </row>
    <row r="117" s="14" customFormat="1">
      <c r="A117" s="14"/>
      <c r="B117" s="230"/>
      <c r="C117" s="231"/>
      <c r="D117" s="221" t="s">
        <v>149</v>
      </c>
      <c r="E117" s="232" t="s">
        <v>31</v>
      </c>
      <c r="F117" s="233" t="s">
        <v>1060</v>
      </c>
      <c r="G117" s="231"/>
      <c r="H117" s="234">
        <v>7.5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149</v>
      </c>
      <c r="AU117" s="240" t="s">
        <v>86</v>
      </c>
      <c r="AV117" s="14" t="s">
        <v>86</v>
      </c>
      <c r="AW117" s="14" t="s">
        <v>37</v>
      </c>
      <c r="AX117" s="14" t="s">
        <v>76</v>
      </c>
      <c r="AY117" s="240" t="s">
        <v>140</v>
      </c>
    </row>
    <row r="118" s="14" customFormat="1">
      <c r="A118" s="14"/>
      <c r="B118" s="230"/>
      <c r="C118" s="231"/>
      <c r="D118" s="221" t="s">
        <v>149</v>
      </c>
      <c r="E118" s="232" t="s">
        <v>31</v>
      </c>
      <c r="F118" s="233" t="s">
        <v>1061</v>
      </c>
      <c r="G118" s="231"/>
      <c r="H118" s="234">
        <v>2.25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149</v>
      </c>
      <c r="AU118" s="240" t="s">
        <v>86</v>
      </c>
      <c r="AV118" s="14" t="s">
        <v>86</v>
      </c>
      <c r="AW118" s="14" t="s">
        <v>37</v>
      </c>
      <c r="AX118" s="14" t="s">
        <v>76</v>
      </c>
      <c r="AY118" s="240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1062</v>
      </c>
      <c r="G119" s="231"/>
      <c r="H119" s="234">
        <v>0.75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86</v>
      </c>
      <c r="AV119" s="14" t="s">
        <v>86</v>
      </c>
      <c r="AW119" s="14" t="s">
        <v>37</v>
      </c>
      <c r="AX119" s="14" t="s">
        <v>76</v>
      </c>
      <c r="AY119" s="240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1063</v>
      </c>
      <c r="G120" s="231"/>
      <c r="H120" s="234">
        <v>0.75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86</v>
      </c>
      <c r="AV120" s="14" t="s">
        <v>86</v>
      </c>
      <c r="AW120" s="14" t="s">
        <v>37</v>
      </c>
      <c r="AX120" s="14" t="s">
        <v>76</v>
      </c>
      <c r="AY120" s="240" t="s">
        <v>140</v>
      </c>
    </row>
    <row r="121" s="14" customFormat="1">
      <c r="A121" s="14"/>
      <c r="B121" s="230"/>
      <c r="C121" s="231"/>
      <c r="D121" s="221" t="s">
        <v>149</v>
      </c>
      <c r="E121" s="232" t="s">
        <v>31</v>
      </c>
      <c r="F121" s="233" t="s">
        <v>1064</v>
      </c>
      <c r="G121" s="231"/>
      <c r="H121" s="234">
        <v>1.25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149</v>
      </c>
      <c r="AU121" s="240" t="s">
        <v>86</v>
      </c>
      <c r="AV121" s="14" t="s">
        <v>86</v>
      </c>
      <c r="AW121" s="14" t="s">
        <v>37</v>
      </c>
      <c r="AX121" s="14" t="s">
        <v>76</v>
      </c>
      <c r="AY121" s="240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1065</v>
      </c>
      <c r="G122" s="231"/>
      <c r="H122" s="234">
        <v>2.25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86</v>
      </c>
      <c r="AV122" s="14" t="s">
        <v>86</v>
      </c>
      <c r="AW122" s="14" t="s">
        <v>37</v>
      </c>
      <c r="AX122" s="14" t="s">
        <v>76</v>
      </c>
      <c r="AY122" s="240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1066</v>
      </c>
      <c r="G123" s="231"/>
      <c r="H123" s="234">
        <v>1.25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86</v>
      </c>
      <c r="AV123" s="14" t="s">
        <v>86</v>
      </c>
      <c r="AW123" s="14" t="s">
        <v>37</v>
      </c>
      <c r="AX123" s="14" t="s">
        <v>76</v>
      </c>
      <c r="AY123" s="240" t="s">
        <v>140</v>
      </c>
    </row>
    <row r="124" s="14" customFormat="1">
      <c r="A124" s="14"/>
      <c r="B124" s="230"/>
      <c r="C124" s="231"/>
      <c r="D124" s="221" t="s">
        <v>149</v>
      </c>
      <c r="E124" s="232" t="s">
        <v>31</v>
      </c>
      <c r="F124" s="233" t="s">
        <v>1067</v>
      </c>
      <c r="G124" s="231"/>
      <c r="H124" s="234">
        <v>3.0249999999999999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149</v>
      </c>
      <c r="AU124" s="240" t="s">
        <v>86</v>
      </c>
      <c r="AV124" s="14" t="s">
        <v>86</v>
      </c>
      <c r="AW124" s="14" t="s">
        <v>37</v>
      </c>
      <c r="AX124" s="14" t="s">
        <v>76</v>
      </c>
      <c r="AY124" s="240" t="s">
        <v>140</v>
      </c>
    </row>
    <row r="125" s="14" customFormat="1">
      <c r="A125" s="14"/>
      <c r="B125" s="230"/>
      <c r="C125" s="231"/>
      <c r="D125" s="221" t="s">
        <v>149</v>
      </c>
      <c r="E125" s="232" t="s">
        <v>31</v>
      </c>
      <c r="F125" s="233" t="s">
        <v>1068</v>
      </c>
      <c r="G125" s="231"/>
      <c r="H125" s="234">
        <v>4.7000000000000002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149</v>
      </c>
      <c r="AU125" s="240" t="s">
        <v>86</v>
      </c>
      <c r="AV125" s="14" t="s">
        <v>86</v>
      </c>
      <c r="AW125" s="14" t="s">
        <v>37</v>
      </c>
      <c r="AX125" s="14" t="s">
        <v>76</v>
      </c>
      <c r="AY125" s="240" t="s">
        <v>140</v>
      </c>
    </row>
    <row r="126" s="14" customFormat="1">
      <c r="A126" s="14"/>
      <c r="B126" s="230"/>
      <c r="C126" s="231"/>
      <c r="D126" s="221" t="s">
        <v>149</v>
      </c>
      <c r="E126" s="232" t="s">
        <v>31</v>
      </c>
      <c r="F126" s="233" t="s">
        <v>1069</v>
      </c>
      <c r="G126" s="231"/>
      <c r="H126" s="234">
        <v>17.812999999999999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149</v>
      </c>
      <c r="AU126" s="240" t="s">
        <v>86</v>
      </c>
      <c r="AV126" s="14" t="s">
        <v>86</v>
      </c>
      <c r="AW126" s="14" t="s">
        <v>37</v>
      </c>
      <c r="AX126" s="14" t="s">
        <v>76</v>
      </c>
      <c r="AY126" s="240" t="s">
        <v>140</v>
      </c>
    </row>
    <row r="127" s="14" customFormat="1">
      <c r="A127" s="14"/>
      <c r="B127" s="230"/>
      <c r="C127" s="231"/>
      <c r="D127" s="221" t="s">
        <v>149</v>
      </c>
      <c r="E127" s="232" t="s">
        <v>31</v>
      </c>
      <c r="F127" s="233" t="s">
        <v>1070</v>
      </c>
      <c r="G127" s="231"/>
      <c r="H127" s="234">
        <v>5.8129999999999997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149</v>
      </c>
      <c r="AU127" s="240" t="s">
        <v>86</v>
      </c>
      <c r="AV127" s="14" t="s">
        <v>86</v>
      </c>
      <c r="AW127" s="14" t="s">
        <v>37</v>
      </c>
      <c r="AX127" s="14" t="s">
        <v>76</v>
      </c>
      <c r="AY127" s="240" t="s">
        <v>140</v>
      </c>
    </row>
    <row r="128" s="16" customFormat="1">
      <c r="A128" s="16"/>
      <c r="B128" s="252"/>
      <c r="C128" s="253"/>
      <c r="D128" s="221" t="s">
        <v>149</v>
      </c>
      <c r="E128" s="254" t="s">
        <v>31</v>
      </c>
      <c r="F128" s="255" t="s">
        <v>262</v>
      </c>
      <c r="G128" s="253"/>
      <c r="H128" s="256">
        <v>60.850999999999999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62" t="s">
        <v>149</v>
      </c>
      <c r="AU128" s="262" t="s">
        <v>86</v>
      </c>
      <c r="AV128" s="16" t="s">
        <v>263</v>
      </c>
      <c r="AW128" s="16" t="s">
        <v>37</v>
      </c>
      <c r="AX128" s="16" t="s">
        <v>76</v>
      </c>
      <c r="AY128" s="262" t="s">
        <v>140</v>
      </c>
    </row>
    <row r="129" s="13" customFormat="1">
      <c r="A129" s="13"/>
      <c r="B129" s="219"/>
      <c r="C129" s="220"/>
      <c r="D129" s="221" t="s">
        <v>149</v>
      </c>
      <c r="E129" s="222" t="s">
        <v>31</v>
      </c>
      <c r="F129" s="223" t="s">
        <v>1071</v>
      </c>
      <c r="G129" s="220"/>
      <c r="H129" s="222" t="s">
        <v>31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149</v>
      </c>
      <c r="AU129" s="229" t="s">
        <v>86</v>
      </c>
      <c r="AV129" s="13" t="s">
        <v>84</v>
      </c>
      <c r="AW129" s="13" t="s">
        <v>37</v>
      </c>
      <c r="AX129" s="13" t="s">
        <v>76</v>
      </c>
      <c r="AY129" s="229" t="s">
        <v>140</v>
      </c>
    </row>
    <row r="130" s="14" customFormat="1">
      <c r="A130" s="14"/>
      <c r="B130" s="230"/>
      <c r="C130" s="231"/>
      <c r="D130" s="221" t="s">
        <v>149</v>
      </c>
      <c r="E130" s="232" t="s">
        <v>31</v>
      </c>
      <c r="F130" s="233" t="s">
        <v>1072</v>
      </c>
      <c r="G130" s="231"/>
      <c r="H130" s="234">
        <v>805.01900000000001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149</v>
      </c>
      <c r="AU130" s="240" t="s">
        <v>86</v>
      </c>
      <c r="AV130" s="14" t="s">
        <v>86</v>
      </c>
      <c r="AW130" s="14" t="s">
        <v>37</v>
      </c>
      <c r="AX130" s="14" t="s">
        <v>76</v>
      </c>
      <c r="AY130" s="240" t="s">
        <v>140</v>
      </c>
    </row>
    <row r="131" s="16" customFormat="1">
      <c r="A131" s="16"/>
      <c r="B131" s="252"/>
      <c r="C131" s="253"/>
      <c r="D131" s="221" t="s">
        <v>149</v>
      </c>
      <c r="E131" s="254" t="s">
        <v>31</v>
      </c>
      <c r="F131" s="255" t="s">
        <v>262</v>
      </c>
      <c r="G131" s="253"/>
      <c r="H131" s="256">
        <v>805.01900000000001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62" t="s">
        <v>149</v>
      </c>
      <c r="AU131" s="262" t="s">
        <v>86</v>
      </c>
      <c r="AV131" s="16" t="s">
        <v>263</v>
      </c>
      <c r="AW131" s="16" t="s">
        <v>37</v>
      </c>
      <c r="AX131" s="16" t="s">
        <v>76</v>
      </c>
      <c r="AY131" s="262" t="s">
        <v>140</v>
      </c>
    </row>
    <row r="132" s="15" customFormat="1">
      <c r="A132" s="15"/>
      <c r="B132" s="241"/>
      <c r="C132" s="242"/>
      <c r="D132" s="221" t="s">
        <v>149</v>
      </c>
      <c r="E132" s="243" t="s">
        <v>31</v>
      </c>
      <c r="F132" s="244" t="s">
        <v>204</v>
      </c>
      <c r="G132" s="242"/>
      <c r="H132" s="245">
        <v>865.87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1" t="s">
        <v>149</v>
      </c>
      <c r="AU132" s="251" t="s">
        <v>86</v>
      </c>
      <c r="AV132" s="15" t="s">
        <v>147</v>
      </c>
      <c r="AW132" s="15" t="s">
        <v>37</v>
      </c>
      <c r="AX132" s="15" t="s">
        <v>84</v>
      </c>
      <c r="AY132" s="251" t="s">
        <v>140</v>
      </c>
    </row>
    <row r="133" s="2" customFormat="1">
      <c r="A133" s="40"/>
      <c r="B133" s="41"/>
      <c r="C133" s="206" t="s">
        <v>263</v>
      </c>
      <c r="D133" s="206" t="s">
        <v>142</v>
      </c>
      <c r="E133" s="207" t="s">
        <v>273</v>
      </c>
      <c r="F133" s="208" t="s">
        <v>274</v>
      </c>
      <c r="G133" s="209" t="s">
        <v>145</v>
      </c>
      <c r="H133" s="210">
        <v>0.20100000000000001</v>
      </c>
      <c r="I133" s="211"/>
      <c r="J133" s="212">
        <f>ROUND(I133*H133,2)</f>
        <v>0</v>
      </c>
      <c r="K133" s="208" t="s">
        <v>146</v>
      </c>
      <c r="L133" s="46"/>
      <c r="M133" s="213" t="s">
        <v>31</v>
      </c>
      <c r="N133" s="214" t="s">
        <v>47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147</v>
      </c>
      <c r="AT133" s="217" t="s">
        <v>142</v>
      </c>
      <c r="AU133" s="217" t="s">
        <v>86</v>
      </c>
      <c r="AY133" s="19" t="s">
        <v>140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84</v>
      </c>
      <c r="BK133" s="218">
        <f>ROUND(I133*H133,2)</f>
        <v>0</v>
      </c>
      <c r="BL133" s="19" t="s">
        <v>147</v>
      </c>
      <c r="BM133" s="217" t="s">
        <v>1073</v>
      </c>
    </row>
    <row r="134" s="13" customFormat="1">
      <c r="A134" s="13"/>
      <c r="B134" s="219"/>
      <c r="C134" s="220"/>
      <c r="D134" s="221" t="s">
        <v>149</v>
      </c>
      <c r="E134" s="222" t="s">
        <v>31</v>
      </c>
      <c r="F134" s="223" t="s">
        <v>276</v>
      </c>
      <c r="G134" s="220"/>
      <c r="H134" s="222" t="s">
        <v>31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149</v>
      </c>
      <c r="AU134" s="229" t="s">
        <v>86</v>
      </c>
      <c r="AV134" s="13" t="s">
        <v>84</v>
      </c>
      <c r="AW134" s="13" t="s">
        <v>37</v>
      </c>
      <c r="AX134" s="13" t="s">
        <v>76</v>
      </c>
      <c r="AY134" s="229" t="s">
        <v>140</v>
      </c>
    </row>
    <row r="135" s="14" customFormat="1">
      <c r="A135" s="14"/>
      <c r="B135" s="230"/>
      <c r="C135" s="231"/>
      <c r="D135" s="221" t="s">
        <v>149</v>
      </c>
      <c r="E135" s="232" t="s">
        <v>31</v>
      </c>
      <c r="F135" s="233" t="s">
        <v>277</v>
      </c>
      <c r="G135" s="231"/>
      <c r="H135" s="234">
        <v>0.20100000000000001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149</v>
      </c>
      <c r="AU135" s="240" t="s">
        <v>86</v>
      </c>
      <c r="AV135" s="14" t="s">
        <v>86</v>
      </c>
      <c r="AW135" s="14" t="s">
        <v>37</v>
      </c>
      <c r="AX135" s="14" t="s">
        <v>84</v>
      </c>
      <c r="AY135" s="240" t="s">
        <v>140</v>
      </c>
    </row>
    <row r="136" s="2" customFormat="1">
      <c r="A136" s="40"/>
      <c r="B136" s="41"/>
      <c r="C136" s="206" t="s">
        <v>147</v>
      </c>
      <c r="D136" s="206" t="s">
        <v>142</v>
      </c>
      <c r="E136" s="207" t="s">
        <v>279</v>
      </c>
      <c r="F136" s="208" t="s">
        <v>280</v>
      </c>
      <c r="G136" s="209" t="s">
        <v>145</v>
      </c>
      <c r="H136" s="210">
        <v>0.10100000000000001</v>
      </c>
      <c r="I136" s="211"/>
      <c r="J136" s="212">
        <f>ROUND(I136*H136,2)</f>
        <v>0</v>
      </c>
      <c r="K136" s="208" t="s">
        <v>146</v>
      </c>
      <c r="L136" s="46"/>
      <c r="M136" s="213" t="s">
        <v>31</v>
      </c>
      <c r="N136" s="214" t="s">
        <v>47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147</v>
      </c>
      <c r="AT136" s="217" t="s">
        <v>142</v>
      </c>
      <c r="AU136" s="217" t="s">
        <v>86</v>
      </c>
      <c r="AY136" s="19" t="s">
        <v>140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147</v>
      </c>
      <c r="BM136" s="217" t="s">
        <v>1074</v>
      </c>
    </row>
    <row r="137" s="14" customFormat="1">
      <c r="A137" s="14"/>
      <c r="B137" s="230"/>
      <c r="C137" s="231"/>
      <c r="D137" s="221" t="s">
        <v>149</v>
      </c>
      <c r="E137" s="232" t="s">
        <v>31</v>
      </c>
      <c r="F137" s="233" t="s">
        <v>282</v>
      </c>
      <c r="G137" s="231"/>
      <c r="H137" s="234">
        <v>0.10100000000000001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149</v>
      </c>
      <c r="AU137" s="240" t="s">
        <v>86</v>
      </c>
      <c r="AV137" s="14" t="s">
        <v>86</v>
      </c>
      <c r="AW137" s="14" t="s">
        <v>37</v>
      </c>
      <c r="AX137" s="14" t="s">
        <v>84</v>
      </c>
      <c r="AY137" s="240" t="s">
        <v>140</v>
      </c>
    </row>
    <row r="138" s="2" customFormat="1">
      <c r="A138" s="40"/>
      <c r="B138" s="41"/>
      <c r="C138" s="206" t="s">
        <v>278</v>
      </c>
      <c r="D138" s="206" t="s">
        <v>142</v>
      </c>
      <c r="E138" s="207" t="s">
        <v>1075</v>
      </c>
      <c r="F138" s="208" t="s">
        <v>1076</v>
      </c>
      <c r="G138" s="209" t="s">
        <v>145</v>
      </c>
      <c r="H138" s="210">
        <v>0.54000000000000004</v>
      </c>
      <c r="I138" s="211"/>
      <c r="J138" s="212">
        <f>ROUND(I138*H138,2)</f>
        <v>0</v>
      </c>
      <c r="K138" s="208" t="s">
        <v>146</v>
      </c>
      <c r="L138" s="46"/>
      <c r="M138" s="213" t="s">
        <v>31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147</v>
      </c>
      <c r="AT138" s="217" t="s">
        <v>142</v>
      </c>
      <c r="AU138" s="217" t="s">
        <v>86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84</v>
      </c>
      <c r="BK138" s="218">
        <f>ROUND(I138*H138,2)</f>
        <v>0</v>
      </c>
      <c r="BL138" s="19" t="s">
        <v>147</v>
      </c>
      <c r="BM138" s="217" t="s">
        <v>1077</v>
      </c>
    </row>
    <row r="139" s="13" customFormat="1">
      <c r="A139" s="13"/>
      <c r="B139" s="219"/>
      <c r="C139" s="220"/>
      <c r="D139" s="221" t="s">
        <v>149</v>
      </c>
      <c r="E139" s="222" t="s">
        <v>31</v>
      </c>
      <c r="F139" s="223" t="s">
        <v>766</v>
      </c>
      <c r="G139" s="220"/>
      <c r="H139" s="222" t="s">
        <v>31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149</v>
      </c>
      <c r="AU139" s="229" t="s">
        <v>86</v>
      </c>
      <c r="AV139" s="13" t="s">
        <v>84</v>
      </c>
      <c r="AW139" s="13" t="s">
        <v>37</v>
      </c>
      <c r="AX139" s="13" t="s">
        <v>76</v>
      </c>
      <c r="AY139" s="229" t="s">
        <v>140</v>
      </c>
    </row>
    <row r="140" s="14" customFormat="1">
      <c r="A140" s="14"/>
      <c r="B140" s="230"/>
      <c r="C140" s="231"/>
      <c r="D140" s="221" t="s">
        <v>149</v>
      </c>
      <c r="E140" s="232" t="s">
        <v>31</v>
      </c>
      <c r="F140" s="233" t="s">
        <v>1078</v>
      </c>
      <c r="G140" s="231"/>
      <c r="H140" s="234">
        <v>0.54000000000000004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149</v>
      </c>
      <c r="AU140" s="240" t="s">
        <v>86</v>
      </c>
      <c r="AV140" s="14" t="s">
        <v>86</v>
      </c>
      <c r="AW140" s="14" t="s">
        <v>37</v>
      </c>
      <c r="AX140" s="14" t="s">
        <v>84</v>
      </c>
      <c r="AY140" s="240" t="s">
        <v>140</v>
      </c>
    </row>
    <row r="141" s="2" customFormat="1">
      <c r="A141" s="40"/>
      <c r="B141" s="41"/>
      <c r="C141" s="206" t="s">
        <v>283</v>
      </c>
      <c r="D141" s="206" t="s">
        <v>142</v>
      </c>
      <c r="E141" s="207" t="s">
        <v>294</v>
      </c>
      <c r="F141" s="208" t="s">
        <v>295</v>
      </c>
      <c r="G141" s="209" t="s">
        <v>145</v>
      </c>
      <c r="H141" s="210">
        <v>100.8</v>
      </c>
      <c r="I141" s="211"/>
      <c r="J141" s="212">
        <f>ROUND(I141*H141,2)</f>
        <v>0</v>
      </c>
      <c r="K141" s="208" t="s">
        <v>146</v>
      </c>
      <c r="L141" s="46"/>
      <c r="M141" s="213" t="s">
        <v>31</v>
      </c>
      <c r="N141" s="214" t="s">
        <v>47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147</v>
      </c>
      <c r="AT141" s="217" t="s">
        <v>142</v>
      </c>
      <c r="AU141" s="217" t="s">
        <v>86</v>
      </c>
      <c r="AY141" s="19" t="s">
        <v>140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84</v>
      </c>
      <c r="BK141" s="218">
        <f>ROUND(I141*H141,2)</f>
        <v>0</v>
      </c>
      <c r="BL141" s="19" t="s">
        <v>147</v>
      </c>
      <c r="BM141" s="217" t="s">
        <v>1079</v>
      </c>
    </row>
    <row r="142" s="13" customFormat="1">
      <c r="A142" s="13"/>
      <c r="B142" s="219"/>
      <c r="C142" s="220"/>
      <c r="D142" s="221" t="s">
        <v>149</v>
      </c>
      <c r="E142" s="222" t="s">
        <v>31</v>
      </c>
      <c r="F142" s="223" t="s">
        <v>1080</v>
      </c>
      <c r="G142" s="220"/>
      <c r="H142" s="222" t="s">
        <v>31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149</v>
      </c>
      <c r="AU142" s="229" t="s">
        <v>86</v>
      </c>
      <c r="AV142" s="13" t="s">
        <v>84</v>
      </c>
      <c r="AW142" s="13" t="s">
        <v>37</v>
      </c>
      <c r="AX142" s="13" t="s">
        <v>76</v>
      </c>
      <c r="AY142" s="229" t="s">
        <v>140</v>
      </c>
    </row>
    <row r="143" s="14" customFormat="1">
      <c r="A143" s="14"/>
      <c r="B143" s="230"/>
      <c r="C143" s="231"/>
      <c r="D143" s="221" t="s">
        <v>149</v>
      </c>
      <c r="E143" s="232" t="s">
        <v>31</v>
      </c>
      <c r="F143" s="233" t="s">
        <v>1081</v>
      </c>
      <c r="G143" s="231"/>
      <c r="H143" s="234">
        <v>33.880000000000003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149</v>
      </c>
      <c r="AU143" s="240" t="s">
        <v>86</v>
      </c>
      <c r="AV143" s="14" t="s">
        <v>86</v>
      </c>
      <c r="AW143" s="14" t="s">
        <v>37</v>
      </c>
      <c r="AX143" s="14" t="s">
        <v>76</v>
      </c>
      <c r="AY143" s="240" t="s">
        <v>140</v>
      </c>
    </row>
    <row r="144" s="14" customFormat="1">
      <c r="A144" s="14"/>
      <c r="B144" s="230"/>
      <c r="C144" s="231"/>
      <c r="D144" s="221" t="s">
        <v>149</v>
      </c>
      <c r="E144" s="232" t="s">
        <v>31</v>
      </c>
      <c r="F144" s="233" t="s">
        <v>1082</v>
      </c>
      <c r="G144" s="231"/>
      <c r="H144" s="234">
        <v>66.920000000000002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149</v>
      </c>
      <c r="AU144" s="240" t="s">
        <v>86</v>
      </c>
      <c r="AV144" s="14" t="s">
        <v>86</v>
      </c>
      <c r="AW144" s="14" t="s">
        <v>37</v>
      </c>
      <c r="AX144" s="14" t="s">
        <v>76</v>
      </c>
      <c r="AY144" s="240" t="s">
        <v>140</v>
      </c>
    </row>
    <row r="145" s="15" customFormat="1">
      <c r="A145" s="15"/>
      <c r="B145" s="241"/>
      <c r="C145" s="242"/>
      <c r="D145" s="221" t="s">
        <v>149</v>
      </c>
      <c r="E145" s="243" t="s">
        <v>31</v>
      </c>
      <c r="F145" s="244" t="s">
        <v>204</v>
      </c>
      <c r="G145" s="242"/>
      <c r="H145" s="245">
        <v>100.80000000000001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1" t="s">
        <v>149</v>
      </c>
      <c r="AU145" s="251" t="s">
        <v>86</v>
      </c>
      <c r="AV145" s="15" t="s">
        <v>147</v>
      </c>
      <c r="AW145" s="15" t="s">
        <v>37</v>
      </c>
      <c r="AX145" s="15" t="s">
        <v>84</v>
      </c>
      <c r="AY145" s="251" t="s">
        <v>140</v>
      </c>
    </row>
    <row r="146" s="2" customFormat="1" ht="33" customHeight="1">
      <c r="A146" s="40"/>
      <c r="B146" s="41"/>
      <c r="C146" s="206" t="s">
        <v>293</v>
      </c>
      <c r="D146" s="206" t="s">
        <v>142</v>
      </c>
      <c r="E146" s="207" t="s">
        <v>298</v>
      </c>
      <c r="F146" s="208" t="s">
        <v>299</v>
      </c>
      <c r="G146" s="209" t="s">
        <v>145</v>
      </c>
      <c r="H146" s="210">
        <v>113.25</v>
      </c>
      <c r="I146" s="211"/>
      <c r="J146" s="212">
        <f>ROUND(I146*H146,2)</f>
        <v>0</v>
      </c>
      <c r="K146" s="208" t="s">
        <v>146</v>
      </c>
      <c r="L146" s="46"/>
      <c r="M146" s="213" t="s">
        <v>31</v>
      </c>
      <c r="N146" s="214" t="s">
        <v>47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147</v>
      </c>
      <c r="AT146" s="217" t="s">
        <v>142</v>
      </c>
      <c r="AU146" s="217" t="s">
        <v>86</v>
      </c>
      <c r="AY146" s="19" t="s">
        <v>140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84</v>
      </c>
      <c r="BK146" s="218">
        <f>ROUND(I146*H146,2)</f>
        <v>0</v>
      </c>
      <c r="BL146" s="19" t="s">
        <v>147</v>
      </c>
      <c r="BM146" s="217" t="s">
        <v>1083</v>
      </c>
    </row>
    <row r="147" s="14" customFormat="1">
      <c r="A147" s="14"/>
      <c r="B147" s="230"/>
      <c r="C147" s="231"/>
      <c r="D147" s="221" t="s">
        <v>149</v>
      </c>
      <c r="E147" s="232" t="s">
        <v>31</v>
      </c>
      <c r="F147" s="233" t="s">
        <v>1084</v>
      </c>
      <c r="G147" s="231"/>
      <c r="H147" s="234">
        <v>113.25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149</v>
      </c>
      <c r="AU147" s="240" t="s">
        <v>86</v>
      </c>
      <c r="AV147" s="14" t="s">
        <v>86</v>
      </c>
      <c r="AW147" s="14" t="s">
        <v>37</v>
      </c>
      <c r="AX147" s="14" t="s">
        <v>84</v>
      </c>
      <c r="AY147" s="240" t="s">
        <v>140</v>
      </c>
    </row>
    <row r="148" s="2" customFormat="1">
      <c r="A148" s="40"/>
      <c r="B148" s="41"/>
      <c r="C148" s="206" t="s">
        <v>297</v>
      </c>
      <c r="D148" s="206" t="s">
        <v>142</v>
      </c>
      <c r="E148" s="207" t="s">
        <v>303</v>
      </c>
      <c r="F148" s="208" t="s">
        <v>304</v>
      </c>
      <c r="G148" s="209" t="s">
        <v>145</v>
      </c>
      <c r="H148" s="210">
        <v>75.412999999999997</v>
      </c>
      <c r="I148" s="211"/>
      <c r="J148" s="212">
        <f>ROUND(I148*H148,2)</f>
        <v>0</v>
      </c>
      <c r="K148" s="208" t="s">
        <v>146</v>
      </c>
      <c r="L148" s="46"/>
      <c r="M148" s="213" t="s">
        <v>31</v>
      </c>
      <c r="N148" s="214" t="s">
        <v>47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147</v>
      </c>
      <c r="AT148" s="217" t="s">
        <v>142</v>
      </c>
      <c r="AU148" s="217" t="s">
        <v>86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84</v>
      </c>
      <c r="BK148" s="218">
        <f>ROUND(I148*H148,2)</f>
        <v>0</v>
      </c>
      <c r="BL148" s="19" t="s">
        <v>147</v>
      </c>
      <c r="BM148" s="217" t="s">
        <v>1085</v>
      </c>
    </row>
    <row r="149" s="14" customFormat="1">
      <c r="A149" s="14"/>
      <c r="B149" s="230"/>
      <c r="C149" s="231"/>
      <c r="D149" s="221" t="s">
        <v>149</v>
      </c>
      <c r="E149" s="232" t="s">
        <v>31</v>
      </c>
      <c r="F149" s="233" t="s">
        <v>1086</v>
      </c>
      <c r="G149" s="231"/>
      <c r="H149" s="234">
        <v>75.412999999999997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149</v>
      </c>
      <c r="AU149" s="240" t="s">
        <v>86</v>
      </c>
      <c r="AV149" s="14" t="s">
        <v>86</v>
      </c>
      <c r="AW149" s="14" t="s">
        <v>37</v>
      </c>
      <c r="AX149" s="14" t="s">
        <v>84</v>
      </c>
      <c r="AY149" s="240" t="s">
        <v>140</v>
      </c>
    </row>
    <row r="150" s="2" customFormat="1">
      <c r="A150" s="40"/>
      <c r="B150" s="41"/>
      <c r="C150" s="206" t="s">
        <v>302</v>
      </c>
      <c r="D150" s="206" t="s">
        <v>142</v>
      </c>
      <c r="E150" s="207" t="s">
        <v>308</v>
      </c>
      <c r="F150" s="208" t="s">
        <v>309</v>
      </c>
      <c r="G150" s="209" t="s">
        <v>145</v>
      </c>
      <c r="H150" s="210">
        <v>967.20899999999995</v>
      </c>
      <c r="I150" s="211"/>
      <c r="J150" s="212">
        <f>ROUND(I150*H150,2)</f>
        <v>0</v>
      </c>
      <c r="K150" s="208" t="s">
        <v>146</v>
      </c>
      <c r="L150" s="46"/>
      <c r="M150" s="213" t="s">
        <v>31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147</v>
      </c>
      <c r="AT150" s="217" t="s">
        <v>142</v>
      </c>
      <c r="AU150" s="217" t="s">
        <v>86</v>
      </c>
      <c r="AY150" s="19" t="s">
        <v>140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84</v>
      </c>
      <c r="BK150" s="218">
        <f>ROUND(I150*H150,2)</f>
        <v>0</v>
      </c>
      <c r="BL150" s="19" t="s">
        <v>147</v>
      </c>
      <c r="BM150" s="217" t="s">
        <v>1087</v>
      </c>
    </row>
    <row r="151" s="14" customFormat="1">
      <c r="A151" s="14"/>
      <c r="B151" s="230"/>
      <c r="C151" s="231"/>
      <c r="D151" s="221" t="s">
        <v>149</v>
      </c>
      <c r="E151" s="232" t="s">
        <v>31</v>
      </c>
      <c r="F151" s="233" t="s">
        <v>1088</v>
      </c>
      <c r="G151" s="231"/>
      <c r="H151" s="234">
        <v>865.86900000000003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149</v>
      </c>
      <c r="AU151" s="240" t="s">
        <v>86</v>
      </c>
      <c r="AV151" s="14" t="s">
        <v>86</v>
      </c>
      <c r="AW151" s="14" t="s">
        <v>37</v>
      </c>
      <c r="AX151" s="14" t="s">
        <v>76</v>
      </c>
      <c r="AY151" s="240" t="s">
        <v>140</v>
      </c>
    </row>
    <row r="152" s="14" customFormat="1">
      <c r="A152" s="14"/>
      <c r="B152" s="230"/>
      <c r="C152" s="231"/>
      <c r="D152" s="221" t="s">
        <v>149</v>
      </c>
      <c r="E152" s="232" t="s">
        <v>31</v>
      </c>
      <c r="F152" s="233" t="s">
        <v>1089</v>
      </c>
      <c r="G152" s="231"/>
      <c r="H152" s="234">
        <v>101.34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149</v>
      </c>
      <c r="AU152" s="240" t="s">
        <v>86</v>
      </c>
      <c r="AV152" s="14" t="s">
        <v>86</v>
      </c>
      <c r="AW152" s="14" t="s">
        <v>37</v>
      </c>
      <c r="AX152" s="14" t="s">
        <v>76</v>
      </c>
      <c r="AY152" s="240" t="s">
        <v>140</v>
      </c>
    </row>
    <row r="153" s="15" customFormat="1">
      <c r="A153" s="15"/>
      <c r="B153" s="241"/>
      <c r="C153" s="242"/>
      <c r="D153" s="221" t="s">
        <v>149</v>
      </c>
      <c r="E153" s="243" t="s">
        <v>31</v>
      </c>
      <c r="F153" s="244" t="s">
        <v>204</v>
      </c>
      <c r="G153" s="242"/>
      <c r="H153" s="245">
        <v>967.20900000000006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1" t="s">
        <v>149</v>
      </c>
      <c r="AU153" s="251" t="s">
        <v>86</v>
      </c>
      <c r="AV153" s="15" t="s">
        <v>147</v>
      </c>
      <c r="AW153" s="15" t="s">
        <v>37</v>
      </c>
      <c r="AX153" s="15" t="s">
        <v>84</v>
      </c>
      <c r="AY153" s="251" t="s">
        <v>140</v>
      </c>
    </row>
    <row r="154" s="2" customFormat="1">
      <c r="A154" s="40"/>
      <c r="B154" s="41"/>
      <c r="C154" s="206" t="s">
        <v>307</v>
      </c>
      <c r="D154" s="206" t="s">
        <v>142</v>
      </c>
      <c r="E154" s="207" t="s">
        <v>314</v>
      </c>
      <c r="F154" s="208" t="s">
        <v>315</v>
      </c>
      <c r="G154" s="209" t="s">
        <v>145</v>
      </c>
      <c r="H154" s="210">
        <v>4836.0450000000001</v>
      </c>
      <c r="I154" s="211"/>
      <c r="J154" s="212">
        <f>ROUND(I154*H154,2)</f>
        <v>0</v>
      </c>
      <c r="K154" s="208" t="s">
        <v>146</v>
      </c>
      <c r="L154" s="46"/>
      <c r="M154" s="213" t="s">
        <v>31</v>
      </c>
      <c r="N154" s="214" t="s">
        <v>47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147</v>
      </c>
      <c r="AT154" s="217" t="s">
        <v>142</v>
      </c>
      <c r="AU154" s="217" t="s">
        <v>86</v>
      </c>
      <c r="AY154" s="19" t="s">
        <v>140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84</v>
      </c>
      <c r="BK154" s="218">
        <f>ROUND(I154*H154,2)</f>
        <v>0</v>
      </c>
      <c r="BL154" s="19" t="s">
        <v>147</v>
      </c>
      <c r="BM154" s="217" t="s">
        <v>1090</v>
      </c>
    </row>
    <row r="155" s="14" customFormat="1">
      <c r="A155" s="14"/>
      <c r="B155" s="230"/>
      <c r="C155" s="231"/>
      <c r="D155" s="221" t="s">
        <v>149</v>
      </c>
      <c r="E155" s="232" t="s">
        <v>31</v>
      </c>
      <c r="F155" s="233" t="s">
        <v>1091</v>
      </c>
      <c r="G155" s="231"/>
      <c r="H155" s="234">
        <v>4329.3450000000003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149</v>
      </c>
      <c r="AU155" s="240" t="s">
        <v>86</v>
      </c>
      <c r="AV155" s="14" t="s">
        <v>86</v>
      </c>
      <c r="AW155" s="14" t="s">
        <v>37</v>
      </c>
      <c r="AX155" s="14" t="s">
        <v>76</v>
      </c>
      <c r="AY155" s="240" t="s">
        <v>140</v>
      </c>
    </row>
    <row r="156" s="14" customFormat="1">
      <c r="A156" s="14"/>
      <c r="B156" s="230"/>
      <c r="C156" s="231"/>
      <c r="D156" s="221" t="s">
        <v>149</v>
      </c>
      <c r="E156" s="232" t="s">
        <v>31</v>
      </c>
      <c r="F156" s="233" t="s">
        <v>1092</v>
      </c>
      <c r="G156" s="231"/>
      <c r="H156" s="234">
        <v>506.69999999999999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149</v>
      </c>
      <c r="AU156" s="240" t="s">
        <v>86</v>
      </c>
      <c r="AV156" s="14" t="s">
        <v>86</v>
      </c>
      <c r="AW156" s="14" t="s">
        <v>37</v>
      </c>
      <c r="AX156" s="14" t="s">
        <v>76</v>
      </c>
      <c r="AY156" s="240" t="s">
        <v>140</v>
      </c>
    </row>
    <row r="157" s="15" customFormat="1">
      <c r="A157" s="15"/>
      <c r="B157" s="241"/>
      <c r="C157" s="242"/>
      <c r="D157" s="221" t="s">
        <v>149</v>
      </c>
      <c r="E157" s="243" t="s">
        <v>31</v>
      </c>
      <c r="F157" s="244" t="s">
        <v>204</v>
      </c>
      <c r="G157" s="242"/>
      <c r="H157" s="245">
        <v>4836.0450000000001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1" t="s">
        <v>149</v>
      </c>
      <c r="AU157" s="251" t="s">
        <v>86</v>
      </c>
      <c r="AV157" s="15" t="s">
        <v>147</v>
      </c>
      <c r="AW157" s="15" t="s">
        <v>37</v>
      </c>
      <c r="AX157" s="15" t="s">
        <v>84</v>
      </c>
      <c r="AY157" s="251" t="s">
        <v>140</v>
      </c>
    </row>
    <row r="158" s="2" customFormat="1">
      <c r="A158" s="40"/>
      <c r="B158" s="41"/>
      <c r="C158" s="206" t="s">
        <v>313</v>
      </c>
      <c r="D158" s="206" t="s">
        <v>142</v>
      </c>
      <c r="E158" s="207" t="s">
        <v>319</v>
      </c>
      <c r="F158" s="208" t="s">
        <v>320</v>
      </c>
      <c r="G158" s="209" t="s">
        <v>145</v>
      </c>
      <c r="H158" s="210">
        <v>56.625</v>
      </c>
      <c r="I158" s="211"/>
      <c r="J158" s="212">
        <f>ROUND(I158*H158,2)</f>
        <v>0</v>
      </c>
      <c r="K158" s="208" t="s">
        <v>146</v>
      </c>
      <c r="L158" s="46"/>
      <c r="M158" s="213" t="s">
        <v>31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147</v>
      </c>
      <c r="AT158" s="217" t="s">
        <v>142</v>
      </c>
      <c r="AU158" s="217" t="s">
        <v>86</v>
      </c>
      <c r="AY158" s="19" t="s">
        <v>140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84</v>
      </c>
      <c r="BK158" s="218">
        <f>ROUND(I158*H158,2)</f>
        <v>0</v>
      </c>
      <c r="BL158" s="19" t="s">
        <v>147</v>
      </c>
      <c r="BM158" s="217" t="s">
        <v>1093</v>
      </c>
    </row>
    <row r="159" s="14" customFormat="1">
      <c r="A159" s="14"/>
      <c r="B159" s="230"/>
      <c r="C159" s="231"/>
      <c r="D159" s="221" t="s">
        <v>149</v>
      </c>
      <c r="E159" s="232" t="s">
        <v>31</v>
      </c>
      <c r="F159" s="233" t="s">
        <v>1094</v>
      </c>
      <c r="G159" s="231"/>
      <c r="H159" s="234">
        <v>56.625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149</v>
      </c>
      <c r="AU159" s="240" t="s">
        <v>86</v>
      </c>
      <c r="AV159" s="14" t="s">
        <v>86</v>
      </c>
      <c r="AW159" s="14" t="s">
        <v>37</v>
      </c>
      <c r="AX159" s="14" t="s">
        <v>84</v>
      </c>
      <c r="AY159" s="240" t="s">
        <v>140</v>
      </c>
    </row>
    <row r="160" s="2" customFormat="1" ht="33" customHeight="1">
      <c r="A160" s="40"/>
      <c r="B160" s="41"/>
      <c r="C160" s="206" t="s">
        <v>318</v>
      </c>
      <c r="D160" s="206" t="s">
        <v>142</v>
      </c>
      <c r="E160" s="207" t="s">
        <v>324</v>
      </c>
      <c r="F160" s="208" t="s">
        <v>325</v>
      </c>
      <c r="G160" s="209" t="s">
        <v>145</v>
      </c>
      <c r="H160" s="210">
        <v>6.4130000000000003</v>
      </c>
      <c r="I160" s="211"/>
      <c r="J160" s="212">
        <f>ROUND(I160*H160,2)</f>
        <v>0</v>
      </c>
      <c r="K160" s="208" t="s">
        <v>146</v>
      </c>
      <c r="L160" s="46"/>
      <c r="M160" s="213" t="s">
        <v>31</v>
      </c>
      <c r="N160" s="214" t="s">
        <v>47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147</v>
      </c>
      <c r="AT160" s="217" t="s">
        <v>142</v>
      </c>
      <c r="AU160" s="217" t="s">
        <v>86</v>
      </c>
      <c r="AY160" s="19" t="s">
        <v>140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84</v>
      </c>
      <c r="BK160" s="218">
        <f>ROUND(I160*H160,2)</f>
        <v>0</v>
      </c>
      <c r="BL160" s="19" t="s">
        <v>147</v>
      </c>
      <c r="BM160" s="217" t="s">
        <v>1095</v>
      </c>
    </row>
    <row r="161" s="14" customFormat="1">
      <c r="A161" s="14"/>
      <c r="B161" s="230"/>
      <c r="C161" s="231"/>
      <c r="D161" s="221" t="s">
        <v>149</v>
      </c>
      <c r="E161" s="232" t="s">
        <v>31</v>
      </c>
      <c r="F161" s="233" t="s">
        <v>1096</v>
      </c>
      <c r="G161" s="231"/>
      <c r="H161" s="234">
        <v>6.4130000000000003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149</v>
      </c>
      <c r="AU161" s="240" t="s">
        <v>86</v>
      </c>
      <c r="AV161" s="14" t="s">
        <v>86</v>
      </c>
      <c r="AW161" s="14" t="s">
        <v>37</v>
      </c>
      <c r="AX161" s="14" t="s">
        <v>84</v>
      </c>
      <c r="AY161" s="240" t="s">
        <v>140</v>
      </c>
    </row>
    <row r="162" s="2" customFormat="1" ht="16.5" customHeight="1">
      <c r="A162" s="40"/>
      <c r="B162" s="41"/>
      <c r="C162" s="263" t="s">
        <v>323</v>
      </c>
      <c r="D162" s="263" t="s">
        <v>331</v>
      </c>
      <c r="E162" s="264" t="s">
        <v>332</v>
      </c>
      <c r="F162" s="265" t="s">
        <v>333</v>
      </c>
      <c r="G162" s="266" t="s">
        <v>334</v>
      </c>
      <c r="H162" s="267">
        <v>11.087999999999999</v>
      </c>
      <c r="I162" s="268"/>
      <c r="J162" s="269">
        <f>ROUND(I162*H162,2)</f>
        <v>0</v>
      </c>
      <c r="K162" s="265" t="s">
        <v>146</v>
      </c>
      <c r="L162" s="270"/>
      <c r="M162" s="271" t="s">
        <v>31</v>
      </c>
      <c r="N162" s="272" t="s">
        <v>47</v>
      </c>
      <c r="O162" s="86"/>
      <c r="P162" s="215">
        <f>O162*H162</f>
        <v>0</v>
      </c>
      <c r="Q162" s="215">
        <v>1</v>
      </c>
      <c r="R162" s="215">
        <f>Q162*H162</f>
        <v>11.087999999999999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297</v>
      </c>
      <c r="AT162" s="217" t="s">
        <v>331</v>
      </c>
      <c r="AU162" s="217" t="s">
        <v>86</v>
      </c>
      <c r="AY162" s="19" t="s">
        <v>140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84</v>
      </c>
      <c r="BK162" s="218">
        <f>ROUND(I162*H162,2)</f>
        <v>0</v>
      </c>
      <c r="BL162" s="19" t="s">
        <v>147</v>
      </c>
      <c r="BM162" s="217" t="s">
        <v>1097</v>
      </c>
    </row>
    <row r="163" s="14" customFormat="1">
      <c r="A163" s="14"/>
      <c r="B163" s="230"/>
      <c r="C163" s="231"/>
      <c r="D163" s="221" t="s">
        <v>149</v>
      </c>
      <c r="E163" s="232" t="s">
        <v>31</v>
      </c>
      <c r="F163" s="233" t="s">
        <v>1098</v>
      </c>
      <c r="G163" s="231"/>
      <c r="H163" s="234">
        <v>11.087999999999999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149</v>
      </c>
      <c r="AU163" s="240" t="s">
        <v>86</v>
      </c>
      <c r="AV163" s="14" t="s">
        <v>86</v>
      </c>
      <c r="AW163" s="14" t="s">
        <v>37</v>
      </c>
      <c r="AX163" s="14" t="s">
        <v>84</v>
      </c>
      <c r="AY163" s="240" t="s">
        <v>140</v>
      </c>
    </row>
    <row r="164" s="2" customFormat="1">
      <c r="A164" s="40"/>
      <c r="B164" s="41"/>
      <c r="C164" s="206" t="s">
        <v>330</v>
      </c>
      <c r="D164" s="206" t="s">
        <v>142</v>
      </c>
      <c r="E164" s="207" t="s">
        <v>337</v>
      </c>
      <c r="F164" s="208" t="s">
        <v>338</v>
      </c>
      <c r="G164" s="209" t="s">
        <v>334</v>
      </c>
      <c r="H164" s="210">
        <v>1740.9760000000001</v>
      </c>
      <c r="I164" s="211"/>
      <c r="J164" s="212">
        <f>ROUND(I164*H164,2)</f>
        <v>0</v>
      </c>
      <c r="K164" s="208" t="s">
        <v>146</v>
      </c>
      <c r="L164" s="46"/>
      <c r="M164" s="213" t="s">
        <v>31</v>
      </c>
      <c r="N164" s="214" t="s">
        <v>47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147</v>
      </c>
      <c r="AT164" s="217" t="s">
        <v>142</v>
      </c>
      <c r="AU164" s="217" t="s">
        <v>86</v>
      </c>
      <c r="AY164" s="19" t="s">
        <v>140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84</v>
      </c>
      <c r="BK164" s="218">
        <f>ROUND(I164*H164,2)</f>
        <v>0</v>
      </c>
      <c r="BL164" s="19" t="s">
        <v>147</v>
      </c>
      <c r="BM164" s="217" t="s">
        <v>1099</v>
      </c>
    </row>
    <row r="165" s="14" customFormat="1">
      <c r="A165" s="14"/>
      <c r="B165" s="230"/>
      <c r="C165" s="231"/>
      <c r="D165" s="221" t="s">
        <v>149</v>
      </c>
      <c r="E165" s="232" t="s">
        <v>31</v>
      </c>
      <c r="F165" s="233" t="s">
        <v>1100</v>
      </c>
      <c r="G165" s="231"/>
      <c r="H165" s="234">
        <v>1558.5640000000001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149</v>
      </c>
      <c r="AU165" s="240" t="s">
        <v>86</v>
      </c>
      <c r="AV165" s="14" t="s">
        <v>86</v>
      </c>
      <c r="AW165" s="14" t="s">
        <v>37</v>
      </c>
      <c r="AX165" s="14" t="s">
        <v>76</v>
      </c>
      <c r="AY165" s="240" t="s">
        <v>140</v>
      </c>
    </row>
    <row r="166" s="14" customFormat="1">
      <c r="A166" s="14"/>
      <c r="B166" s="230"/>
      <c r="C166" s="231"/>
      <c r="D166" s="221" t="s">
        <v>149</v>
      </c>
      <c r="E166" s="232" t="s">
        <v>31</v>
      </c>
      <c r="F166" s="233" t="s">
        <v>1101</v>
      </c>
      <c r="G166" s="231"/>
      <c r="H166" s="234">
        <v>182.41200000000001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149</v>
      </c>
      <c r="AU166" s="240" t="s">
        <v>86</v>
      </c>
      <c r="AV166" s="14" t="s">
        <v>86</v>
      </c>
      <c r="AW166" s="14" t="s">
        <v>37</v>
      </c>
      <c r="AX166" s="14" t="s">
        <v>76</v>
      </c>
      <c r="AY166" s="240" t="s">
        <v>140</v>
      </c>
    </row>
    <row r="167" s="15" customFormat="1">
      <c r="A167" s="15"/>
      <c r="B167" s="241"/>
      <c r="C167" s="242"/>
      <c r="D167" s="221" t="s">
        <v>149</v>
      </c>
      <c r="E167" s="243" t="s">
        <v>31</v>
      </c>
      <c r="F167" s="244" t="s">
        <v>204</v>
      </c>
      <c r="G167" s="242"/>
      <c r="H167" s="245">
        <v>1740.9760000000001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1" t="s">
        <v>149</v>
      </c>
      <c r="AU167" s="251" t="s">
        <v>86</v>
      </c>
      <c r="AV167" s="15" t="s">
        <v>147</v>
      </c>
      <c r="AW167" s="15" t="s">
        <v>37</v>
      </c>
      <c r="AX167" s="15" t="s">
        <v>84</v>
      </c>
      <c r="AY167" s="251" t="s">
        <v>140</v>
      </c>
    </row>
    <row r="168" s="2" customFormat="1">
      <c r="A168" s="40"/>
      <c r="B168" s="41"/>
      <c r="C168" s="206" t="s">
        <v>8</v>
      </c>
      <c r="D168" s="206" t="s">
        <v>142</v>
      </c>
      <c r="E168" s="207" t="s">
        <v>342</v>
      </c>
      <c r="F168" s="208" t="s">
        <v>343</v>
      </c>
      <c r="G168" s="209" t="s">
        <v>145</v>
      </c>
      <c r="H168" s="210">
        <v>905.81899999999996</v>
      </c>
      <c r="I168" s="211"/>
      <c r="J168" s="212">
        <f>ROUND(I168*H168,2)</f>
        <v>0</v>
      </c>
      <c r="K168" s="208" t="s">
        <v>146</v>
      </c>
      <c r="L168" s="46"/>
      <c r="M168" s="213" t="s">
        <v>31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147</v>
      </c>
      <c r="AT168" s="217" t="s">
        <v>142</v>
      </c>
      <c r="AU168" s="217" t="s">
        <v>86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84</v>
      </c>
      <c r="BK168" s="218">
        <f>ROUND(I168*H168,2)</f>
        <v>0</v>
      </c>
      <c r="BL168" s="19" t="s">
        <v>147</v>
      </c>
      <c r="BM168" s="217" t="s">
        <v>1102</v>
      </c>
    </row>
    <row r="169" s="13" customFormat="1">
      <c r="A169" s="13"/>
      <c r="B169" s="219"/>
      <c r="C169" s="220"/>
      <c r="D169" s="221" t="s">
        <v>149</v>
      </c>
      <c r="E169" s="222" t="s">
        <v>31</v>
      </c>
      <c r="F169" s="223" t="s">
        <v>1103</v>
      </c>
      <c r="G169" s="220"/>
      <c r="H169" s="222" t="s">
        <v>31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149</v>
      </c>
      <c r="AU169" s="229" t="s">
        <v>86</v>
      </c>
      <c r="AV169" s="13" t="s">
        <v>84</v>
      </c>
      <c r="AW169" s="13" t="s">
        <v>37</v>
      </c>
      <c r="AX169" s="13" t="s">
        <v>76</v>
      </c>
      <c r="AY169" s="229" t="s">
        <v>140</v>
      </c>
    </row>
    <row r="170" s="13" customFormat="1">
      <c r="A170" s="13"/>
      <c r="B170" s="219"/>
      <c r="C170" s="220"/>
      <c r="D170" s="221" t="s">
        <v>149</v>
      </c>
      <c r="E170" s="222" t="s">
        <v>31</v>
      </c>
      <c r="F170" s="223" t="s">
        <v>1104</v>
      </c>
      <c r="G170" s="220"/>
      <c r="H170" s="222" t="s">
        <v>31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149</v>
      </c>
      <c r="AU170" s="229" t="s">
        <v>86</v>
      </c>
      <c r="AV170" s="13" t="s">
        <v>84</v>
      </c>
      <c r="AW170" s="13" t="s">
        <v>37</v>
      </c>
      <c r="AX170" s="13" t="s">
        <v>76</v>
      </c>
      <c r="AY170" s="229" t="s">
        <v>140</v>
      </c>
    </row>
    <row r="171" s="14" customFormat="1">
      <c r="A171" s="14"/>
      <c r="B171" s="230"/>
      <c r="C171" s="231"/>
      <c r="D171" s="221" t="s">
        <v>149</v>
      </c>
      <c r="E171" s="232" t="s">
        <v>31</v>
      </c>
      <c r="F171" s="233" t="s">
        <v>1105</v>
      </c>
      <c r="G171" s="231"/>
      <c r="H171" s="234">
        <v>46.25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149</v>
      </c>
      <c r="AU171" s="240" t="s">
        <v>86</v>
      </c>
      <c r="AV171" s="14" t="s">
        <v>86</v>
      </c>
      <c r="AW171" s="14" t="s">
        <v>37</v>
      </c>
      <c r="AX171" s="14" t="s">
        <v>76</v>
      </c>
      <c r="AY171" s="240" t="s">
        <v>140</v>
      </c>
    </row>
    <row r="172" s="14" customFormat="1">
      <c r="A172" s="14"/>
      <c r="B172" s="230"/>
      <c r="C172" s="231"/>
      <c r="D172" s="221" t="s">
        <v>149</v>
      </c>
      <c r="E172" s="232" t="s">
        <v>31</v>
      </c>
      <c r="F172" s="233" t="s">
        <v>1106</v>
      </c>
      <c r="G172" s="231"/>
      <c r="H172" s="234">
        <v>49.75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149</v>
      </c>
      <c r="AU172" s="240" t="s">
        <v>86</v>
      </c>
      <c r="AV172" s="14" t="s">
        <v>86</v>
      </c>
      <c r="AW172" s="14" t="s">
        <v>37</v>
      </c>
      <c r="AX172" s="14" t="s">
        <v>76</v>
      </c>
      <c r="AY172" s="240" t="s">
        <v>140</v>
      </c>
    </row>
    <row r="173" s="14" customFormat="1">
      <c r="A173" s="14"/>
      <c r="B173" s="230"/>
      <c r="C173" s="231"/>
      <c r="D173" s="221" t="s">
        <v>149</v>
      </c>
      <c r="E173" s="232" t="s">
        <v>31</v>
      </c>
      <c r="F173" s="233" t="s">
        <v>1107</v>
      </c>
      <c r="G173" s="231"/>
      <c r="H173" s="234">
        <v>47.25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149</v>
      </c>
      <c r="AU173" s="240" t="s">
        <v>86</v>
      </c>
      <c r="AV173" s="14" t="s">
        <v>86</v>
      </c>
      <c r="AW173" s="14" t="s">
        <v>37</v>
      </c>
      <c r="AX173" s="14" t="s">
        <v>76</v>
      </c>
      <c r="AY173" s="240" t="s">
        <v>140</v>
      </c>
    </row>
    <row r="174" s="14" customFormat="1">
      <c r="A174" s="14"/>
      <c r="B174" s="230"/>
      <c r="C174" s="231"/>
      <c r="D174" s="221" t="s">
        <v>149</v>
      </c>
      <c r="E174" s="232" t="s">
        <v>31</v>
      </c>
      <c r="F174" s="233" t="s">
        <v>1108</v>
      </c>
      <c r="G174" s="231"/>
      <c r="H174" s="234">
        <v>44.75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149</v>
      </c>
      <c r="AU174" s="240" t="s">
        <v>86</v>
      </c>
      <c r="AV174" s="14" t="s">
        <v>86</v>
      </c>
      <c r="AW174" s="14" t="s">
        <v>37</v>
      </c>
      <c r="AX174" s="14" t="s">
        <v>76</v>
      </c>
      <c r="AY174" s="240" t="s">
        <v>140</v>
      </c>
    </row>
    <row r="175" s="14" customFormat="1">
      <c r="A175" s="14"/>
      <c r="B175" s="230"/>
      <c r="C175" s="231"/>
      <c r="D175" s="221" t="s">
        <v>149</v>
      </c>
      <c r="E175" s="232" t="s">
        <v>31</v>
      </c>
      <c r="F175" s="233" t="s">
        <v>1109</v>
      </c>
      <c r="G175" s="231"/>
      <c r="H175" s="234">
        <v>48.25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149</v>
      </c>
      <c r="AU175" s="240" t="s">
        <v>86</v>
      </c>
      <c r="AV175" s="14" t="s">
        <v>86</v>
      </c>
      <c r="AW175" s="14" t="s">
        <v>37</v>
      </c>
      <c r="AX175" s="14" t="s">
        <v>76</v>
      </c>
      <c r="AY175" s="240" t="s">
        <v>140</v>
      </c>
    </row>
    <row r="176" s="14" customFormat="1">
      <c r="A176" s="14"/>
      <c r="B176" s="230"/>
      <c r="C176" s="231"/>
      <c r="D176" s="221" t="s">
        <v>149</v>
      </c>
      <c r="E176" s="232" t="s">
        <v>31</v>
      </c>
      <c r="F176" s="233" t="s">
        <v>1110</v>
      </c>
      <c r="G176" s="231"/>
      <c r="H176" s="234">
        <v>45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149</v>
      </c>
      <c r="AU176" s="240" t="s">
        <v>86</v>
      </c>
      <c r="AV176" s="14" t="s">
        <v>86</v>
      </c>
      <c r="AW176" s="14" t="s">
        <v>37</v>
      </c>
      <c r="AX176" s="14" t="s">
        <v>76</v>
      </c>
      <c r="AY176" s="240" t="s">
        <v>140</v>
      </c>
    </row>
    <row r="177" s="14" customFormat="1">
      <c r="A177" s="14"/>
      <c r="B177" s="230"/>
      <c r="C177" s="231"/>
      <c r="D177" s="221" t="s">
        <v>149</v>
      </c>
      <c r="E177" s="232" t="s">
        <v>31</v>
      </c>
      <c r="F177" s="233" t="s">
        <v>1111</v>
      </c>
      <c r="G177" s="231"/>
      <c r="H177" s="234">
        <v>80.25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149</v>
      </c>
      <c r="AU177" s="240" t="s">
        <v>86</v>
      </c>
      <c r="AV177" s="14" t="s">
        <v>86</v>
      </c>
      <c r="AW177" s="14" t="s">
        <v>37</v>
      </c>
      <c r="AX177" s="14" t="s">
        <v>76</v>
      </c>
      <c r="AY177" s="240" t="s">
        <v>140</v>
      </c>
    </row>
    <row r="178" s="14" customFormat="1">
      <c r="A178" s="14"/>
      <c r="B178" s="230"/>
      <c r="C178" s="231"/>
      <c r="D178" s="221" t="s">
        <v>149</v>
      </c>
      <c r="E178" s="232" t="s">
        <v>31</v>
      </c>
      <c r="F178" s="233" t="s">
        <v>1112</v>
      </c>
      <c r="G178" s="231"/>
      <c r="H178" s="234">
        <v>53.5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149</v>
      </c>
      <c r="AU178" s="240" t="s">
        <v>86</v>
      </c>
      <c r="AV178" s="14" t="s">
        <v>86</v>
      </c>
      <c r="AW178" s="14" t="s">
        <v>37</v>
      </c>
      <c r="AX178" s="14" t="s">
        <v>76</v>
      </c>
      <c r="AY178" s="240" t="s">
        <v>140</v>
      </c>
    </row>
    <row r="179" s="14" customFormat="1">
      <c r="A179" s="14"/>
      <c r="B179" s="230"/>
      <c r="C179" s="231"/>
      <c r="D179" s="221" t="s">
        <v>149</v>
      </c>
      <c r="E179" s="232" t="s">
        <v>31</v>
      </c>
      <c r="F179" s="233" t="s">
        <v>1113</v>
      </c>
      <c r="G179" s="231"/>
      <c r="H179" s="234">
        <v>55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149</v>
      </c>
      <c r="AU179" s="240" t="s">
        <v>86</v>
      </c>
      <c r="AV179" s="14" t="s">
        <v>86</v>
      </c>
      <c r="AW179" s="14" t="s">
        <v>37</v>
      </c>
      <c r="AX179" s="14" t="s">
        <v>76</v>
      </c>
      <c r="AY179" s="240" t="s">
        <v>140</v>
      </c>
    </row>
    <row r="180" s="14" customFormat="1">
      <c r="A180" s="14"/>
      <c r="B180" s="230"/>
      <c r="C180" s="231"/>
      <c r="D180" s="221" t="s">
        <v>149</v>
      </c>
      <c r="E180" s="232" t="s">
        <v>31</v>
      </c>
      <c r="F180" s="233" t="s">
        <v>1114</v>
      </c>
      <c r="G180" s="231"/>
      <c r="H180" s="234">
        <v>56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149</v>
      </c>
      <c r="AU180" s="240" t="s">
        <v>86</v>
      </c>
      <c r="AV180" s="14" t="s">
        <v>86</v>
      </c>
      <c r="AW180" s="14" t="s">
        <v>37</v>
      </c>
      <c r="AX180" s="14" t="s">
        <v>76</v>
      </c>
      <c r="AY180" s="240" t="s">
        <v>140</v>
      </c>
    </row>
    <row r="181" s="14" customFormat="1">
      <c r="A181" s="14"/>
      <c r="B181" s="230"/>
      <c r="C181" s="231"/>
      <c r="D181" s="221" t="s">
        <v>149</v>
      </c>
      <c r="E181" s="232" t="s">
        <v>31</v>
      </c>
      <c r="F181" s="233" t="s">
        <v>1115</v>
      </c>
      <c r="G181" s="231"/>
      <c r="H181" s="234">
        <v>55.75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149</v>
      </c>
      <c r="AU181" s="240" t="s">
        <v>86</v>
      </c>
      <c r="AV181" s="14" t="s">
        <v>86</v>
      </c>
      <c r="AW181" s="14" t="s">
        <v>37</v>
      </c>
      <c r="AX181" s="14" t="s">
        <v>76</v>
      </c>
      <c r="AY181" s="240" t="s">
        <v>140</v>
      </c>
    </row>
    <row r="182" s="14" customFormat="1">
      <c r="A182" s="14"/>
      <c r="B182" s="230"/>
      <c r="C182" s="231"/>
      <c r="D182" s="221" t="s">
        <v>149</v>
      </c>
      <c r="E182" s="232" t="s">
        <v>31</v>
      </c>
      <c r="F182" s="233" t="s">
        <v>1116</v>
      </c>
      <c r="G182" s="231"/>
      <c r="H182" s="234">
        <v>60.774999999999999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149</v>
      </c>
      <c r="AU182" s="240" t="s">
        <v>86</v>
      </c>
      <c r="AV182" s="14" t="s">
        <v>86</v>
      </c>
      <c r="AW182" s="14" t="s">
        <v>37</v>
      </c>
      <c r="AX182" s="14" t="s">
        <v>76</v>
      </c>
      <c r="AY182" s="240" t="s">
        <v>140</v>
      </c>
    </row>
    <row r="183" s="14" customFormat="1">
      <c r="A183" s="14"/>
      <c r="B183" s="230"/>
      <c r="C183" s="231"/>
      <c r="D183" s="221" t="s">
        <v>149</v>
      </c>
      <c r="E183" s="232" t="s">
        <v>31</v>
      </c>
      <c r="F183" s="233" t="s">
        <v>1117</v>
      </c>
      <c r="G183" s="231"/>
      <c r="H183" s="234">
        <v>61.981000000000002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149</v>
      </c>
      <c r="AU183" s="240" t="s">
        <v>86</v>
      </c>
      <c r="AV183" s="14" t="s">
        <v>86</v>
      </c>
      <c r="AW183" s="14" t="s">
        <v>37</v>
      </c>
      <c r="AX183" s="14" t="s">
        <v>76</v>
      </c>
      <c r="AY183" s="240" t="s">
        <v>140</v>
      </c>
    </row>
    <row r="184" s="14" customFormat="1">
      <c r="A184" s="14"/>
      <c r="B184" s="230"/>
      <c r="C184" s="231"/>
      <c r="D184" s="221" t="s">
        <v>149</v>
      </c>
      <c r="E184" s="232" t="s">
        <v>31</v>
      </c>
      <c r="F184" s="233" t="s">
        <v>1118</v>
      </c>
      <c r="G184" s="231"/>
      <c r="H184" s="234">
        <v>75.763000000000005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149</v>
      </c>
      <c r="AU184" s="240" t="s">
        <v>86</v>
      </c>
      <c r="AV184" s="14" t="s">
        <v>86</v>
      </c>
      <c r="AW184" s="14" t="s">
        <v>37</v>
      </c>
      <c r="AX184" s="14" t="s">
        <v>76</v>
      </c>
      <c r="AY184" s="240" t="s">
        <v>140</v>
      </c>
    </row>
    <row r="185" s="14" customFormat="1">
      <c r="A185" s="14"/>
      <c r="B185" s="230"/>
      <c r="C185" s="231"/>
      <c r="D185" s="221" t="s">
        <v>149</v>
      </c>
      <c r="E185" s="232" t="s">
        <v>31</v>
      </c>
      <c r="F185" s="233" t="s">
        <v>1119</v>
      </c>
      <c r="G185" s="231"/>
      <c r="H185" s="234">
        <v>24.75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149</v>
      </c>
      <c r="AU185" s="240" t="s">
        <v>86</v>
      </c>
      <c r="AV185" s="14" t="s">
        <v>86</v>
      </c>
      <c r="AW185" s="14" t="s">
        <v>37</v>
      </c>
      <c r="AX185" s="14" t="s">
        <v>76</v>
      </c>
      <c r="AY185" s="240" t="s">
        <v>140</v>
      </c>
    </row>
    <row r="186" s="16" customFormat="1">
      <c r="A186" s="16"/>
      <c r="B186" s="252"/>
      <c r="C186" s="253"/>
      <c r="D186" s="221" t="s">
        <v>149</v>
      </c>
      <c r="E186" s="254" t="s">
        <v>31</v>
      </c>
      <c r="F186" s="255" t="s">
        <v>262</v>
      </c>
      <c r="G186" s="253"/>
      <c r="H186" s="256">
        <v>805.01900000000001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2" t="s">
        <v>149</v>
      </c>
      <c r="AU186" s="262" t="s">
        <v>86</v>
      </c>
      <c r="AV186" s="16" t="s">
        <v>263</v>
      </c>
      <c r="AW186" s="16" t="s">
        <v>37</v>
      </c>
      <c r="AX186" s="16" t="s">
        <v>76</v>
      </c>
      <c r="AY186" s="262" t="s">
        <v>140</v>
      </c>
    </row>
    <row r="187" s="13" customFormat="1">
      <c r="A187" s="13"/>
      <c r="B187" s="219"/>
      <c r="C187" s="220"/>
      <c r="D187" s="221" t="s">
        <v>149</v>
      </c>
      <c r="E187" s="222" t="s">
        <v>31</v>
      </c>
      <c r="F187" s="223" t="s">
        <v>1120</v>
      </c>
      <c r="G187" s="220"/>
      <c r="H187" s="222" t="s">
        <v>31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149</v>
      </c>
      <c r="AU187" s="229" t="s">
        <v>86</v>
      </c>
      <c r="AV187" s="13" t="s">
        <v>84</v>
      </c>
      <c r="AW187" s="13" t="s">
        <v>37</v>
      </c>
      <c r="AX187" s="13" t="s">
        <v>76</v>
      </c>
      <c r="AY187" s="229" t="s">
        <v>140</v>
      </c>
    </row>
    <row r="188" s="13" customFormat="1">
      <c r="A188" s="13"/>
      <c r="B188" s="219"/>
      <c r="C188" s="220"/>
      <c r="D188" s="221" t="s">
        <v>149</v>
      </c>
      <c r="E188" s="222" t="s">
        <v>31</v>
      </c>
      <c r="F188" s="223" t="s">
        <v>1080</v>
      </c>
      <c r="G188" s="220"/>
      <c r="H188" s="222" t="s">
        <v>31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149</v>
      </c>
      <c r="AU188" s="229" t="s">
        <v>86</v>
      </c>
      <c r="AV188" s="13" t="s">
        <v>84</v>
      </c>
      <c r="AW188" s="13" t="s">
        <v>37</v>
      </c>
      <c r="AX188" s="13" t="s">
        <v>76</v>
      </c>
      <c r="AY188" s="229" t="s">
        <v>140</v>
      </c>
    </row>
    <row r="189" s="14" customFormat="1">
      <c r="A189" s="14"/>
      <c r="B189" s="230"/>
      <c r="C189" s="231"/>
      <c r="D189" s="221" t="s">
        <v>149</v>
      </c>
      <c r="E189" s="232" t="s">
        <v>31</v>
      </c>
      <c r="F189" s="233" t="s">
        <v>1081</v>
      </c>
      <c r="G189" s="231"/>
      <c r="H189" s="234">
        <v>33.880000000000003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149</v>
      </c>
      <c r="AU189" s="240" t="s">
        <v>86</v>
      </c>
      <c r="AV189" s="14" t="s">
        <v>86</v>
      </c>
      <c r="AW189" s="14" t="s">
        <v>37</v>
      </c>
      <c r="AX189" s="14" t="s">
        <v>76</v>
      </c>
      <c r="AY189" s="240" t="s">
        <v>140</v>
      </c>
    </row>
    <row r="190" s="14" customFormat="1">
      <c r="A190" s="14"/>
      <c r="B190" s="230"/>
      <c r="C190" s="231"/>
      <c r="D190" s="221" t="s">
        <v>149</v>
      </c>
      <c r="E190" s="232" t="s">
        <v>31</v>
      </c>
      <c r="F190" s="233" t="s">
        <v>1082</v>
      </c>
      <c r="G190" s="231"/>
      <c r="H190" s="234">
        <v>66.920000000000002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149</v>
      </c>
      <c r="AU190" s="240" t="s">
        <v>86</v>
      </c>
      <c r="AV190" s="14" t="s">
        <v>86</v>
      </c>
      <c r="AW190" s="14" t="s">
        <v>37</v>
      </c>
      <c r="AX190" s="14" t="s">
        <v>76</v>
      </c>
      <c r="AY190" s="240" t="s">
        <v>140</v>
      </c>
    </row>
    <row r="191" s="16" customFormat="1">
      <c r="A191" s="16"/>
      <c r="B191" s="252"/>
      <c r="C191" s="253"/>
      <c r="D191" s="221" t="s">
        <v>149</v>
      </c>
      <c r="E191" s="254" t="s">
        <v>31</v>
      </c>
      <c r="F191" s="255" t="s">
        <v>262</v>
      </c>
      <c r="G191" s="253"/>
      <c r="H191" s="256">
        <v>100.80000000000001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62" t="s">
        <v>149</v>
      </c>
      <c r="AU191" s="262" t="s">
        <v>86</v>
      </c>
      <c r="AV191" s="16" t="s">
        <v>263</v>
      </c>
      <c r="AW191" s="16" t="s">
        <v>37</v>
      </c>
      <c r="AX191" s="16" t="s">
        <v>76</v>
      </c>
      <c r="AY191" s="262" t="s">
        <v>140</v>
      </c>
    </row>
    <row r="192" s="15" customFormat="1">
      <c r="A192" s="15"/>
      <c r="B192" s="241"/>
      <c r="C192" s="242"/>
      <c r="D192" s="221" t="s">
        <v>149</v>
      </c>
      <c r="E192" s="243" t="s">
        <v>31</v>
      </c>
      <c r="F192" s="244" t="s">
        <v>204</v>
      </c>
      <c r="G192" s="242"/>
      <c r="H192" s="245">
        <v>905.81899999999996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1" t="s">
        <v>149</v>
      </c>
      <c r="AU192" s="251" t="s">
        <v>86</v>
      </c>
      <c r="AV192" s="15" t="s">
        <v>147</v>
      </c>
      <c r="AW192" s="15" t="s">
        <v>37</v>
      </c>
      <c r="AX192" s="15" t="s">
        <v>84</v>
      </c>
      <c r="AY192" s="251" t="s">
        <v>140</v>
      </c>
    </row>
    <row r="193" s="2" customFormat="1" ht="16.5" customHeight="1">
      <c r="A193" s="40"/>
      <c r="B193" s="41"/>
      <c r="C193" s="263" t="s">
        <v>341</v>
      </c>
      <c r="D193" s="263" t="s">
        <v>331</v>
      </c>
      <c r="E193" s="264" t="s">
        <v>404</v>
      </c>
      <c r="F193" s="265" t="s">
        <v>405</v>
      </c>
      <c r="G193" s="266" t="s">
        <v>334</v>
      </c>
      <c r="H193" s="267">
        <v>181.44</v>
      </c>
      <c r="I193" s="268"/>
      <c r="J193" s="269">
        <f>ROUND(I193*H193,2)</f>
        <v>0</v>
      </c>
      <c r="K193" s="265" t="s">
        <v>146</v>
      </c>
      <c r="L193" s="270"/>
      <c r="M193" s="271" t="s">
        <v>31</v>
      </c>
      <c r="N193" s="272" t="s">
        <v>47</v>
      </c>
      <c r="O193" s="86"/>
      <c r="P193" s="215">
        <f>O193*H193</f>
        <v>0</v>
      </c>
      <c r="Q193" s="215">
        <v>1</v>
      </c>
      <c r="R193" s="215">
        <f>Q193*H193</f>
        <v>181.44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297</v>
      </c>
      <c r="AT193" s="217" t="s">
        <v>331</v>
      </c>
      <c r="AU193" s="217" t="s">
        <v>86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84</v>
      </c>
      <c r="BK193" s="218">
        <f>ROUND(I193*H193,2)</f>
        <v>0</v>
      </c>
      <c r="BL193" s="19" t="s">
        <v>147</v>
      </c>
      <c r="BM193" s="217" t="s">
        <v>1121</v>
      </c>
    </row>
    <row r="194" s="14" customFormat="1">
      <c r="A194" s="14"/>
      <c r="B194" s="230"/>
      <c r="C194" s="231"/>
      <c r="D194" s="221" t="s">
        <v>149</v>
      </c>
      <c r="E194" s="232" t="s">
        <v>31</v>
      </c>
      <c r="F194" s="233" t="s">
        <v>1122</v>
      </c>
      <c r="G194" s="231"/>
      <c r="H194" s="234">
        <v>181.44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149</v>
      </c>
      <c r="AU194" s="240" t="s">
        <v>86</v>
      </c>
      <c r="AV194" s="14" t="s">
        <v>86</v>
      </c>
      <c r="AW194" s="14" t="s">
        <v>37</v>
      </c>
      <c r="AX194" s="14" t="s">
        <v>84</v>
      </c>
      <c r="AY194" s="240" t="s">
        <v>140</v>
      </c>
    </row>
    <row r="195" s="2" customFormat="1" ht="16.5" customHeight="1">
      <c r="A195" s="40"/>
      <c r="B195" s="41"/>
      <c r="C195" s="263" t="s">
        <v>400</v>
      </c>
      <c r="D195" s="263" t="s">
        <v>331</v>
      </c>
      <c r="E195" s="264" t="s">
        <v>332</v>
      </c>
      <c r="F195" s="265" t="s">
        <v>333</v>
      </c>
      <c r="G195" s="266" t="s">
        <v>334</v>
      </c>
      <c r="H195" s="267">
        <v>1449.0340000000001</v>
      </c>
      <c r="I195" s="268"/>
      <c r="J195" s="269">
        <f>ROUND(I195*H195,2)</f>
        <v>0</v>
      </c>
      <c r="K195" s="265" t="s">
        <v>146</v>
      </c>
      <c r="L195" s="270"/>
      <c r="M195" s="271" t="s">
        <v>31</v>
      </c>
      <c r="N195" s="272" t="s">
        <v>47</v>
      </c>
      <c r="O195" s="86"/>
      <c r="P195" s="215">
        <f>O195*H195</f>
        <v>0</v>
      </c>
      <c r="Q195" s="215">
        <v>1</v>
      </c>
      <c r="R195" s="215">
        <f>Q195*H195</f>
        <v>1449.0340000000001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297</v>
      </c>
      <c r="AT195" s="217" t="s">
        <v>331</v>
      </c>
      <c r="AU195" s="217" t="s">
        <v>86</v>
      </c>
      <c r="AY195" s="19" t="s">
        <v>140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84</v>
      </c>
      <c r="BK195" s="218">
        <f>ROUND(I195*H195,2)</f>
        <v>0</v>
      </c>
      <c r="BL195" s="19" t="s">
        <v>147</v>
      </c>
      <c r="BM195" s="217" t="s">
        <v>1123</v>
      </c>
    </row>
    <row r="196" s="14" customFormat="1">
      <c r="A196" s="14"/>
      <c r="B196" s="230"/>
      <c r="C196" s="231"/>
      <c r="D196" s="221" t="s">
        <v>149</v>
      </c>
      <c r="E196" s="232" t="s">
        <v>31</v>
      </c>
      <c r="F196" s="233" t="s">
        <v>1124</v>
      </c>
      <c r="G196" s="231"/>
      <c r="H196" s="234">
        <v>1449.0340000000001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149</v>
      </c>
      <c r="AU196" s="240" t="s">
        <v>86</v>
      </c>
      <c r="AV196" s="14" t="s">
        <v>86</v>
      </c>
      <c r="AW196" s="14" t="s">
        <v>37</v>
      </c>
      <c r="AX196" s="14" t="s">
        <v>84</v>
      </c>
      <c r="AY196" s="240" t="s">
        <v>140</v>
      </c>
    </row>
    <row r="197" s="2" customFormat="1" ht="33" customHeight="1">
      <c r="A197" s="40"/>
      <c r="B197" s="41"/>
      <c r="C197" s="206" t="s">
        <v>403</v>
      </c>
      <c r="D197" s="206" t="s">
        <v>142</v>
      </c>
      <c r="E197" s="207" t="s">
        <v>780</v>
      </c>
      <c r="F197" s="208" t="s">
        <v>781</v>
      </c>
      <c r="G197" s="209" t="s">
        <v>145</v>
      </c>
      <c r="H197" s="210">
        <v>0.54000000000000004</v>
      </c>
      <c r="I197" s="211"/>
      <c r="J197" s="212">
        <f>ROUND(I197*H197,2)</f>
        <v>0</v>
      </c>
      <c r="K197" s="208" t="s">
        <v>782</v>
      </c>
      <c r="L197" s="46"/>
      <c r="M197" s="213" t="s">
        <v>31</v>
      </c>
      <c r="N197" s="214" t="s">
        <v>47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147</v>
      </c>
      <c r="AT197" s="217" t="s">
        <v>142</v>
      </c>
      <c r="AU197" s="217" t="s">
        <v>86</v>
      </c>
      <c r="AY197" s="19" t="s">
        <v>140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84</v>
      </c>
      <c r="BK197" s="218">
        <f>ROUND(I197*H197,2)</f>
        <v>0</v>
      </c>
      <c r="BL197" s="19" t="s">
        <v>147</v>
      </c>
      <c r="BM197" s="217" t="s">
        <v>1125</v>
      </c>
    </row>
    <row r="198" s="13" customFormat="1">
      <c r="A198" s="13"/>
      <c r="B198" s="219"/>
      <c r="C198" s="220"/>
      <c r="D198" s="221" t="s">
        <v>149</v>
      </c>
      <c r="E198" s="222" t="s">
        <v>31</v>
      </c>
      <c r="F198" s="223" t="s">
        <v>784</v>
      </c>
      <c r="G198" s="220"/>
      <c r="H198" s="222" t="s">
        <v>31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149</v>
      </c>
      <c r="AU198" s="229" t="s">
        <v>86</v>
      </c>
      <c r="AV198" s="13" t="s">
        <v>84</v>
      </c>
      <c r="AW198" s="13" t="s">
        <v>37</v>
      </c>
      <c r="AX198" s="13" t="s">
        <v>76</v>
      </c>
      <c r="AY198" s="229" t="s">
        <v>140</v>
      </c>
    </row>
    <row r="199" s="14" customFormat="1">
      <c r="A199" s="14"/>
      <c r="B199" s="230"/>
      <c r="C199" s="231"/>
      <c r="D199" s="221" t="s">
        <v>149</v>
      </c>
      <c r="E199" s="232" t="s">
        <v>31</v>
      </c>
      <c r="F199" s="233" t="s">
        <v>1126</v>
      </c>
      <c r="G199" s="231"/>
      <c r="H199" s="234">
        <v>0.54000000000000004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149</v>
      </c>
      <c r="AU199" s="240" t="s">
        <v>86</v>
      </c>
      <c r="AV199" s="14" t="s">
        <v>86</v>
      </c>
      <c r="AW199" s="14" t="s">
        <v>37</v>
      </c>
      <c r="AX199" s="14" t="s">
        <v>84</v>
      </c>
      <c r="AY199" s="240" t="s">
        <v>140</v>
      </c>
    </row>
    <row r="200" s="2" customFormat="1" ht="16.5" customHeight="1">
      <c r="A200" s="40"/>
      <c r="B200" s="41"/>
      <c r="C200" s="263" t="s">
        <v>408</v>
      </c>
      <c r="D200" s="263" t="s">
        <v>331</v>
      </c>
      <c r="E200" s="264" t="s">
        <v>789</v>
      </c>
      <c r="F200" s="265" t="s">
        <v>790</v>
      </c>
      <c r="G200" s="266" t="s">
        <v>334</v>
      </c>
      <c r="H200" s="267">
        <v>0.97199999999999998</v>
      </c>
      <c r="I200" s="268"/>
      <c r="J200" s="269">
        <f>ROUND(I200*H200,2)</f>
        <v>0</v>
      </c>
      <c r="K200" s="265" t="s">
        <v>146</v>
      </c>
      <c r="L200" s="270"/>
      <c r="M200" s="271" t="s">
        <v>31</v>
      </c>
      <c r="N200" s="272" t="s">
        <v>47</v>
      </c>
      <c r="O200" s="86"/>
      <c r="P200" s="215">
        <f>O200*H200</f>
        <v>0</v>
      </c>
      <c r="Q200" s="215">
        <v>1</v>
      </c>
      <c r="R200" s="215">
        <f>Q200*H200</f>
        <v>0.97199999999999998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297</v>
      </c>
      <c r="AT200" s="217" t="s">
        <v>331</v>
      </c>
      <c r="AU200" s="217" t="s">
        <v>86</v>
      </c>
      <c r="AY200" s="19" t="s">
        <v>140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84</v>
      </c>
      <c r="BK200" s="218">
        <f>ROUND(I200*H200,2)</f>
        <v>0</v>
      </c>
      <c r="BL200" s="19" t="s">
        <v>147</v>
      </c>
      <c r="BM200" s="217" t="s">
        <v>1127</v>
      </c>
    </row>
    <row r="201" s="14" customFormat="1">
      <c r="A201" s="14"/>
      <c r="B201" s="230"/>
      <c r="C201" s="231"/>
      <c r="D201" s="221" t="s">
        <v>149</v>
      </c>
      <c r="E201" s="232" t="s">
        <v>31</v>
      </c>
      <c r="F201" s="233" t="s">
        <v>1128</v>
      </c>
      <c r="G201" s="231"/>
      <c r="H201" s="234">
        <v>0.97199999999999998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149</v>
      </c>
      <c r="AU201" s="240" t="s">
        <v>86</v>
      </c>
      <c r="AV201" s="14" t="s">
        <v>86</v>
      </c>
      <c r="AW201" s="14" t="s">
        <v>37</v>
      </c>
      <c r="AX201" s="14" t="s">
        <v>84</v>
      </c>
      <c r="AY201" s="240" t="s">
        <v>140</v>
      </c>
    </row>
    <row r="202" s="2" customFormat="1" ht="21.75" customHeight="1">
      <c r="A202" s="40"/>
      <c r="B202" s="41"/>
      <c r="C202" s="206" t="s">
        <v>414</v>
      </c>
      <c r="D202" s="206" t="s">
        <v>142</v>
      </c>
      <c r="E202" s="207" t="s">
        <v>409</v>
      </c>
      <c r="F202" s="208" t="s">
        <v>410</v>
      </c>
      <c r="G202" s="209" t="s">
        <v>411</v>
      </c>
      <c r="H202" s="210">
        <v>1830.125</v>
      </c>
      <c r="I202" s="211"/>
      <c r="J202" s="212">
        <f>ROUND(I202*H202,2)</f>
        <v>0</v>
      </c>
      <c r="K202" s="208" t="s">
        <v>146</v>
      </c>
      <c r="L202" s="46"/>
      <c r="M202" s="213" t="s">
        <v>31</v>
      </c>
      <c r="N202" s="214" t="s">
        <v>47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147</v>
      </c>
      <c r="AT202" s="217" t="s">
        <v>142</v>
      </c>
      <c r="AU202" s="217" t="s">
        <v>86</v>
      </c>
      <c r="AY202" s="19" t="s">
        <v>140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84</v>
      </c>
      <c r="BK202" s="218">
        <f>ROUND(I202*H202,2)</f>
        <v>0</v>
      </c>
      <c r="BL202" s="19" t="s">
        <v>147</v>
      </c>
      <c r="BM202" s="217" t="s">
        <v>1129</v>
      </c>
    </row>
    <row r="203" s="14" customFormat="1">
      <c r="A203" s="14"/>
      <c r="B203" s="230"/>
      <c r="C203" s="231"/>
      <c r="D203" s="221" t="s">
        <v>149</v>
      </c>
      <c r="E203" s="232" t="s">
        <v>31</v>
      </c>
      <c r="F203" s="233" t="s">
        <v>1130</v>
      </c>
      <c r="G203" s="231"/>
      <c r="H203" s="234">
        <v>1830.125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149</v>
      </c>
      <c r="AU203" s="240" t="s">
        <v>86</v>
      </c>
      <c r="AV203" s="14" t="s">
        <v>86</v>
      </c>
      <c r="AW203" s="14" t="s">
        <v>37</v>
      </c>
      <c r="AX203" s="14" t="s">
        <v>84</v>
      </c>
      <c r="AY203" s="240" t="s">
        <v>140</v>
      </c>
    </row>
    <row r="204" s="12" customFormat="1" ht="20.88" customHeight="1">
      <c r="A204" s="12"/>
      <c r="B204" s="190"/>
      <c r="C204" s="191"/>
      <c r="D204" s="192" t="s">
        <v>75</v>
      </c>
      <c r="E204" s="204" t="s">
        <v>403</v>
      </c>
      <c r="F204" s="204" t="s">
        <v>442</v>
      </c>
      <c r="G204" s="191"/>
      <c r="H204" s="191"/>
      <c r="I204" s="194"/>
      <c r="J204" s="205">
        <f>BK204</f>
        <v>0</v>
      </c>
      <c r="K204" s="191"/>
      <c r="L204" s="196"/>
      <c r="M204" s="197"/>
      <c r="N204" s="198"/>
      <c r="O204" s="198"/>
      <c r="P204" s="199">
        <f>SUM(P205:P238)</f>
        <v>0</v>
      </c>
      <c r="Q204" s="198"/>
      <c r="R204" s="199">
        <f>SUM(R205:R238)</f>
        <v>2.3839130000000002</v>
      </c>
      <c r="S204" s="198"/>
      <c r="T204" s="200">
        <f>SUM(T205:T238)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84</v>
      </c>
      <c r="AT204" s="202" t="s">
        <v>75</v>
      </c>
      <c r="AU204" s="202" t="s">
        <v>86</v>
      </c>
      <c r="AY204" s="201" t="s">
        <v>140</v>
      </c>
      <c r="BK204" s="203">
        <f>SUM(BK205:BK238)</f>
        <v>0</v>
      </c>
    </row>
    <row r="205" s="2" customFormat="1">
      <c r="A205" s="40"/>
      <c r="B205" s="41"/>
      <c r="C205" s="206" t="s">
        <v>7</v>
      </c>
      <c r="D205" s="206" t="s">
        <v>142</v>
      </c>
      <c r="E205" s="207" t="s">
        <v>1131</v>
      </c>
      <c r="F205" s="208" t="s">
        <v>1132</v>
      </c>
      <c r="G205" s="209" t="s">
        <v>411</v>
      </c>
      <c r="H205" s="210">
        <v>377.5</v>
      </c>
      <c r="I205" s="211"/>
      <c r="J205" s="212">
        <f>ROUND(I205*H205,2)</f>
        <v>0</v>
      </c>
      <c r="K205" s="208" t="s">
        <v>146</v>
      </c>
      <c r="L205" s="46"/>
      <c r="M205" s="213" t="s">
        <v>31</v>
      </c>
      <c r="N205" s="214" t="s">
        <v>47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147</v>
      </c>
      <c r="AT205" s="217" t="s">
        <v>142</v>
      </c>
      <c r="AU205" s="217" t="s">
        <v>263</v>
      </c>
      <c r="AY205" s="19" t="s">
        <v>140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84</v>
      </c>
      <c r="BK205" s="218">
        <f>ROUND(I205*H205,2)</f>
        <v>0</v>
      </c>
      <c r="BL205" s="19" t="s">
        <v>147</v>
      </c>
      <c r="BM205" s="217" t="s">
        <v>1133</v>
      </c>
    </row>
    <row r="206" s="2" customFormat="1">
      <c r="A206" s="40"/>
      <c r="B206" s="41"/>
      <c r="C206" s="206" t="s">
        <v>429</v>
      </c>
      <c r="D206" s="206" t="s">
        <v>142</v>
      </c>
      <c r="E206" s="207" t="s">
        <v>448</v>
      </c>
      <c r="F206" s="208" t="s">
        <v>449</v>
      </c>
      <c r="G206" s="209" t="s">
        <v>411</v>
      </c>
      <c r="H206" s="210">
        <v>377.5</v>
      </c>
      <c r="I206" s="211"/>
      <c r="J206" s="212">
        <f>ROUND(I206*H206,2)</f>
        <v>0</v>
      </c>
      <c r="K206" s="208" t="s">
        <v>146</v>
      </c>
      <c r="L206" s="46"/>
      <c r="M206" s="213" t="s">
        <v>31</v>
      </c>
      <c r="N206" s="214" t="s">
        <v>47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147</v>
      </c>
      <c r="AT206" s="217" t="s">
        <v>142</v>
      </c>
      <c r="AU206" s="217" t="s">
        <v>263</v>
      </c>
      <c r="AY206" s="19" t="s">
        <v>140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84</v>
      </c>
      <c r="BK206" s="218">
        <f>ROUND(I206*H206,2)</f>
        <v>0</v>
      </c>
      <c r="BL206" s="19" t="s">
        <v>147</v>
      </c>
      <c r="BM206" s="217" t="s">
        <v>1134</v>
      </c>
    </row>
    <row r="207" s="14" customFormat="1">
      <c r="A207" s="14"/>
      <c r="B207" s="230"/>
      <c r="C207" s="231"/>
      <c r="D207" s="221" t="s">
        <v>149</v>
      </c>
      <c r="E207" s="232" t="s">
        <v>31</v>
      </c>
      <c r="F207" s="233" t="s">
        <v>1135</v>
      </c>
      <c r="G207" s="231"/>
      <c r="H207" s="234">
        <v>12.5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149</v>
      </c>
      <c r="AU207" s="240" t="s">
        <v>263</v>
      </c>
      <c r="AV207" s="14" t="s">
        <v>86</v>
      </c>
      <c r="AW207" s="14" t="s">
        <v>37</v>
      </c>
      <c r="AX207" s="14" t="s">
        <v>76</v>
      </c>
      <c r="AY207" s="240" t="s">
        <v>140</v>
      </c>
    </row>
    <row r="208" s="14" customFormat="1">
      <c r="A208" s="14"/>
      <c r="B208" s="230"/>
      <c r="C208" s="231"/>
      <c r="D208" s="221" t="s">
        <v>149</v>
      </c>
      <c r="E208" s="232" t="s">
        <v>31</v>
      </c>
      <c r="F208" s="233" t="s">
        <v>1136</v>
      </c>
      <c r="G208" s="231"/>
      <c r="H208" s="234">
        <v>25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0" t="s">
        <v>149</v>
      </c>
      <c r="AU208" s="240" t="s">
        <v>263</v>
      </c>
      <c r="AV208" s="14" t="s">
        <v>86</v>
      </c>
      <c r="AW208" s="14" t="s">
        <v>37</v>
      </c>
      <c r="AX208" s="14" t="s">
        <v>76</v>
      </c>
      <c r="AY208" s="240" t="s">
        <v>140</v>
      </c>
    </row>
    <row r="209" s="14" customFormat="1">
      <c r="A209" s="14"/>
      <c r="B209" s="230"/>
      <c r="C209" s="231"/>
      <c r="D209" s="221" t="s">
        <v>149</v>
      </c>
      <c r="E209" s="232" t="s">
        <v>31</v>
      </c>
      <c r="F209" s="233" t="s">
        <v>1137</v>
      </c>
      <c r="G209" s="231"/>
      <c r="H209" s="234">
        <v>25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0" t="s">
        <v>149</v>
      </c>
      <c r="AU209" s="240" t="s">
        <v>263</v>
      </c>
      <c r="AV209" s="14" t="s">
        <v>86</v>
      </c>
      <c r="AW209" s="14" t="s">
        <v>37</v>
      </c>
      <c r="AX209" s="14" t="s">
        <v>76</v>
      </c>
      <c r="AY209" s="240" t="s">
        <v>140</v>
      </c>
    </row>
    <row r="210" s="14" customFormat="1">
      <c r="A210" s="14"/>
      <c r="B210" s="230"/>
      <c r="C210" s="231"/>
      <c r="D210" s="221" t="s">
        <v>149</v>
      </c>
      <c r="E210" s="232" t="s">
        <v>31</v>
      </c>
      <c r="F210" s="233" t="s">
        <v>1138</v>
      </c>
      <c r="G210" s="231"/>
      <c r="H210" s="234">
        <v>25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149</v>
      </c>
      <c r="AU210" s="240" t="s">
        <v>263</v>
      </c>
      <c r="AV210" s="14" t="s">
        <v>86</v>
      </c>
      <c r="AW210" s="14" t="s">
        <v>37</v>
      </c>
      <c r="AX210" s="14" t="s">
        <v>76</v>
      </c>
      <c r="AY210" s="240" t="s">
        <v>140</v>
      </c>
    </row>
    <row r="211" s="14" customFormat="1">
      <c r="A211" s="14"/>
      <c r="B211" s="230"/>
      <c r="C211" s="231"/>
      <c r="D211" s="221" t="s">
        <v>149</v>
      </c>
      <c r="E211" s="232" t="s">
        <v>31</v>
      </c>
      <c r="F211" s="233" t="s">
        <v>1139</v>
      </c>
      <c r="G211" s="231"/>
      <c r="H211" s="234">
        <v>25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149</v>
      </c>
      <c r="AU211" s="240" t="s">
        <v>263</v>
      </c>
      <c r="AV211" s="14" t="s">
        <v>86</v>
      </c>
      <c r="AW211" s="14" t="s">
        <v>37</v>
      </c>
      <c r="AX211" s="14" t="s">
        <v>76</v>
      </c>
      <c r="AY211" s="240" t="s">
        <v>140</v>
      </c>
    </row>
    <row r="212" s="14" customFormat="1">
      <c r="A212" s="14"/>
      <c r="B212" s="230"/>
      <c r="C212" s="231"/>
      <c r="D212" s="221" t="s">
        <v>149</v>
      </c>
      <c r="E212" s="232" t="s">
        <v>31</v>
      </c>
      <c r="F212" s="233" t="s">
        <v>1140</v>
      </c>
      <c r="G212" s="231"/>
      <c r="H212" s="234">
        <v>25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149</v>
      </c>
      <c r="AU212" s="240" t="s">
        <v>263</v>
      </c>
      <c r="AV212" s="14" t="s">
        <v>86</v>
      </c>
      <c r="AW212" s="14" t="s">
        <v>37</v>
      </c>
      <c r="AX212" s="14" t="s">
        <v>76</v>
      </c>
      <c r="AY212" s="240" t="s">
        <v>140</v>
      </c>
    </row>
    <row r="213" s="14" customFormat="1">
      <c r="A213" s="14"/>
      <c r="B213" s="230"/>
      <c r="C213" s="231"/>
      <c r="D213" s="221" t="s">
        <v>149</v>
      </c>
      <c r="E213" s="232" t="s">
        <v>31</v>
      </c>
      <c r="F213" s="233" t="s">
        <v>1141</v>
      </c>
      <c r="G213" s="231"/>
      <c r="H213" s="234">
        <v>25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149</v>
      </c>
      <c r="AU213" s="240" t="s">
        <v>263</v>
      </c>
      <c r="AV213" s="14" t="s">
        <v>86</v>
      </c>
      <c r="AW213" s="14" t="s">
        <v>37</v>
      </c>
      <c r="AX213" s="14" t="s">
        <v>76</v>
      </c>
      <c r="AY213" s="240" t="s">
        <v>140</v>
      </c>
    </row>
    <row r="214" s="14" customFormat="1">
      <c r="A214" s="14"/>
      <c r="B214" s="230"/>
      <c r="C214" s="231"/>
      <c r="D214" s="221" t="s">
        <v>149</v>
      </c>
      <c r="E214" s="232" t="s">
        <v>31</v>
      </c>
      <c r="F214" s="233" t="s">
        <v>1142</v>
      </c>
      <c r="G214" s="231"/>
      <c r="H214" s="234">
        <v>25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0" t="s">
        <v>149</v>
      </c>
      <c r="AU214" s="240" t="s">
        <v>263</v>
      </c>
      <c r="AV214" s="14" t="s">
        <v>86</v>
      </c>
      <c r="AW214" s="14" t="s">
        <v>37</v>
      </c>
      <c r="AX214" s="14" t="s">
        <v>76</v>
      </c>
      <c r="AY214" s="240" t="s">
        <v>140</v>
      </c>
    </row>
    <row r="215" s="14" customFormat="1">
      <c r="A215" s="14"/>
      <c r="B215" s="230"/>
      <c r="C215" s="231"/>
      <c r="D215" s="221" t="s">
        <v>149</v>
      </c>
      <c r="E215" s="232" t="s">
        <v>31</v>
      </c>
      <c r="F215" s="233" t="s">
        <v>1143</v>
      </c>
      <c r="G215" s="231"/>
      <c r="H215" s="234">
        <v>25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149</v>
      </c>
      <c r="AU215" s="240" t="s">
        <v>263</v>
      </c>
      <c r="AV215" s="14" t="s">
        <v>86</v>
      </c>
      <c r="AW215" s="14" t="s">
        <v>37</v>
      </c>
      <c r="AX215" s="14" t="s">
        <v>76</v>
      </c>
      <c r="AY215" s="240" t="s">
        <v>140</v>
      </c>
    </row>
    <row r="216" s="14" customFormat="1">
      <c r="A216" s="14"/>
      <c r="B216" s="230"/>
      <c r="C216" s="231"/>
      <c r="D216" s="221" t="s">
        <v>149</v>
      </c>
      <c r="E216" s="232" t="s">
        <v>31</v>
      </c>
      <c r="F216" s="233" t="s">
        <v>1144</v>
      </c>
      <c r="G216" s="231"/>
      <c r="H216" s="234">
        <v>25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149</v>
      </c>
      <c r="AU216" s="240" t="s">
        <v>263</v>
      </c>
      <c r="AV216" s="14" t="s">
        <v>86</v>
      </c>
      <c r="AW216" s="14" t="s">
        <v>37</v>
      </c>
      <c r="AX216" s="14" t="s">
        <v>76</v>
      </c>
      <c r="AY216" s="240" t="s">
        <v>140</v>
      </c>
    </row>
    <row r="217" s="14" customFormat="1">
      <c r="A217" s="14"/>
      <c r="B217" s="230"/>
      <c r="C217" s="231"/>
      <c r="D217" s="221" t="s">
        <v>149</v>
      </c>
      <c r="E217" s="232" t="s">
        <v>31</v>
      </c>
      <c r="F217" s="233" t="s">
        <v>1145</v>
      </c>
      <c r="G217" s="231"/>
      <c r="H217" s="234">
        <v>25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0" t="s">
        <v>149</v>
      </c>
      <c r="AU217" s="240" t="s">
        <v>263</v>
      </c>
      <c r="AV217" s="14" t="s">
        <v>86</v>
      </c>
      <c r="AW217" s="14" t="s">
        <v>37</v>
      </c>
      <c r="AX217" s="14" t="s">
        <v>76</v>
      </c>
      <c r="AY217" s="240" t="s">
        <v>140</v>
      </c>
    </row>
    <row r="218" s="14" customFormat="1">
      <c r="A218" s="14"/>
      <c r="B218" s="230"/>
      <c r="C218" s="231"/>
      <c r="D218" s="221" t="s">
        <v>149</v>
      </c>
      <c r="E218" s="232" t="s">
        <v>31</v>
      </c>
      <c r="F218" s="233" t="s">
        <v>1146</v>
      </c>
      <c r="G218" s="231"/>
      <c r="H218" s="234">
        <v>25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149</v>
      </c>
      <c r="AU218" s="240" t="s">
        <v>263</v>
      </c>
      <c r="AV218" s="14" t="s">
        <v>86</v>
      </c>
      <c r="AW218" s="14" t="s">
        <v>37</v>
      </c>
      <c r="AX218" s="14" t="s">
        <v>76</v>
      </c>
      <c r="AY218" s="240" t="s">
        <v>140</v>
      </c>
    </row>
    <row r="219" s="14" customFormat="1">
      <c r="A219" s="14"/>
      <c r="B219" s="230"/>
      <c r="C219" s="231"/>
      <c r="D219" s="221" t="s">
        <v>149</v>
      </c>
      <c r="E219" s="232" t="s">
        <v>31</v>
      </c>
      <c r="F219" s="233" t="s">
        <v>1147</v>
      </c>
      <c r="G219" s="231"/>
      <c r="H219" s="234">
        <v>27.5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149</v>
      </c>
      <c r="AU219" s="240" t="s">
        <v>263</v>
      </c>
      <c r="AV219" s="14" t="s">
        <v>86</v>
      </c>
      <c r="AW219" s="14" t="s">
        <v>37</v>
      </c>
      <c r="AX219" s="14" t="s">
        <v>76</v>
      </c>
      <c r="AY219" s="240" t="s">
        <v>140</v>
      </c>
    </row>
    <row r="220" s="14" customFormat="1">
      <c r="A220" s="14"/>
      <c r="B220" s="230"/>
      <c r="C220" s="231"/>
      <c r="D220" s="221" t="s">
        <v>149</v>
      </c>
      <c r="E220" s="232" t="s">
        <v>31</v>
      </c>
      <c r="F220" s="233" t="s">
        <v>1148</v>
      </c>
      <c r="G220" s="231"/>
      <c r="H220" s="234">
        <v>29.375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149</v>
      </c>
      <c r="AU220" s="240" t="s">
        <v>263</v>
      </c>
      <c r="AV220" s="14" t="s">
        <v>86</v>
      </c>
      <c r="AW220" s="14" t="s">
        <v>37</v>
      </c>
      <c r="AX220" s="14" t="s">
        <v>76</v>
      </c>
      <c r="AY220" s="240" t="s">
        <v>140</v>
      </c>
    </row>
    <row r="221" s="14" customFormat="1">
      <c r="A221" s="14"/>
      <c r="B221" s="230"/>
      <c r="C221" s="231"/>
      <c r="D221" s="221" t="s">
        <v>149</v>
      </c>
      <c r="E221" s="232" t="s">
        <v>31</v>
      </c>
      <c r="F221" s="233" t="s">
        <v>1149</v>
      </c>
      <c r="G221" s="231"/>
      <c r="H221" s="234">
        <v>23.75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149</v>
      </c>
      <c r="AU221" s="240" t="s">
        <v>263</v>
      </c>
      <c r="AV221" s="14" t="s">
        <v>86</v>
      </c>
      <c r="AW221" s="14" t="s">
        <v>37</v>
      </c>
      <c r="AX221" s="14" t="s">
        <v>76</v>
      </c>
      <c r="AY221" s="240" t="s">
        <v>140</v>
      </c>
    </row>
    <row r="222" s="14" customFormat="1">
      <c r="A222" s="14"/>
      <c r="B222" s="230"/>
      <c r="C222" s="231"/>
      <c r="D222" s="221" t="s">
        <v>149</v>
      </c>
      <c r="E222" s="232" t="s">
        <v>31</v>
      </c>
      <c r="F222" s="233" t="s">
        <v>1150</v>
      </c>
      <c r="G222" s="231"/>
      <c r="H222" s="234">
        <v>9.375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149</v>
      </c>
      <c r="AU222" s="240" t="s">
        <v>263</v>
      </c>
      <c r="AV222" s="14" t="s">
        <v>86</v>
      </c>
      <c r="AW222" s="14" t="s">
        <v>37</v>
      </c>
      <c r="AX222" s="14" t="s">
        <v>76</v>
      </c>
      <c r="AY222" s="240" t="s">
        <v>140</v>
      </c>
    </row>
    <row r="223" s="15" customFormat="1">
      <c r="A223" s="15"/>
      <c r="B223" s="241"/>
      <c r="C223" s="242"/>
      <c r="D223" s="221" t="s">
        <v>149</v>
      </c>
      <c r="E223" s="243" t="s">
        <v>31</v>
      </c>
      <c r="F223" s="244" t="s">
        <v>204</v>
      </c>
      <c r="G223" s="242"/>
      <c r="H223" s="245">
        <v>377.5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1" t="s">
        <v>149</v>
      </c>
      <c r="AU223" s="251" t="s">
        <v>263</v>
      </c>
      <c r="AV223" s="15" t="s">
        <v>147</v>
      </c>
      <c r="AW223" s="15" t="s">
        <v>37</v>
      </c>
      <c r="AX223" s="15" t="s">
        <v>84</v>
      </c>
      <c r="AY223" s="251" t="s">
        <v>140</v>
      </c>
    </row>
    <row r="224" s="2" customFormat="1">
      <c r="A224" s="40"/>
      <c r="B224" s="41"/>
      <c r="C224" s="206" t="s">
        <v>436</v>
      </c>
      <c r="D224" s="206" t="s">
        <v>142</v>
      </c>
      <c r="E224" s="207" t="s">
        <v>924</v>
      </c>
      <c r="F224" s="208" t="s">
        <v>925</v>
      </c>
      <c r="G224" s="209" t="s">
        <v>411</v>
      </c>
      <c r="H224" s="210">
        <v>377.5</v>
      </c>
      <c r="I224" s="211"/>
      <c r="J224" s="212">
        <f>ROUND(I224*H224,2)</f>
        <v>0</v>
      </c>
      <c r="K224" s="208" t="s">
        <v>146</v>
      </c>
      <c r="L224" s="46"/>
      <c r="M224" s="213" t="s">
        <v>31</v>
      </c>
      <c r="N224" s="214" t="s">
        <v>47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147</v>
      </c>
      <c r="AT224" s="217" t="s">
        <v>142</v>
      </c>
      <c r="AU224" s="217" t="s">
        <v>263</v>
      </c>
      <c r="AY224" s="19" t="s">
        <v>140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84</v>
      </c>
      <c r="BK224" s="218">
        <f>ROUND(I224*H224,2)</f>
        <v>0</v>
      </c>
      <c r="BL224" s="19" t="s">
        <v>147</v>
      </c>
      <c r="BM224" s="217" t="s">
        <v>1151</v>
      </c>
    </row>
    <row r="225" s="2" customFormat="1" ht="16.5" customHeight="1">
      <c r="A225" s="40"/>
      <c r="B225" s="41"/>
      <c r="C225" s="263" t="s">
        <v>443</v>
      </c>
      <c r="D225" s="263" t="s">
        <v>331</v>
      </c>
      <c r="E225" s="264" t="s">
        <v>509</v>
      </c>
      <c r="F225" s="265" t="s">
        <v>510</v>
      </c>
      <c r="G225" s="266" t="s">
        <v>511</v>
      </c>
      <c r="H225" s="267">
        <v>5.6630000000000003</v>
      </c>
      <c r="I225" s="268"/>
      <c r="J225" s="269">
        <f>ROUND(I225*H225,2)</f>
        <v>0</v>
      </c>
      <c r="K225" s="265" t="s">
        <v>146</v>
      </c>
      <c r="L225" s="270"/>
      <c r="M225" s="271" t="s">
        <v>31</v>
      </c>
      <c r="N225" s="272" t="s">
        <v>47</v>
      </c>
      <c r="O225" s="86"/>
      <c r="P225" s="215">
        <f>O225*H225</f>
        <v>0</v>
      </c>
      <c r="Q225" s="215">
        <v>0.001</v>
      </c>
      <c r="R225" s="215">
        <f>Q225*H225</f>
        <v>0.0056630000000000005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297</v>
      </c>
      <c r="AT225" s="217" t="s">
        <v>331</v>
      </c>
      <c r="AU225" s="217" t="s">
        <v>263</v>
      </c>
      <c r="AY225" s="19" t="s">
        <v>140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84</v>
      </c>
      <c r="BK225" s="218">
        <f>ROUND(I225*H225,2)</f>
        <v>0</v>
      </c>
      <c r="BL225" s="19" t="s">
        <v>147</v>
      </c>
      <c r="BM225" s="217" t="s">
        <v>1152</v>
      </c>
    </row>
    <row r="226" s="14" customFormat="1">
      <c r="A226" s="14"/>
      <c r="B226" s="230"/>
      <c r="C226" s="231"/>
      <c r="D226" s="221" t="s">
        <v>149</v>
      </c>
      <c r="E226" s="232" t="s">
        <v>31</v>
      </c>
      <c r="F226" s="233" t="s">
        <v>1153</v>
      </c>
      <c r="G226" s="231"/>
      <c r="H226" s="234">
        <v>377.5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149</v>
      </c>
      <c r="AU226" s="240" t="s">
        <v>263</v>
      </c>
      <c r="AV226" s="14" t="s">
        <v>86</v>
      </c>
      <c r="AW226" s="14" t="s">
        <v>37</v>
      </c>
      <c r="AX226" s="14" t="s">
        <v>84</v>
      </c>
      <c r="AY226" s="240" t="s">
        <v>140</v>
      </c>
    </row>
    <row r="227" s="14" customFormat="1">
      <c r="A227" s="14"/>
      <c r="B227" s="230"/>
      <c r="C227" s="231"/>
      <c r="D227" s="221" t="s">
        <v>149</v>
      </c>
      <c r="E227" s="231"/>
      <c r="F227" s="233" t="s">
        <v>1154</v>
      </c>
      <c r="G227" s="231"/>
      <c r="H227" s="234">
        <v>5.6630000000000003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149</v>
      </c>
      <c r="AU227" s="240" t="s">
        <v>263</v>
      </c>
      <c r="AV227" s="14" t="s">
        <v>86</v>
      </c>
      <c r="AW227" s="14" t="s">
        <v>4</v>
      </c>
      <c r="AX227" s="14" t="s">
        <v>84</v>
      </c>
      <c r="AY227" s="240" t="s">
        <v>140</v>
      </c>
    </row>
    <row r="228" s="2" customFormat="1" ht="16.5" customHeight="1">
      <c r="A228" s="40"/>
      <c r="B228" s="41"/>
      <c r="C228" s="263" t="s">
        <v>447</v>
      </c>
      <c r="D228" s="263" t="s">
        <v>331</v>
      </c>
      <c r="E228" s="264" t="s">
        <v>516</v>
      </c>
      <c r="F228" s="265" t="s">
        <v>517</v>
      </c>
      <c r="G228" s="266" t="s">
        <v>145</v>
      </c>
      <c r="H228" s="267">
        <v>11.324999999999999</v>
      </c>
      <c r="I228" s="268"/>
      <c r="J228" s="269">
        <f>ROUND(I228*H228,2)</f>
        <v>0</v>
      </c>
      <c r="K228" s="265" t="s">
        <v>146</v>
      </c>
      <c r="L228" s="270"/>
      <c r="M228" s="271" t="s">
        <v>31</v>
      </c>
      <c r="N228" s="272" t="s">
        <v>47</v>
      </c>
      <c r="O228" s="86"/>
      <c r="P228" s="215">
        <f>O228*H228</f>
        <v>0</v>
      </c>
      <c r="Q228" s="215">
        <v>0.20999999999999999</v>
      </c>
      <c r="R228" s="215">
        <f>Q228*H228</f>
        <v>2.37825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297</v>
      </c>
      <c r="AT228" s="217" t="s">
        <v>331</v>
      </c>
      <c r="AU228" s="217" t="s">
        <v>263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84</v>
      </c>
      <c r="BK228" s="218">
        <f>ROUND(I228*H228,2)</f>
        <v>0</v>
      </c>
      <c r="BL228" s="19" t="s">
        <v>147</v>
      </c>
      <c r="BM228" s="217" t="s">
        <v>1155</v>
      </c>
    </row>
    <row r="229" s="14" customFormat="1">
      <c r="A229" s="14"/>
      <c r="B229" s="230"/>
      <c r="C229" s="231"/>
      <c r="D229" s="221" t="s">
        <v>149</v>
      </c>
      <c r="E229" s="232" t="s">
        <v>31</v>
      </c>
      <c r="F229" s="233" t="s">
        <v>1153</v>
      </c>
      <c r="G229" s="231"/>
      <c r="H229" s="234">
        <v>377.5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149</v>
      </c>
      <c r="AU229" s="240" t="s">
        <v>263</v>
      </c>
      <c r="AV229" s="14" t="s">
        <v>86</v>
      </c>
      <c r="AW229" s="14" t="s">
        <v>37</v>
      </c>
      <c r="AX229" s="14" t="s">
        <v>84</v>
      </c>
      <c r="AY229" s="240" t="s">
        <v>140</v>
      </c>
    </row>
    <row r="230" s="14" customFormat="1">
      <c r="A230" s="14"/>
      <c r="B230" s="230"/>
      <c r="C230" s="231"/>
      <c r="D230" s="221" t="s">
        <v>149</v>
      </c>
      <c r="E230" s="231"/>
      <c r="F230" s="233" t="s">
        <v>1156</v>
      </c>
      <c r="G230" s="231"/>
      <c r="H230" s="234">
        <v>11.324999999999999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149</v>
      </c>
      <c r="AU230" s="240" t="s">
        <v>263</v>
      </c>
      <c r="AV230" s="14" t="s">
        <v>86</v>
      </c>
      <c r="AW230" s="14" t="s">
        <v>4</v>
      </c>
      <c r="AX230" s="14" t="s">
        <v>84</v>
      </c>
      <c r="AY230" s="240" t="s">
        <v>140</v>
      </c>
    </row>
    <row r="231" s="2" customFormat="1">
      <c r="A231" s="40"/>
      <c r="B231" s="41"/>
      <c r="C231" s="206" t="s">
        <v>504</v>
      </c>
      <c r="D231" s="206" t="s">
        <v>142</v>
      </c>
      <c r="E231" s="207" t="s">
        <v>521</v>
      </c>
      <c r="F231" s="208" t="s">
        <v>522</v>
      </c>
      <c r="G231" s="209" t="s">
        <v>411</v>
      </c>
      <c r="H231" s="210">
        <v>377.5</v>
      </c>
      <c r="I231" s="211"/>
      <c r="J231" s="212">
        <f>ROUND(I231*H231,2)</f>
        <v>0</v>
      </c>
      <c r="K231" s="208" t="s">
        <v>146</v>
      </c>
      <c r="L231" s="46"/>
      <c r="M231" s="213" t="s">
        <v>31</v>
      </c>
      <c r="N231" s="214" t="s">
        <v>47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147</v>
      </c>
      <c r="AT231" s="217" t="s">
        <v>142</v>
      </c>
      <c r="AU231" s="217" t="s">
        <v>263</v>
      </c>
      <c r="AY231" s="19" t="s">
        <v>140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84</v>
      </c>
      <c r="BK231" s="218">
        <f>ROUND(I231*H231,2)</f>
        <v>0</v>
      </c>
      <c r="BL231" s="19" t="s">
        <v>147</v>
      </c>
      <c r="BM231" s="217" t="s">
        <v>1157</v>
      </c>
    </row>
    <row r="232" s="2" customFormat="1" ht="16.5" customHeight="1">
      <c r="A232" s="40"/>
      <c r="B232" s="41"/>
      <c r="C232" s="206" t="s">
        <v>508</v>
      </c>
      <c r="D232" s="206" t="s">
        <v>142</v>
      </c>
      <c r="E232" s="207" t="s">
        <v>525</v>
      </c>
      <c r="F232" s="208" t="s">
        <v>526</v>
      </c>
      <c r="G232" s="209" t="s">
        <v>334</v>
      </c>
      <c r="H232" s="210">
        <v>0.029999999999999999</v>
      </c>
      <c r="I232" s="211"/>
      <c r="J232" s="212">
        <f>ROUND(I232*H232,2)</f>
        <v>0</v>
      </c>
      <c r="K232" s="208" t="s">
        <v>146</v>
      </c>
      <c r="L232" s="46"/>
      <c r="M232" s="213" t="s">
        <v>31</v>
      </c>
      <c r="N232" s="214" t="s">
        <v>47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147</v>
      </c>
      <c r="AT232" s="217" t="s">
        <v>142</v>
      </c>
      <c r="AU232" s="217" t="s">
        <v>263</v>
      </c>
      <c r="AY232" s="19" t="s">
        <v>140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84</v>
      </c>
      <c r="BK232" s="218">
        <f>ROUND(I232*H232,2)</f>
        <v>0</v>
      </c>
      <c r="BL232" s="19" t="s">
        <v>147</v>
      </c>
      <c r="BM232" s="217" t="s">
        <v>1158</v>
      </c>
    </row>
    <row r="233" s="14" customFormat="1">
      <c r="A233" s="14"/>
      <c r="B233" s="230"/>
      <c r="C233" s="231"/>
      <c r="D233" s="221" t="s">
        <v>149</v>
      </c>
      <c r="E233" s="232" t="s">
        <v>31</v>
      </c>
      <c r="F233" s="233" t="s">
        <v>1153</v>
      </c>
      <c r="G233" s="231"/>
      <c r="H233" s="234">
        <v>377.5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149</v>
      </c>
      <c r="AU233" s="240" t="s">
        <v>263</v>
      </c>
      <c r="AV233" s="14" t="s">
        <v>86</v>
      </c>
      <c r="AW233" s="14" t="s">
        <v>37</v>
      </c>
      <c r="AX233" s="14" t="s">
        <v>84</v>
      </c>
      <c r="AY233" s="240" t="s">
        <v>140</v>
      </c>
    </row>
    <row r="234" s="14" customFormat="1">
      <c r="A234" s="14"/>
      <c r="B234" s="230"/>
      <c r="C234" s="231"/>
      <c r="D234" s="221" t="s">
        <v>149</v>
      </c>
      <c r="E234" s="231"/>
      <c r="F234" s="233" t="s">
        <v>1159</v>
      </c>
      <c r="G234" s="231"/>
      <c r="H234" s="234">
        <v>0.029999999999999999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149</v>
      </c>
      <c r="AU234" s="240" t="s">
        <v>263</v>
      </c>
      <c r="AV234" s="14" t="s">
        <v>86</v>
      </c>
      <c r="AW234" s="14" t="s">
        <v>4</v>
      </c>
      <c r="AX234" s="14" t="s">
        <v>84</v>
      </c>
      <c r="AY234" s="240" t="s">
        <v>140</v>
      </c>
    </row>
    <row r="235" s="2" customFormat="1" ht="16.5" customHeight="1">
      <c r="A235" s="40"/>
      <c r="B235" s="41"/>
      <c r="C235" s="206" t="s">
        <v>515</v>
      </c>
      <c r="D235" s="206" t="s">
        <v>142</v>
      </c>
      <c r="E235" s="207" t="s">
        <v>531</v>
      </c>
      <c r="F235" s="208" t="s">
        <v>532</v>
      </c>
      <c r="G235" s="209" t="s">
        <v>145</v>
      </c>
      <c r="H235" s="210">
        <v>3.7749999999999999</v>
      </c>
      <c r="I235" s="211"/>
      <c r="J235" s="212">
        <f>ROUND(I235*H235,2)</f>
        <v>0</v>
      </c>
      <c r="K235" s="208" t="s">
        <v>146</v>
      </c>
      <c r="L235" s="46"/>
      <c r="M235" s="213" t="s">
        <v>31</v>
      </c>
      <c r="N235" s="214" t="s">
        <v>47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147</v>
      </c>
      <c r="AT235" s="217" t="s">
        <v>142</v>
      </c>
      <c r="AU235" s="217" t="s">
        <v>263</v>
      </c>
      <c r="AY235" s="19" t="s">
        <v>140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84</v>
      </c>
      <c r="BK235" s="218">
        <f>ROUND(I235*H235,2)</f>
        <v>0</v>
      </c>
      <c r="BL235" s="19" t="s">
        <v>147</v>
      </c>
      <c r="BM235" s="217" t="s">
        <v>1160</v>
      </c>
    </row>
    <row r="236" s="14" customFormat="1">
      <c r="A236" s="14"/>
      <c r="B236" s="230"/>
      <c r="C236" s="231"/>
      <c r="D236" s="221" t="s">
        <v>149</v>
      </c>
      <c r="E236" s="232" t="s">
        <v>31</v>
      </c>
      <c r="F236" s="233" t="s">
        <v>1161</v>
      </c>
      <c r="G236" s="231"/>
      <c r="H236" s="234">
        <v>3.7749999999999999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149</v>
      </c>
      <c r="AU236" s="240" t="s">
        <v>263</v>
      </c>
      <c r="AV236" s="14" t="s">
        <v>86</v>
      </c>
      <c r="AW236" s="14" t="s">
        <v>37</v>
      </c>
      <c r="AX236" s="14" t="s">
        <v>84</v>
      </c>
      <c r="AY236" s="240" t="s">
        <v>140</v>
      </c>
    </row>
    <row r="237" s="2" customFormat="1" ht="16.5" customHeight="1">
      <c r="A237" s="40"/>
      <c r="B237" s="41"/>
      <c r="C237" s="206" t="s">
        <v>520</v>
      </c>
      <c r="D237" s="206" t="s">
        <v>142</v>
      </c>
      <c r="E237" s="207" t="s">
        <v>536</v>
      </c>
      <c r="F237" s="208" t="s">
        <v>537</v>
      </c>
      <c r="G237" s="209" t="s">
        <v>145</v>
      </c>
      <c r="H237" s="210">
        <v>3.7749999999999999</v>
      </c>
      <c r="I237" s="211"/>
      <c r="J237" s="212">
        <f>ROUND(I237*H237,2)</f>
        <v>0</v>
      </c>
      <c r="K237" s="208" t="s">
        <v>538</v>
      </c>
      <c r="L237" s="46"/>
      <c r="M237" s="213" t="s">
        <v>31</v>
      </c>
      <c r="N237" s="214" t="s">
        <v>47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147</v>
      </c>
      <c r="AT237" s="217" t="s">
        <v>142</v>
      </c>
      <c r="AU237" s="217" t="s">
        <v>263</v>
      </c>
      <c r="AY237" s="19" t="s">
        <v>140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84</v>
      </c>
      <c r="BK237" s="218">
        <f>ROUND(I237*H237,2)</f>
        <v>0</v>
      </c>
      <c r="BL237" s="19" t="s">
        <v>147</v>
      </c>
      <c r="BM237" s="217" t="s">
        <v>1162</v>
      </c>
    </row>
    <row r="238" s="14" customFormat="1">
      <c r="A238" s="14"/>
      <c r="B238" s="230"/>
      <c r="C238" s="231"/>
      <c r="D238" s="221" t="s">
        <v>149</v>
      </c>
      <c r="E238" s="232" t="s">
        <v>31</v>
      </c>
      <c r="F238" s="233" t="s">
        <v>1161</v>
      </c>
      <c r="G238" s="231"/>
      <c r="H238" s="234">
        <v>3.7749999999999999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149</v>
      </c>
      <c r="AU238" s="240" t="s">
        <v>263</v>
      </c>
      <c r="AV238" s="14" t="s">
        <v>86</v>
      </c>
      <c r="AW238" s="14" t="s">
        <v>37</v>
      </c>
      <c r="AX238" s="14" t="s">
        <v>84</v>
      </c>
      <c r="AY238" s="240" t="s">
        <v>140</v>
      </c>
    </row>
    <row r="239" s="12" customFormat="1" ht="22.8" customHeight="1">
      <c r="A239" s="12"/>
      <c r="B239" s="190"/>
      <c r="C239" s="191"/>
      <c r="D239" s="192" t="s">
        <v>75</v>
      </c>
      <c r="E239" s="204" t="s">
        <v>86</v>
      </c>
      <c r="F239" s="204" t="s">
        <v>541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SUM(P240:P241)</f>
        <v>0</v>
      </c>
      <c r="Q239" s="198"/>
      <c r="R239" s="199">
        <f>SUM(R240:R241)</f>
        <v>0.49865113999999994</v>
      </c>
      <c r="S239" s="198"/>
      <c r="T239" s="200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84</v>
      </c>
      <c r="AT239" s="202" t="s">
        <v>75</v>
      </c>
      <c r="AU239" s="202" t="s">
        <v>84</v>
      </c>
      <c r="AY239" s="201" t="s">
        <v>140</v>
      </c>
      <c r="BK239" s="203">
        <f>SUM(BK240:BK241)</f>
        <v>0</v>
      </c>
    </row>
    <row r="240" s="2" customFormat="1" ht="21.75" customHeight="1">
      <c r="A240" s="40"/>
      <c r="B240" s="41"/>
      <c r="C240" s="206" t="s">
        <v>524</v>
      </c>
      <c r="D240" s="206" t="s">
        <v>142</v>
      </c>
      <c r="E240" s="207" t="s">
        <v>543</v>
      </c>
      <c r="F240" s="208" t="s">
        <v>544</v>
      </c>
      <c r="G240" s="209" t="s">
        <v>145</v>
      </c>
      <c r="H240" s="210">
        <v>0.221</v>
      </c>
      <c r="I240" s="211"/>
      <c r="J240" s="212">
        <f>ROUND(I240*H240,2)</f>
        <v>0</v>
      </c>
      <c r="K240" s="208" t="s">
        <v>146</v>
      </c>
      <c r="L240" s="46"/>
      <c r="M240" s="213" t="s">
        <v>31</v>
      </c>
      <c r="N240" s="214" t="s">
        <v>47</v>
      </c>
      <c r="O240" s="86"/>
      <c r="P240" s="215">
        <f>O240*H240</f>
        <v>0</v>
      </c>
      <c r="Q240" s="215">
        <v>2.2563399999999998</v>
      </c>
      <c r="R240" s="215">
        <f>Q240*H240</f>
        <v>0.49865113999999994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147</v>
      </c>
      <c r="AT240" s="217" t="s">
        <v>142</v>
      </c>
      <c r="AU240" s="217" t="s">
        <v>86</v>
      </c>
      <c r="AY240" s="19" t="s">
        <v>140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84</v>
      </c>
      <c r="BK240" s="218">
        <f>ROUND(I240*H240,2)</f>
        <v>0</v>
      </c>
      <c r="BL240" s="19" t="s">
        <v>147</v>
      </c>
      <c r="BM240" s="217" t="s">
        <v>1163</v>
      </c>
    </row>
    <row r="241" s="14" customFormat="1">
      <c r="A241" s="14"/>
      <c r="B241" s="230"/>
      <c r="C241" s="231"/>
      <c r="D241" s="221" t="s">
        <v>149</v>
      </c>
      <c r="E241" s="232" t="s">
        <v>31</v>
      </c>
      <c r="F241" s="233" t="s">
        <v>546</v>
      </c>
      <c r="G241" s="231"/>
      <c r="H241" s="234">
        <v>0.221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149</v>
      </c>
      <c r="AU241" s="240" t="s">
        <v>86</v>
      </c>
      <c r="AV241" s="14" t="s">
        <v>86</v>
      </c>
      <c r="AW241" s="14" t="s">
        <v>37</v>
      </c>
      <c r="AX241" s="14" t="s">
        <v>84</v>
      </c>
      <c r="AY241" s="240" t="s">
        <v>140</v>
      </c>
    </row>
    <row r="242" s="12" customFormat="1" ht="22.8" customHeight="1">
      <c r="A242" s="12"/>
      <c r="B242" s="190"/>
      <c r="C242" s="191"/>
      <c r="D242" s="192" t="s">
        <v>75</v>
      </c>
      <c r="E242" s="204" t="s">
        <v>147</v>
      </c>
      <c r="F242" s="204" t="s">
        <v>939</v>
      </c>
      <c r="G242" s="191"/>
      <c r="H242" s="191"/>
      <c r="I242" s="194"/>
      <c r="J242" s="205">
        <f>BK242</f>
        <v>0</v>
      </c>
      <c r="K242" s="191"/>
      <c r="L242" s="196"/>
      <c r="M242" s="197"/>
      <c r="N242" s="198"/>
      <c r="O242" s="198"/>
      <c r="P242" s="199">
        <f>SUM(P243:P245)</f>
        <v>0</v>
      </c>
      <c r="Q242" s="198"/>
      <c r="R242" s="199">
        <f>SUM(R243:R245)</f>
        <v>0</v>
      </c>
      <c r="S242" s="198"/>
      <c r="T242" s="200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1" t="s">
        <v>84</v>
      </c>
      <c r="AT242" s="202" t="s">
        <v>75</v>
      </c>
      <c r="AU242" s="202" t="s">
        <v>84</v>
      </c>
      <c r="AY242" s="201" t="s">
        <v>140</v>
      </c>
      <c r="BK242" s="203">
        <f>SUM(BK243:BK245)</f>
        <v>0</v>
      </c>
    </row>
    <row r="243" s="2" customFormat="1" ht="21.75" customHeight="1">
      <c r="A243" s="40"/>
      <c r="B243" s="41"/>
      <c r="C243" s="206" t="s">
        <v>530</v>
      </c>
      <c r="D243" s="206" t="s">
        <v>142</v>
      </c>
      <c r="E243" s="207" t="s">
        <v>940</v>
      </c>
      <c r="F243" s="208" t="s">
        <v>941</v>
      </c>
      <c r="G243" s="209" t="s">
        <v>145</v>
      </c>
      <c r="H243" s="210">
        <v>0.17999999999999999</v>
      </c>
      <c r="I243" s="211"/>
      <c r="J243" s="212">
        <f>ROUND(I243*H243,2)</f>
        <v>0</v>
      </c>
      <c r="K243" s="208" t="s">
        <v>658</v>
      </c>
      <c r="L243" s="46"/>
      <c r="M243" s="213" t="s">
        <v>31</v>
      </c>
      <c r="N243" s="214" t="s">
        <v>47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147</v>
      </c>
      <c r="AT243" s="217" t="s">
        <v>142</v>
      </c>
      <c r="AU243" s="217" t="s">
        <v>86</v>
      </c>
      <c r="AY243" s="19" t="s">
        <v>140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84</v>
      </c>
      <c r="BK243" s="218">
        <f>ROUND(I243*H243,2)</f>
        <v>0</v>
      </c>
      <c r="BL243" s="19" t="s">
        <v>147</v>
      </c>
      <c r="BM243" s="217" t="s">
        <v>1164</v>
      </c>
    </row>
    <row r="244" s="13" customFormat="1">
      <c r="A244" s="13"/>
      <c r="B244" s="219"/>
      <c r="C244" s="220"/>
      <c r="D244" s="221" t="s">
        <v>149</v>
      </c>
      <c r="E244" s="222" t="s">
        <v>31</v>
      </c>
      <c r="F244" s="223" t="s">
        <v>784</v>
      </c>
      <c r="G244" s="220"/>
      <c r="H244" s="222" t="s">
        <v>31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149</v>
      </c>
      <c r="AU244" s="229" t="s">
        <v>86</v>
      </c>
      <c r="AV244" s="13" t="s">
        <v>84</v>
      </c>
      <c r="AW244" s="13" t="s">
        <v>37</v>
      </c>
      <c r="AX244" s="13" t="s">
        <v>76</v>
      </c>
      <c r="AY244" s="229" t="s">
        <v>140</v>
      </c>
    </row>
    <row r="245" s="14" customFormat="1">
      <c r="A245" s="14"/>
      <c r="B245" s="230"/>
      <c r="C245" s="231"/>
      <c r="D245" s="221" t="s">
        <v>149</v>
      </c>
      <c r="E245" s="232" t="s">
        <v>31</v>
      </c>
      <c r="F245" s="233" t="s">
        <v>1165</v>
      </c>
      <c r="G245" s="231"/>
      <c r="H245" s="234">
        <v>0.17999999999999999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149</v>
      </c>
      <c r="AU245" s="240" t="s">
        <v>86</v>
      </c>
      <c r="AV245" s="14" t="s">
        <v>86</v>
      </c>
      <c r="AW245" s="14" t="s">
        <v>37</v>
      </c>
      <c r="AX245" s="14" t="s">
        <v>84</v>
      </c>
      <c r="AY245" s="240" t="s">
        <v>140</v>
      </c>
    </row>
    <row r="246" s="12" customFormat="1" ht="22.8" customHeight="1">
      <c r="A246" s="12"/>
      <c r="B246" s="190"/>
      <c r="C246" s="191"/>
      <c r="D246" s="192" t="s">
        <v>75</v>
      </c>
      <c r="E246" s="204" t="s">
        <v>278</v>
      </c>
      <c r="F246" s="204" t="s">
        <v>547</v>
      </c>
      <c r="G246" s="191"/>
      <c r="H246" s="191"/>
      <c r="I246" s="194"/>
      <c r="J246" s="205">
        <f>BK246</f>
        <v>0</v>
      </c>
      <c r="K246" s="191"/>
      <c r="L246" s="196"/>
      <c r="M246" s="197"/>
      <c r="N246" s="198"/>
      <c r="O246" s="198"/>
      <c r="P246" s="199">
        <f>SUM(P247:P255)</f>
        <v>0</v>
      </c>
      <c r="Q246" s="198"/>
      <c r="R246" s="199">
        <f>SUM(R247:R255)</f>
        <v>0</v>
      </c>
      <c r="S246" s="198"/>
      <c r="T246" s="200">
        <f>SUM(T247:T255)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1" t="s">
        <v>84</v>
      </c>
      <c r="AT246" s="202" t="s">
        <v>75</v>
      </c>
      <c r="AU246" s="202" t="s">
        <v>84</v>
      </c>
      <c r="AY246" s="201" t="s">
        <v>140</v>
      </c>
      <c r="BK246" s="203">
        <f>SUM(BK247:BK255)</f>
        <v>0</v>
      </c>
    </row>
    <row r="247" s="2" customFormat="1" ht="16.5" customHeight="1">
      <c r="A247" s="40"/>
      <c r="B247" s="41"/>
      <c r="C247" s="206" t="s">
        <v>535</v>
      </c>
      <c r="D247" s="206" t="s">
        <v>142</v>
      </c>
      <c r="E247" s="207" t="s">
        <v>549</v>
      </c>
      <c r="F247" s="208" t="s">
        <v>550</v>
      </c>
      <c r="G247" s="209" t="s">
        <v>411</v>
      </c>
      <c r="H247" s="210">
        <v>3565.875</v>
      </c>
      <c r="I247" s="211"/>
      <c r="J247" s="212">
        <f>ROUND(I247*H247,2)</f>
        <v>0</v>
      </c>
      <c r="K247" s="208" t="s">
        <v>146</v>
      </c>
      <c r="L247" s="46"/>
      <c r="M247" s="213" t="s">
        <v>31</v>
      </c>
      <c r="N247" s="214" t="s">
        <v>47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147</v>
      </c>
      <c r="AT247" s="217" t="s">
        <v>142</v>
      </c>
      <c r="AU247" s="217" t="s">
        <v>86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84</v>
      </c>
      <c r="BK247" s="218">
        <f>ROUND(I247*H247,2)</f>
        <v>0</v>
      </c>
      <c r="BL247" s="19" t="s">
        <v>147</v>
      </c>
      <c r="BM247" s="217" t="s">
        <v>1166</v>
      </c>
    </row>
    <row r="248" s="13" customFormat="1">
      <c r="A248" s="13"/>
      <c r="B248" s="219"/>
      <c r="C248" s="220"/>
      <c r="D248" s="221" t="s">
        <v>149</v>
      </c>
      <c r="E248" s="222" t="s">
        <v>31</v>
      </c>
      <c r="F248" s="223" t="s">
        <v>552</v>
      </c>
      <c r="G248" s="220"/>
      <c r="H248" s="222" t="s">
        <v>31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9" t="s">
        <v>149</v>
      </c>
      <c r="AU248" s="229" t="s">
        <v>86</v>
      </c>
      <c r="AV248" s="13" t="s">
        <v>84</v>
      </c>
      <c r="AW248" s="13" t="s">
        <v>37</v>
      </c>
      <c r="AX248" s="13" t="s">
        <v>76</v>
      </c>
      <c r="AY248" s="229" t="s">
        <v>140</v>
      </c>
    </row>
    <row r="249" s="14" customFormat="1">
      <c r="A249" s="14"/>
      <c r="B249" s="230"/>
      <c r="C249" s="231"/>
      <c r="D249" s="221" t="s">
        <v>149</v>
      </c>
      <c r="E249" s="232" t="s">
        <v>31</v>
      </c>
      <c r="F249" s="233" t="s">
        <v>1167</v>
      </c>
      <c r="G249" s="231"/>
      <c r="H249" s="234">
        <v>1735.75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0" t="s">
        <v>149</v>
      </c>
      <c r="AU249" s="240" t="s">
        <v>86</v>
      </c>
      <c r="AV249" s="14" t="s">
        <v>86</v>
      </c>
      <c r="AW249" s="14" t="s">
        <v>37</v>
      </c>
      <c r="AX249" s="14" t="s">
        <v>76</v>
      </c>
      <c r="AY249" s="240" t="s">
        <v>140</v>
      </c>
    </row>
    <row r="250" s="14" customFormat="1">
      <c r="A250" s="14"/>
      <c r="B250" s="230"/>
      <c r="C250" s="231"/>
      <c r="D250" s="221" t="s">
        <v>149</v>
      </c>
      <c r="E250" s="232" t="s">
        <v>31</v>
      </c>
      <c r="F250" s="233" t="s">
        <v>554</v>
      </c>
      <c r="G250" s="231"/>
      <c r="H250" s="234">
        <v>0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149</v>
      </c>
      <c r="AU250" s="240" t="s">
        <v>86</v>
      </c>
      <c r="AV250" s="14" t="s">
        <v>86</v>
      </c>
      <c r="AW250" s="14" t="s">
        <v>37</v>
      </c>
      <c r="AX250" s="14" t="s">
        <v>76</v>
      </c>
      <c r="AY250" s="240" t="s">
        <v>140</v>
      </c>
    </row>
    <row r="251" s="14" customFormat="1">
      <c r="A251" s="14"/>
      <c r="B251" s="230"/>
      <c r="C251" s="231"/>
      <c r="D251" s="221" t="s">
        <v>149</v>
      </c>
      <c r="E251" s="232" t="s">
        <v>31</v>
      </c>
      <c r="F251" s="233" t="s">
        <v>1168</v>
      </c>
      <c r="G251" s="231"/>
      <c r="H251" s="234">
        <v>1830.125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149</v>
      </c>
      <c r="AU251" s="240" t="s">
        <v>86</v>
      </c>
      <c r="AV251" s="14" t="s">
        <v>86</v>
      </c>
      <c r="AW251" s="14" t="s">
        <v>37</v>
      </c>
      <c r="AX251" s="14" t="s">
        <v>76</v>
      </c>
      <c r="AY251" s="240" t="s">
        <v>140</v>
      </c>
    </row>
    <row r="252" s="15" customFormat="1">
      <c r="A252" s="15"/>
      <c r="B252" s="241"/>
      <c r="C252" s="242"/>
      <c r="D252" s="221" t="s">
        <v>149</v>
      </c>
      <c r="E252" s="243" t="s">
        <v>31</v>
      </c>
      <c r="F252" s="244" t="s">
        <v>204</v>
      </c>
      <c r="G252" s="242"/>
      <c r="H252" s="245">
        <v>3565.875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1" t="s">
        <v>149</v>
      </c>
      <c r="AU252" s="251" t="s">
        <v>86</v>
      </c>
      <c r="AV252" s="15" t="s">
        <v>147</v>
      </c>
      <c r="AW252" s="15" t="s">
        <v>37</v>
      </c>
      <c r="AX252" s="15" t="s">
        <v>84</v>
      </c>
      <c r="AY252" s="251" t="s">
        <v>140</v>
      </c>
    </row>
    <row r="253" s="2" customFormat="1">
      <c r="A253" s="40"/>
      <c r="B253" s="41"/>
      <c r="C253" s="206" t="s">
        <v>542</v>
      </c>
      <c r="D253" s="206" t="s">
        <v>142</v>
      </c>
      <c r="E253" s="207" t="s">
        <v>951</v>
      </c>
      <c r="F253" s="208" t="s">
        <v>952</v>
      </c>
      <c r="G253" s="209" t="s">
        <v>411</v>
      </c>
      <c r="H253" s="210">
        <v>365</v>
      </c>
      <c r="I253" s="211"/>
      <c r="J253" s="212">
        <f>ROUND(I253*H253,2)</f>
        <v>0</v>
      </c>
      <c r="K253" s="208" t="s">
        <v>146</v>
      </c>
      <c r="L253" s="46"/>
      <c r="M253" s="213" t="s">
        <v>31</v>
      </c>
      <c r="N253" s="214" t="s">
        <v>47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147</v>
      </c>
      <c r="AT253" s="217" t="s">
        <v>142</v>
      </c>
      <c r="AU253" s="217" t="s">
        <v>86</v>
      </c>
      <c r="AY253" s="19" t="s">
        <v>140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84</v>
      </c>
      <c r="BK253" s="218">
        <f>ROUND(I253*H253,2)</f>
        <v>0</v>
      </c>
      <c r="BL253" s="19" t="s">
        <v>147</v>
      </c>
      <c r="BM253" s="217" t="s">
        <v>1169</v>
      </c>
    </row>
    <row r="254" s="2" customFormat="1">
      <c r="A254" s="40"/>
      <c r="B254" s="41"/>
      <c r="C254" s="206" t="s">
        <v>548</v>
      </c>
      <c r="D254" s="206" t="s">
        <v>142</v>
      </c>
      <c r="E254" s="207" t="s">
        <v>955</v>
      </c>
      <c r="F254" s="208" t="s">
        <v>956</v>
      </c>
      <c r="G254" s="209" t="s">
        <v>411</v>
      </c>
      <c r="H254" s="210">
        <v>1245</v>
      </c>
      <c r="I254" s="211"/>
      <c r="J254" s="212">
        <f>ROUND(I254*H254,2)</f>
        <v>0</v>
      </c>
      <c r="K254" s="208" t="s">
        <v>146</v>
      </c>
      <c r="L254" s="46"/>
      <c r="M254" s="213" t="s">
        <v>31</v>
      </c>
      <c r="N254" s="214" t="s">
        <v>47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147</v>
      </c>
      <c r="AT254" s="217" t="s">
        <v>142</v>
      </c>
      <c r="AU254" s="217" t="s">
        <v>86</v>
      </c>
      <c r="AY254" s="19" t="s">
        <v>140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84</v>
      </c>
      <c r="BK254" s="218">
        <f>ROUND(I254*H254,2)</f>
        <v>0</v>
      </c>
      <c r="BL254" s="19" t="s">
        <v>147</v>
      </c>
      <c r="BM254" s="217" t="s">
        <v>1170</v>
      </c>
    </row>
    <row r="255" s="2" customFormat="1">
      <c r="A255" s="40"/>
      <c r="B255" s="41"/>
      <c r="C255" s="206" t="s">
        <v>556</v>
      </c>
      <c r="D255" s="206" t="s">
        <v>142</v>
      </c>
      <c r="E255" s="207" t="s">
        <v>959</v>
      </c>
      <c r="F255" s="208" t="s">
        <v>960</v>
      </c>
      <c r="G255" s="209" t="s">
        <v>411</v>
      </c>
      <c r="H255" s="210">
        <v>1245</v>
      </c>
      <c r="I255" s="211"/>
      <c r="J255" s="212">
        <f>ROUND(I255*H255,2)</f>
        <v>0</v>
      </c>
      <c r="K255" s="208" t="s">
        <v>146</v>
      </c>
      <c r="L255" s="46"/>
      <c r="M255" s="213" t="s">
        <v>31</v>
      </c>
      <c r="N255" s="214" t="s">
        <v>47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147</v>
      </c>
      <c r="AT255" s="217" t="s">
        <v>142</v>
      </c>
      <c r="AU255" s="217" t="s">
        <v>86</v>
      </c>
      <c r="AY255" s="19" t="s">
        <v>140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84</v>
      </c>
      <c r="BK255" s="218">
        <f>ROUND(I255*H255,2)</f>
        <v>0</v>
      </c>
      <c r="BL255" s="19" t="s">
        <v>147</v>
      </c>
      <c r="BM255" s="217" t="s">
        <v>1171</v>
      </c>
    </row>
    <row r="256" s="12" customFormat="1" ht="22.8" customHeight="1">
      <c r="A256" s="12"/>
      <c r="B256" s="190"/>
      <c r="C256" s="191"/>
      <c r="D256" s="192" t="s">
        <v>75</v>
      </c>
      <c r="E256" s="204" t="s">
        <v>302</v>
      </c>
      <c r="F256" s="204" t="s">
        <v>583</v>
      </c>
      <c r="G256" s="191"/>
      <c r="H256" s="191"/>
      <c r="I256" s="194"/>
      <c r="J256" s="205">
        <f>BK256</f>
        <v>0</v>
      </c>
      <c r="K256" s="191"/>
      <c r="L256" s="196"/>
      <c r="M256" s="197"/>
      <c r="N256" s="198"/>
      <c r="O256" s="198"/>
      <c r="P256" s="199">
        <f>SUM(P257:P279)</f>
        <v>0</v>
      </c>
      <c r="Q256" s="198"/>
      <c r="R256" s="199">
        <f>SUM(R257:R279)</f>
        <v>3.3111155999999999</v>
      </c>
      <c r="S256" s="198"/>
      <c r="T256" s="200">
        <f>SUM(T257:T279)</f>
        <v>0.66000000000000003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1" t="s">
        <v>84</v>
      </c>
      <c r="AT256" s="202" t="s">
        <v>75</v>
      </c>
      <c r="AU256" s="202" t="s">
        <v>84</v>
      </c>
      <c r="AY256" s="201" t="s">
        <v>140</v>
      </c>
      <c r="BK256" s="203">
        <f>SUM(BK257:BK279)</f>
        <v>0</v>
      </c>
    </row>
    <row r="257" s="2" customFormat="1" ht="16.5" customHeight="1">
      <c r="A257" s="40"/>
      <c r="B257" s="41"/>
      <c r="C257" s="206" t="s">
        <v>561</v>
      </c>
      <c r="D257" s="206" t="s">
        <v>142</v>
      </c>
      <c r="E257" s="207" t="s">
        <v>597</v>
      </c>
      <c r="F257" s="208" t="s">
        <v>598</v>
      </c>
      <c r="G257" s="209" t="s">
        <v>432</v>
      </c>
      <c r="H257" s="210">
        <v>2</v>
      </c>
      <c r="I257" s="211"/>
      <c r="J257" s="212">
        <f>ROUND(I257*H257,2)</f>
        <v>0</v>
      </c>
      <c r="K257" s="208" t="s">
        <v>146</v>
      </c>
      <c r="L257" s="46"/>
      <c r="M257" s="213" t="s">
        <v>31</v>
      </c>
      <c r="N257" s="214" t="s">
        <v>47</v>
      </c>
      <c r="O257" s="86"/>
      <c r="P257" s="215">
        <f>O257*H257</f>
        <v>0</v>
      </c>
      <c r="Q257" s="215">
        <v>0.00069999999999999999</v>
      </c>
      <c r="R257" s="215">
        <f>Q257*H257</f>
        <v>0.0014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147</v>
      </c>
      <c r="AT257" s="217" t="s">
        <v>142</v>
      </c>
      <c r="AU257" s="217" t="s">
        <v>86</v>
      </c>
      <c r="AY257" s="19" t="s">
        <v>140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84</v>
      </c>
      <c r="BK257" s="218">
        <f>ROUND(I257*H257,2)</f>
        <v>0</v>
      </c>
      <c r="BL257" s="19" t="s">
        <v>147</v>
      </c>
      <c r="BM257" s="217" t="s">
        <v>1172</v>
      </c>
    </row>
    <row r="258" s="2" customFormat="1" ht="16.5" customHeight="1">
      <c r="A258" s="40"/>
      <c r="B258" s="41"/>
      <c r="C258" s="263" t="s">
        <v>566</v>
      </c>
      <c r="D258" s="263" t="s">
        <v>331</v>
      </c>
      <c r="E258" s="264" t="s">
        <v>601</v>
      </c>
      <c r="F258" s="265" t="s">
        <v>602</v>
      </c>
      <c r="G258" s="266" t="s">
        <v>432</v>
      </c>
      <c r="H258" s="267">
        <v>2</v>
      </c>
      <c r="I258" s="268"/>
      <c r="J258" s="269">
        <f>ROUND(I258*H258,2)</f>
        <v>0</v>
      </c>
      <c r="K258" s="265" t="s">
        <v>146</v>
      </c>
      <c r="L258" s="270"/>
      <c r="M258" s="271" t="s">
        <v>31</v>
      </c>
      <c r="N258" s="272" t="s">
        <v>47</v>
      </c>
      <c r="O258" s="86"/>
      <c r="P258" s="215">
        <f>O258*H258</f>
        <v>0</v>
      </c>
      <c r="Q258" s="215">
        <v>0.00010000000000000001</v>
      </c>
      <c r="R258" s="215">
        <f>Q258*H258</f>
        <v>0.00020000000000000001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297</v>
      </c>
      <c r="AT258" s="217" t="s">
        <v>331</v>
      </c>
      <c r="AU258" s="217" t="s">
        <v>86</v>
      </c>
      <c r="AY258" s="19" t="s">
        <v>140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84</v>
      </c>
      <c r="BK258" s="218">
        <f>ROUND(I258*H258,2)</f>
        <v>0</v>
      </c>
      <c r="BL258" s="19" t="s">
        <v>147</v>
      </c>
      <c r="BM258" s="217" t="s">
        <v>1173</v>
      </c>
    </row>
    <row r="259" s="2" customFormat="1" ht="16.5" customHeight="1">
      <c r="A259" s="40"/>
      <c r="B259" s="41"/>
      <c r="C259" s="263" t="s">
        <v>570</v>
      </c>
      <c r="D259" s="263" t="s">
        <v>331</v>
      </c>
      <c r="E259" s="264" t="s">
        <v>605</v>
      </c>
      <c r="F259" s="265" t="s">
        <v>606</v>
      </c>
      <c r="G259" s="266" t="s">
        <v>432</v>
      </c>
      <c r="H259" s="267">
        <v>4</v>
      </c>
      <c r="I259" s="268"/>
      <c r="J259" s="269">
        <f>ROUND(I259*H259,2)</f>
        <v>0</v>
      </c>
      <c r="K259" s="265" t="s">
        <v>146</v>
      </c>
      <c r="L259" s="270"/>
      <c r="M259" s="271" t="s">
        <v>31</v>
      </c>
      <c r="N259" s="272" t="s">
        <v>47</v>
      </c>
      <c r="O259" s="86"/>
      <c r="P259" s="215">
        <f>O259*H259</f>
        <v>0</v>
      </c>
      <c r="Q259" s="215">
        <v>0.00035</v>
      </c>
      <c r="R259" s="215">
        <f>Q259*H259</f>
        <v>0.0014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297</v>
      </c>
      <c r="AT259" s="217" t="s">
        <v>331</v>
      </c>
      <c r="AU259" s="217" t="s">
        <v>86</v>
      </c>
      <c r="AY259" s="19" t="s">
        <v>140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84</v>
      </c>
      <c r="BK259" s="218">
        <f>ROUND(I259*H259,2)</f>
        <v>0</v>
      </c>
      <c r="BL259" s="19" t="s">
        <v>147</v>
      </c>
      <c r="BM259" s="217" t="s">
        <v>1174</v>
      </c>
    </row>
    <row r="260" s="2" customFormat="1" ht="16.5" customHeight="1">
      <c r="A260" s="40"/>
      <c r="B260" s="41"/>
      <c r="C260" s="263" t="s">
        <v>574</v>
      </c>
      <c r="D260" s="263" t="s">
        <v>331</v>
      </c>
      <c r="E260" s="264" t="s">
        <v>609</v>
      </c>
      <c r="F260" s="265" t="s">
        <v>610</v>
      </c>
      <c r="G260" s="266" t="s">
        <v>432</v>
      </c>
      <c r="H260" s="267">
        <v>2</v>
      </c>
      <c r="I260" s="268"/>
      <c r="J260" s="269">
        <f>ROUND(I260*H260,2)</f>
        <v>0</v>
      </c>
      <c r="K260" s="265" t="s">
        <v>146</v>
      </c>
      <c r="L260" s="270"/>
      <c r="M260" s="271" t="s">
        <v>31</v>
      </c>
      <c r="N260" s="272" t="s">
        <v>47</v>
      </c>
      <c r="O260" s="86"/>
      <c r="P260" s="215">
        <f>O260*H260</f>
        <v>0</v>
      </c>
      <c r="Q260" s="215">
        <v>0.0016999999999999999</v>
      </c>
      <c r="R260" s="215">
        <f>Q260*H260</f>
        <v>0.0033999999999999998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297</v>
      </c>
      <c r="AT260" s="217" t="s">
        <v>331</v>
      </c>
      <c r="AU260" s="217" t="s">
        <v>86</v>
      </c>
      <c r="AY260" s="19" t="s">
        <v>140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84</v>
      </c>
      <c r="BK260" s="218">
        <f>ROUND(I260*H260,2)</f>
        <v>0</v>
      </c>
      <c r="BL260" s="19" t="s">
        <v>147</v>
      </c>
      <c r="BM260" s="217" t="s">
        <v>1175</v>
      </c>
    </row>
    <row r="261" s="14" customFormat="1">
      <c r="A261" s="14"/>
      <c r="B261" s="230"/>
      <c r="C261" s="231"/>
      <c r="D261" s="221" t="s">
        <v>149</v>
      </c>
      <c r="E261" s="232" t="s">
        <v>31</v>
      </c>
      <c r="F261" s="233" t="s">
        <v>612</v>
      </c>
      <c r="G261" s="231"/>
      <c r="H261" s="234">
        <v>2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149</v>
      </c>
      <c r="AU261" s="240" t="s">
        <v>86</v>
      </c>
      <c r="AV261" s="14" t="s">
        <v>86</v>
      </c>
      <c r="AW261" s="14" t="s">
        <v>37</v>
      </c>
      <c r="AX261" s="14" t="s">
        <v>84</v>
      </c>
      <c r="AY261" s="240" t="s">
        <v>140</v>
      </c>
    </row>
    <row r="262" s="2" customFormat="1" ht="16.5" customHeight="1">
      <c r="A262" s="40"/>
      <c r="B262" s="41"/>
      <c r="C262" s="206" t="s">
        <v>584</v>
      </c>
      <c r="D262" s="206" t="s">
        <v>142</v>
      </c>
      <c r="E262" s="207" t="s">
        <v>585</v>
      </c>
      <c r="F262" s="208" t="s">
        <v>586</v>
      </c>
      <c r="G262" s="209" t="s">
        <v>432</v>
      </c>
      <c r="H262" s="210">
        <v>2</v>
      </c>
      <c r="I262" s="211"/>
      <c r="J262" s="212">
        <f>ROUND(I262*H262,2)</f>
        <v>0</v>
      </c>
      <c r="K262" s="208" t="s">
        <v>146</v>
      </c>
      <c r="L262" s="46"/>
      <c r="M262" s="213" t="s">
        <v>31</v>
      </c>
      <c r="N262" s="214" t="s">
        <v>47</v>
      </c>
      <c r="O262" s="86"/>
      <c r="P262" s="215">
        <f>O262*H262</f>
        <v>0</v>
      </c>
      <c r="Q262" s="215">
        <v>0.11241</v>
      </c>
      <c r="R262" s="215">
        <f>Q262*H262</f>
        <v>0.22481999999999999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147</v>
      </c>
      <c r="AT262" s="217" t="s">
        <v>142</v>
      </c>
      <c r="AU262" s="217" t="s">
        <v>86</v>
      </c>
      <c r="AY262" s="19" t="s">
        <v>140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84</v>
      </c>
      <c r="BK262" s="218">
        <f>ROUND(I262*H262,2)</f>
        <v>0</v>
      </c>
      <c r="BL262" s="19" t="s">
        <v>147</v>
      </c>
      <c r="BM262" s="217" t="s">
        <v>1176</v>
      </c>
    </row>
    <row r="263" s="2" customFormat="1" ht="16.5" customHeight="1">
      <c r="A263" s="40"/>
      <c r="B263" s="41"/>
      <c r="C263" s="263" t="s">
        <v>588</v>
      </c>
      <c r="D263" s="263" t="s">
        <v>331</v>
      </c>
      <c r="E263" s="264" t="s">
        <v>589</v>
      </c>
      <c r="F263" s="265" t="s">
        <v>590</v>
      </c>
      <c r="G263" s="266" t="s">
        <v>432</v>
      </c>
      <c r="H263" s="267">
        <v>2</v>
      </c>
      <c r="I263" s="268"/>
      <c r="J263" s="269">
        <f>ROUND(I263*H263,2)</f>
        <v>0</v>
      </c>
      <c r="K263" s="265" t="s">
        <v>146</v>
      </c>
      <c r="L263" s="270"/>
      <c r="M263" s="271" t="s">
        <v>31</v>
      </c>
      <c r="N263" s="272" t="s">
        <v>47</v>
      </c>
      <c r="O263" s="86"/>
      <c r="P263" s="215">
        <f>O263*H263</f>
        <v>0</v>
      </c>
      <c r="Q263" s="215">
        <v>0.0061000000000000004</v>
      </c>
      <c r="R263" s="215">
        <f>Q263*H263</f>
        <v>0.012200000000000001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297</v>
      </c>
      <c r="AT263" s="217" t="s">
        <v>331</v>
      </c>
      <c r="AU263" s="217" t="s">
        <v>86</v>
      </c>
      <c r="AY263" s="19" t="s">
        <v>140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84</v>
      </c>
      <c r="BK263" s="218">
        <f>ROUND(I263*H263,2)</f>
        <v>0</v>
      </c>
      <c r="BL263" s="19" t="s">
        <v>147</v>
      </c>
      <c r="BM263" s="217" t="s">
        <v>1177</v>
      </c>
    </row>
    <row r="264" s="2" customFormat="1" ht="16.5" customHeight="1">
      <c r="A264" s="40"/>
      <c r="B264" s="41"/>
      <c r="C264" s="263" t="s">
        <v>592</v>
      </c>
      <c r="D264" s="263" t="s">
        <v>331</v>
      </c>
      <c r="E264" s="264" t="s">
        <v>593</v>
      </c>
      <c r="F264" s="265" t="s">
        <v>594</v>
      </c>
      <c r="G264" s="266" t="s">
        <v>432</v>
      </c>
      <c r="H264" s="267">
        <v>2</v>
      </c>
      <c r="I264" s="268"/>
      <c r="J264" s="269">
        <f>ROUND(I264*H264,2)</f>
        <v>0</v>
      </c>
      <c r="K264" s="265" t="s">
        <v>146</v>
      </c>
      <c r="L264" s="270"/>
      <c r="M264" s="271" t="s">
        <v>31</v>
      </c>
      <c r="N264" s="272" t="s">
        <v>47</v>
      </c>
      <c r="O264" s="86"/>
      <c r="P264" s="215">
        <f>O264*H264</f>
        <v>0</v>
      </c>
      <c r="Q264" s="215">
        <v>0.0030000000000000001</v>
      </c>
      <c r="R264" s="215">
        <f>Q264*H264</f>
        <v>0.0060000000000000001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297</v>
      </c>
      <c r="AT264" s="217" t="s">
        <v>331</v>
      </c>
      <c r="AU264" s="217" t="s">
        <v>86</v>
      </c>
      <c r="AY264" s="19" t="s">
        <v>140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84</v>
      </c>
      <c r="BK264" s="218">
        <f>ROUND(I264*H264,2)</f>
        <v>0</v>
      </c>
      <c r="BL264" s="19" t="s">
        <v>147</v>
      </c>
      <c r="BM264" s="217" t="s">
        <v>1178</v>
      </c>
    </row>
    <row r="265" s="2" customFormat="1" ht="16.5" customHeight="1">
      <c r="A265" s="40"/>
      <c r="B265" s="41"/>
      <c r="C265" s="206" t="s">
        <v>596</v>
      </c>
      <c r="D265" s="206" t="s">
        <v>142</v>
      </c>
      <c r="E265" s="207" t="s">
        <v>614</v>
      </c>
      <c r="F265" s="208" t="s">
        <v>615</v>
      </c>
      <c r="G265" s="209" t="s">
        <v>577</v>
      </c>
      <c r="H265" s="210">
        <v>3</v>
      </c>
      <c r="I265" s="211"/>
      <c r="J265" s="212">
        <f>ROUND(I265*H265,2)</f>
        <v>0</v>
      </c>
      <c r="K265" s="208" t="s">
        <v>146</v>
      </c>
      <c r="L265" s="46"/>
      <c r="M265" s="213" t="s">
        <v>31</v>
      </c>
      <c r="N265" s="214" t="s">
        <v>47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147</v>
      </c>
      <c r="AT265" s="217" t="s">
        <v>142</v>
      </c>
      <c r="AU265" s="217" t="s">
        <v>86</v>
      </c>
      <c r="AY265" s="19" t="s">
        <v>140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84</v>
      </c>
      <c r="BK265" s="218">
        <f>ROUND(I265*H265,2)</f>
        <v>0</v>
      </c>
      <c r="BL265" s="19" t="s">
        <v>147</v>
      </c>
      <c r="BM265" s="217" t="s">
        <v>1179</v>
      </c>
    </row>
    <row r="266" s="14" customFormat="1">
      <c r="A266" s="14"/>
      <c r="B266" s="230"/>
      <c r="C266" s="231"/>
      <c r="D266" s="221" t="s">
        <v>149</v>
      </c>
      <c r="E266" s="232" t="s">
        <v>31</v>
      </c>
      <c r="F266" s="233" t="s">
        <v>1180</v>
      </c>
      <c r="G266" s="231"/>
      <c r="H266" s="234">
        <v>3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149</v>
      </c>
      <c r="AU266" s="240" t="s">
        <v>86</v>
      </c>
      <c r="AV266" s="14" t="s">
        <v>86</v>
      </c>
      <c r="AW266" s="14" t="s">
        <v>37</v>
      </c>
      <c r="AX266" s="14" t="s">
        <v>84</v>
      </c>
      <c r="AY266" s="240" t="s">
        <v>140</v>
      </c>
    </row>
    <row r="267" s="2" customFormat="1" ht="33" customHeight="1">
      <c r="A267" s="40"/>
      <c r="B267" s="41"/>
      <c r="C267" s="206" t="s">
        <v>600</v>
      </c>
      <c r="D267" s="206" t="s">
        <v>142</v>
      </c>
      <c r="E267" s="207" t="s">
        <v>620</v>
      </c>
      <c r="F267" s="208" t="s">
        <v>621</v>
      </c>
      <c r="G267" s="209" t="s">
        <v>411</v>
      </c>
      <c r="H267" s="210">
        <v>3</v>
      </c>
      <c r="I267" s="211"/>
      <c r="J267" s="212">
        <f>ROUND(I267*H267,2)</f>
        <v>0</v>
      </c>
      <c r="K267" s="208" t="s">
        <v>146</v>
      </c>
      <c r="L267" s="46"/>
      <c r="M267" s="213" t="s">
        <v>31</v>
      </c>
      <c r="N267" s="214" t="s">
        <v>47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0.22</v>
      </c>
      <c r="T267" s="216">
        <f>S267*H267</f>
        <v>0.66000000000000003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147</v>
      </c>
      <c r="AT267" s="217" t="s">
        <v>142</v>
      </c>
      <c r="AU267" s="217" t="s">
        <v>86</v>
      </c>
      <c r="AY267" s="19" t="s">
        <v>140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84</v>
      </c>
      <c r="BK267" s="218">
        <f>ROUND(I267*H267,2)</f>
        <v>0</v>
      </c>
      <c r="BL267" s="19" t="s">
        <v>147</v>
      </c>
      <c r="BM267" s="217" t="s">
        <v>1181</v>
      </c>
    </row>
    <row r="268" s="14" customFormat="1">
      <c r="A268" s="14"/>
      <c r="B268" s="230"/>
      <c r="C268" s="231"/>
      <c r="D268" s="221" t="s">
        <v>149</v>
      </c>
      <c r="E268" s="232" t="s">
        <v>31</v>
      </c>
      <c r="F268" s="233" t="s">
        <v>1182</v>
      </c>
      <c r="G268" s="231"/>
      <c r="H268" s="234">
        <v>3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149</v>
      </c>
      <c r="AU268" s="240" t="s">
        <v>86</v>
      </c>
      <c r="AV268" s="14" t="s">
        <v>86</v>
      </c>
      <c r="AW268" s="14" t="s">
        <v>37</v>
      </c>
      <c r="AX268" s="14" t="s">
        <v>84</v>
      </c>
      <c r="AY268" s="240" t="s">
        <v>140</v>
      </c>
    </row>
    <row r="269" s="2" customFormat="1">
      <c r="A269" s="40"/>
      <c r="B269" s="41"/>
      <c r="C269" s="206" t="s">
        <v>604</v>
      </c>
      <c r="D269" s="206" t="s">
        <v>142</v>
      </c>
      <c r="E269" s="207" t="s">
        <v>626</v>
      </c>
      <c r="F269" s="208" t="s">
        <v>627</v>
      </c>
      <c r="G269" s="209" t="s">
        <v>577</v>
      </c>
      <c r="H269" s="210">
        <v>3</v>
      </c>
      <c r="I269" s="211"/>
      <c r="J269" s="212">
        <f>ROUND(I269*H269,2)</f>
        <v>0</v>
      </c>
      <c r="K269" s="208" t="s">
        <v>146</v>
      </c>
      <c r="L269" s="46"/>
      <c r="M269" s="213" t="s">
        <v>31</v>
      </c>
      <c r="N269" s="214" t="s">
        <v>47</v>
      </c>
      <c r="O269" s="86"/>
      <c r="P269" s="215">
        <f>O269*H269</f>
        <v>0</v>
      </c>
      <c r="Q269" s="215">
        <v>0.00017000000000000001</v>
      </c>
      <c r="R269" s="215">
        <f>Q269*H269</f>
        <v>0.00051000000000000004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147</v>
      </c>
      <c r="AT269" s="217" t="s">
        <v>142</v>
      </c>
      <c r="AU269" s="217" t="s">
        <v>86</v>
      </c>
      <c r="AY269" s="19" t="s">
        <v>140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84</v>
      </c>
      <c r="BK269" s="218">
        <f>ROUND(I269*H269,2)</f>
        <v>0</v>
      </c>
      <c r="BL269" s="19" t="s">
        <v>147</v>
      </c>
      <c r="BM269" s="217" t="s">
        <v>1183</v>
      </c>
    </row>
    <row r="270" s="14" customFormat="1">
      <c r="A270" s="14"/>
      <c r="B270" s="230"/>
      <c r="C270" s="231"/>
      <c r="D270" s="221" t="s">
        <v>149</v>
      </c>
      <c r="E270" s="232" t="s">
        <v>31</v>
      </c>
      <c r="F270" s="233" t="s">
        <v>1180</v>
      </c>
      <c r="G270" s="231"/>
      <c r="H270" s="234">
        <v>3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149</v>
      </c>
      <c r="AU270" s="240" t="s">
        <v>86</v>
      </c>
      <c r="AV270" s="14" t="s">
        <v>86</v>
      </c>
      <c r="AW270" s="14" t="s">
        <v>37</v>
      </c>
      <c r="AX270" s="14" t="s">
        <v>84</v>
      </c>
      <c r="AY270" s="240" t="s">
        <v>140</v>
      </c>
    </row>
    <row r="271" s="2" customFormat="1" ht="16.5" customHeight="1">
      <c r="A271" s="40"/>
      <c r="B271" s="41"/>
      <c r="C271" s="206" t="s">
        <v>608</v>
      </c>
      <c r="D271" s="206" t="s">
        <v>142</v>
      </c>
      <c r="E271" s="207" t="s">
        <v>656</v>
      </c>
      <c r="F271" s="208" t="s">
        <v>657</v>
      </c>
      <c r="G271" s="209" t="s">
        <v>411</v>
      </c>
      <c r="H271" s="210">
        <v>1092.96</v>
      </c>
      <c r="I271" s="211"/>
      <c r="J271" s="212">
        <f>ROUND(I271*H271,2)</f>
        <v>0</v>
      </c>
      <c r="K271" s="208" t="s">
        <v>658</v>
      </c>
      <c r="L271" s="46"/>
      <c r="M271" s="213" t="s">
        <v>31</v>
      </c>
      <c r="N271" s="214" t="s">
        <v>47</v>
      </c>
      <c r="O271" s="86"/>
      <c r="P271" s="215">
        <f>O271*H271</f>
        <v>0</v>
      </c>
      <c r="Q271" s="215">
        <v>0.00036000000000000002</v>
      </c>
      <c r="R271" s="215">
        <f>Q271*H271</f>
        <v>0.39346560000000003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147</v>
      </c>
      <c r="AT271" s="217" t="s">
        <v>142</v>
      </c>
      <c r="AU271" s="217" t="s">
        <v>86</v>
      </c>
      <c r="AY271" s="19" t="s">
        <v>140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84</v>
      </c>
      <c r="BK271" s="218">
        <f>ROUND(I271*H271,2)</f>
        <v>0</v>
      </c>
      <c r="BL271" s="19" t="s">
        <v>147</v>
      </c>
      <c r="BM271" s="217" t="s">
        <v>1184</v>
      </c>
    </row>
    <row r="272" s="13" customFormat="1">
      <c r="A272" s="13"/>
      <c r="B272" s="219"/>
      <c r="C272" s="220"/>
      <c r="D272" s="221" t="s">
        <v>149</v>
      </c>
      <c r="E272" s="222" t="s">
        <v>31</v>
      </c>
      <c r="F272" s="223" t="s">
        <v>1080</v>
      </c>
      <c r="G272" s="220"/>
      <c r="H272" s="222" t="s">
        <v>31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9" t="s">
        <v>149</v>
      </c>
      <c r="AU272" s="229" t="s">
        <v>86</v>
      </c>
      <c r="AV272" s="13" t="s">
        <v>84</v>
      </c>
      <c r="AW272" s="13" t="s">
        <v>37</v>
      </c>
      <c r="AX272" s="13" t="s">
        <v>76</v>
      </c>
      <c r="AY272" s="229" t="s">
        <v>140</v>
      </c>
    </row>
    <row r="273" s="14" customFormat="1">
      <c r="A273" s="14"/>
      <c r="B273" s="230"/>
      <c r="C273" s="231"/>
      <c r="D273" s="221" t="s">
        <v>149</v>
      </c>
      <c r="E273" s="232" t="s">
        <v>31</v>
      </c>
      <c r="F273" s="233" t="s">
        <v>1185</v>
      </c>
      <c r="G273" s="231"/>
      <c r="H273" s="234">
        <v>319.44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149</v>
      </c>
      <c r="AU273" s="240" t="s">
        <v>86</v>
      </c>
      <c r="AV273" s="14" t="s">
        <v>86</v>
      </c>
      <c r="AW273" s="14" t="s">
        <v>37</v>
      </c>
      <c r="AX273" s="14" t="s">
        <v>76</v>
      </c>
      <c r="AY273" s="240" t="s">
        <v>140</v>
      </c>
    </row>
    <row r="274" s="14" customFormat="1">
      <c r="A274" s="14"/>
      <c r="B274" s="230"/>
      <c r="C274" s="231"/>
      <c r="D274" s="221" t="s">
        <v>149</v>
      </c>
      <c r="E274" s="232" t="s">
        <v>31</v>
      </c>
      <c r="F274" s="233" t="s">
        <v>1186</v>
      </c>
      <c r="G274" s="231"/>
      <c r="H274" s="234">
        <v>630.96000000000004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149</v>
      </c>
      <c r="AU274" s="240" t="s">
        <v>86</v>
      </c>
      <c r="AV274" s="14" t="s">
        <v>86</v>
      </c>
      <c r="AW274" s="14" t="s">
        <v>37</v>
      </c>
      <c r="AX274" s="14" t="s">
        <v>76</v>
      </c>
      <c r="AY274" s="240" t="s">
        <v>140</v>
      </c>
    </row>
    <row r="275" s="15" customFormat="1">
      <c r="A275" s="15"/>
      <c r="B275" s="241"/>
      <c r="C275" s="242"/>
      <c r="D275" s="221" t="s">
        <v>149</v>
      </c>
      <c r="E275" s="243" t="s">
        <v>31</v>
      </c>
      <c r="F275" s="244" t="s">
        <v>204</v>
      </c>
      <c r="G275" s="242"/>
      <c r="H275" s="245">
        <v>950.40000000000009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1" t="s">
        <v>149</v>
      </c>
      <c r="AU275" s="251" t="s">
        <v>86</v>
      </c>
      <c r="AV275" s="15" t="s">
        <v>147</v>
      </c>
      <c r="AW275" s="15" t="s">
        <v>37</v>
      </c>
      <c r="AX275" s="15" t="s">
        <v>84</v>
      </c>
      <c r="AY275" s="251" t="s">
        <v>140</v>
      </c>
    </row>
    <row r="276" s="14" customFormat="1">
      <c r="A276" s="14"/>
      <c r="B276" s="230"/>
      <c r="C276" s="231"/>
      <c r="D276" s="221" t="s">
        <v>149</v>
      </c>
      <c r="E276" s="231"/>
      <c r="F276" s="233" t="s">
        <v>1187</v>
      </c>
      <c r="G276" s="231"/>
      <c r="H276" s="234">
        <v>1092.96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0" t="s">
        <v>149</v>
      </c>
      <c r="AU276" s="240" t="s">
        <v>86</v>
      </c>
      <c r="AV276" s="14" t="s">
        <v>86</v>
      </c>
      <c r="AW276" s="14" t="s">
        <v>4</v>
      </c>
      <c r="AX276" s="14" t="s">
        <v>84</v>
      </c>
      <c r="AY276" s="240" t="s">
        <v>140</v>
      </c>
    </row>
    <row r="277" s="2" customFormat="1" ht="16.5" customHeight="1">
      <c r="A277" s="40"/>
      <c r="B277" s="41"/>
      <c r="C277" s="206" t="s">
        <v>613</v>
      </c>
      <c r="D277" s="206" t="s">
        <v>142</v>
      </c>
      <c r="E277" s="207" t="s">
        <v>1005</v>
      </c>
      <c r="F277" s="208" t="s">
        <v>1006</v>
      </c>
      <c r="G277" s="209" t="s">
        <v>411</v>
      </c>
      <c r="H277" s="210">
        <v>5676</v>
      </c>
      <c r="I277" s="211"/>
      <c r="J277" s="212">
        <f>ROUND(I277*H277,2)</f>
        <v>0</v>
      </c>
      <c r="K277" s="208" t="s">
        <v>146</v>
      </c>
      <c r="L277" s="46"/>
      <c r="M277" s="213" t="s">
        <v>31</v>
      </c>
      <c r="N277" s="214" t="s">
        <v>47</v>
      </c>
      <c r="O277" s="86"/>
      <c r="P277" s="215">
        <f>O277*H277</f>
        <v>0</v>
      </c>
      <c r="Q277" s="215">
        <v>0.00046999999999999999</v>
      </c>
      <c r="R277" s="215">
        <f>Q277*H277</f>
        <v>2.6677200000000001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147</v>
      </c>
      <c r="AT277" s="217" t="s">
        <v>142</v>
      </c>
      <c r="AU277" s="217" t="s">
        <v>86</v>
      </c>
      <c r="AY277" s="19" t="s">
        <v>140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84</v>
      </c>
      <c r="BK277" s="218">
        <f>ROUND(I277*H277,2)</f>
        <v>0</v>
      </c>
      <c r="BL277" s="19" t="s">
        <v>147</v>
      </c>
      <c r="BM277" s="217" t="s">
        <v>1188</v>
      </c>
    </row>
    <row r="278" s="13" customFormat="1">
      <c r="A278" s="13"/>
      <c r="B278" s="219"/>
      <c r="C278" s="220"/>
      <c r="D278" s="221" t="s">
        <v>149</v>
      </c>
      <c r="E278" s="222" t="s">
        <v>31</v>
      </c>
      <c r="F278" s="223" t="s">
        <v>1189</v>
      </c>
      <c r="G278" s="220"/>
      <c r="H278" s="222" t="s">
        <v>31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9" t="s">
        <v>149</v>
      </c>
      <c r="AU278" s="229" t="s">
        <v>86</v>
      </c>
      <c r="AV278" s="13" t="s">
        <v>84</v>
      </c>
      <c r="AW278" s="13" t="s">
        <v>37</v>
      </c>
      <c r="AX278" s="13" t="s">
        <v>76</v>
      </c>
      <c r="AY278" s="229" t="s">
        <v>140</v>
      </c>
    </row>
    <row r="279" s="14" customFormat="1">
      <c r="A279" s="14"/>
      <c r="B279" s="230"/>
      <c r="C279" s="231"/>
      <c r="D279" s="221" t="s">
        <v>149</v>
      </c>
      <c r="E279" s="232" t="s">
        <v>31</v>
      </c>
      <c r="F279" s="233" t="s">
        <v>1190</v>
      </c>
      <c r="G279" s="231"/>
      <c r="H279" s="234">
        <v>5676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149</v>
      </c>
      <c r="AU279" s="240" t="s">
        <v>86</v>
      </c>
      <c r="AV279" s="14" t="s">
        <v>86</v>
      </c>
      <c r="AW279" s="14" t="s">
        <v>37</v>
      </c>
      <c r="AX279" s="14" t="s">
        <v>84</v>
      </c>
      <c r="AY279" s="240" t="s">
        <v>140</v>
      </c>
    </row>
    <row r="280" s="12" customFormat="1" ht="22.8" customHeight="1">
      <c r="A280" s="12"/>
      <c r="B280" s="190"/>
      <c r="C280" s="191"/>
      <c r="D280" s="192" t="s">
        <v>75</v>
      </c>
      <c r="E280" s="204" t="s">
        <v>665</v>
      </c>
      <c r="F280" s="204" t="s">
        <v>666</v>
      </c>
      <c r="G280" s="191"/>
      <c r="H280" s="191"/>
      <c r="I280" s="194"/>
      <c r="J280" s="205">
        <f>BK280</f>
        <v>0</v>
      </c>
      <c r="K280" s="191"/>
      <c r="L280" s="196"/>
      <c r="M280" s="197"/>
      <c r="N280" s="198"/>
      <c r="O280" s="198"/>
      <c r="P280" s="199">
        <f>SUM(P281:P285)</f>
        <v>0</v>
      </c>
      <c r="Q280" s="198"/>
      <c r="R280" s="199">
        <f>SUM(R281:R285)</f>
        <v>0</v>
      </c>
      <c r="S280" s="198"/>
      <c r="T280" s="200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1" t="s">
        <v>84</v>
      </c>
      <c r="AT280" s="202" t="s">
        <v>75</v>
      </c>
      <c r="AU280" s="202" t="s">
        <v>84</v>
      </c>
      <c r="AY280" s="201" t="s">
        <v>140</v>
      </c>
      <c r="BK280" s="203">
        <f>SUM(BK281:BK285)</f>
        <v>0</v>
      </c>
    </row>
    <row r="281" s="2" customFormat="1">
      <c r="A281" s="40"/>
      <c r="B281" s="41"/>
      <c r="C281" s="206" t="s">
        <v>619</v>
      </c>
      <c r="D281" s="206" t="s">
        <v>142</v>
      </c>
      <c r="E281" s="207" t="s">
        <v>668</v>
      </c>
      <c r="F281" s="208" t="s">
        <v>669</v>
      </c>
      <c r="G281" s="209" t="s">
        <v>334</v>
      </c>
      <c r="H281" s="210">
        <v>0.66000000000000003</v>
      </c>
      <c r="I281" s="211"/>
      <c r="J281" s="212">
        <f>ROUND(I281*H281,2)</f>
        <v>0</v>
      </c>
      <c r="K281" s="208" t="s">
        <v>146</v>
      </c>
      <c r="L281" s="46"/>
      <c r="M281" s="213" t="s">
        <v>31</v>
      </c>
      <c r="N281" s="214" t="s">
        <v>47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147</v>
      </c>
      <c r="AT281" s="217" t="s">
        <v>142</v>
      </c>
      <c r="AU281" s="217" t="s">
        <v>86</v>
      </c>
      <c r="AY281" s="19" t="s">
        <v>140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84</v>
      </c>
      <c r="BK281" s="218">
        <f>ROUND(I281*H281,2)</f>
        <v>0</v>
      </c>
      <c r="BL281" s="19" t="s">
        <v>147</v>
      </c>
      <c r="BM281" s="217" t="s">
        <v>1191</v>
      </c>
    </row>
    <row r="282" s="14" customFormat="1">
      <c r="A282" s="14"/>
      <c r="B282" s="230"/>
      <c r="C282" s="231"/>
      <c r="D282" s="221" t="s">
        <v>149</v>
      </c>
      <c r="E282" s="232" t="s">
        <v>31</v>
      </c>
      <c r="F282" s="233" t="s">
        <v>1192</v>
      </c>
      <c r="G282" s="231"/>
      <c r="H282" s="234">
        <v>0.66000000000000003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149</v>
      </c>
      <c r="AU282" s="240" t="s">
        <v>86</v>
      </c>
      <c r="AV282" s="14" t="s">
        <v>86</v>
      </c>
      <c r="AW282" s="14" t="s">
        <v>37</v>
      </c>
      <c r="AX282" s="14" t="s">
        <v>84</v>
      </c>
      <c r="AY282" s="240" t="s">
        <v>140</v>
      </c>
    </row>
    <row r="283" s="2" customFormat="1">
      <c r="A283" s="40"/>
      <c r="B283" s="41"/>
      <c r="C283" s="206" t="s">
        <v>625</v>
      </c>
      <c r="D283" s="206" t="s">
        <v>142</v>
      </c>
      <c r="E283" s="207" t="s">
        <v>673</v>
      </c>
      <c r="F283" s="208" t="s">
        <v>674</v>
      </c>
      <c r="G283" s="209" t="s">
        <v>334</v>
      </c>
      <c r="H283" s="210">
        <v>9.2400000000000002</v>
      </c>
      <c r="I283" s="211"/>
      <c r="J283" s="212">
        <f>ROUND(I283*H283,2)</f>
        <v>0</v>
      </c>
      <c r="K283" s="208" t="s">
        <v>146</v>
      </c>
      <c r="L283" s="46"/>
      <c r="M283" s="213" t="s">
        <v>31</v>
      </c>
      <c r="N283" s="214" t="s">
        <v>47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147</v>
      </c>
      <c r="AT283" s="217" t="s">
        <v>142</v>
      </c>
      <c r="AU283" s="217" t="s">
        <v>86</v>
      </c>
      <c r="AY283" s="19" t="s">
        <v>140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84</v>
      </c>
      <c r="BK283" s="218">
        <f>ROUND(I283*H283,2)</f>
        <v>0</v>
      </c>
      <c r="BL283" s="19" t="s">
        <v>147</v>
      </c>
      <c r="BM283" s="217" t="s">
        <v>1193</v>
      </c>
    </row>
    <row r="284" s="14" customFormat="1">
      <c r="A284" s="14"/>
      <c r="B284" s="230"/>
      <c r="C284" s="231"/>
      <c r="D284" s="221" t="s">
        <v>149</v>
      </c>
      <c r="E284" s="232" t="s">
        <v>31</v>
      </c>
      <c r="F284" s="233" t="s">
        <v>1194</v>
      </c>
      <c r="G284" s="231"/>
      <c r="H284" s="234">
        <v>9.2400000000000002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149</v>
      </c>
      <c r="AU284" s="240" t="s">
        <v>86</v>
      </c>
      <c r="AV284" s="14" t="s">
        <v>86</v>
      </c>
      <c r="AW284" s="14" t="s">
        <v>37</v>
      </c>
      <c r="AX284" s="14" t="s">
        <v>84</v>
      </c>
      <c r="AY284" s="240" t="s">
        <v>140</v>
      </c>
    </row>
    <row r="285" s="2" customFormat="1">
      <c r="A285" s="40"/>
      <c r="B285" s="41"/>
      <c r="C285" s="206" t="s">
        <v>629</v>
      </c>
      <c r="D285" s="206" t="s">
        <v>142</v>
      </c>
      <c r="E285" s="207" t="s">
        <v>678</v>
      </c>
      <c r="F285" s="208" t="s">
        <v>679</v>
      </c>
      <c r="G285" s="209" t="s">
        <v>334</v>
      </c>
      <c r="H285" s="210">
        <v>0.66000000000000003</v>
      </c>
      <c r="I285" s="211"/>
      <c r="J285" s="212">
        <f>ROUND(I285*H285,2)</f>
        <v>0</v>
      </c>
      <c r="K285" s="208" t="s">
        <v>146</v>
      </c>
      <c r="L285" s="46"/>
      <c r="M285" s="213" t="s">
        <v>31</v>
      </c>
      <c r="N285" s="214" t="s">
        <v>47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147</v>
      </c>
      <c r="AT285" s="217" t="s">
        <v>142</v>
      </c>
      <c r="AU285" s="217" t="s">
        <v>86</v>
      </c>
      <c r="AY285" s="19" t="s">
        <v>140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84</v>
      </c>
      <c r="BK285" s="218">
        <f>ROUND(I285*H285,2)</f>
        <v>0</v>
      </c>
      <c r="BL285" s="19" t="s">
        <v>147</v>
      </c>
      <c r="BM285" s="217" t="s">
        <v>1195</v>
      </c>
    </row>
    <row r="286" s="12" customFormat="1" ht="25.92" customHeight="1">
      <c r="A286" s="12"/>
      <c r="B286" s="190"/>
      <c r="C286" s="191"/>
      <c r="D286" s="192" t="s">
        <v>75</v>
      </c>
      <c r="E286" s="193" t="s">
        <v>331</v>
      </c>
      <c r="F286" s="193" t="s">
        <v>1014</v>
      </c>
      <c r="G286" s="191"/>
      <c r="H286" s="191"/>
      <c r="I286" s="194"/>
      <c r="J286" s="195">
        <f>BK286</f>
        <v>0</v>
      </c>
      <c r="K286" s="191"/>
      <c r="L286" s="196"/>
      <c r="M286" s="197"/>
      <c r="N286" s="198"/>
      <c r="O286" s="198"/>
      <c r="P286" s="199">
        <f>P287</f>
        <v>0</v>
      </c>
      <c r="Q286" s="198"/>
      <c r="R286" s="199">
        <f>R287</f>
        <v>0.00027999999999999998</v>
      </c>
      <c r="S286" s="198"/>
      <c r="T286" s="200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1" t="s">
        <v>263</v>
      </c>
      <c r="AT286" s="202" t="s">
        <v>75</v>
      </c>
      <c r="AU286" s="202" t="s">
        <v>76</v>
      </c>
      <c r="AY286" s="201" t="s">
        <v>140</v>
      </c>
      <c r="BK286" s="203">
        <f>BK287</f>
        <v>0</v>
      </c>
    </row>
    <row r="287" s="12" customFormat="1" ht="22.8" customHeight="1">
      <c r="A287" s="12"/>
      <c r="B287" s="190"/>
      <c r="C287" s="191"/>
      <c r="D287" s="192" t="s">
        <v>75</v>
      </c>
      <c r="E287" s="204" t="s">
        <v>1015</v>
      </c>
      <c r="F287" s="204" t="s">
        <v>1016</v>
      </c>
      <c r="G287" s="191"/>
      <c r="H287" s="191"/>
      <c r="I287" s="194"/>
      <c r="J287" s="205">
        <f>BK287</f>
        <v>0</v>
      </c>
      <c r="K287" s="191"/>
      <c r="L287" s="196"/>
      <c r="M287" s="197"/>
      <c r="N287" s="198"/>
      <c r="O287" s="198"/>
      <c r="P287" s="199">
        <f>SUM(P288:P291)</f>
        <v>0</v>
      </c>
      <c r="Q287" s="198"/>
      <c r="R287" s="199">
        <f>SUM(R288:R291)</f>
        <v>0.00027999999999999998</v>
      </c>
      <c r="S287" s="198"/>
      <c r="T287" s="200">
        <f>SUM(T288:T291)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1" t="s">
        <v>263</v>
      </c>
      <c r="AT287" s="202" t="s">
        <v>75</v>
      </c>
      <c r="AU287" s="202" t="s">
        <v>84</v>
      </c>
      <c r="AY287" s="201" t="s">
        <v>140</v>
      </c>
      <c r="BK287" s="203">
        <f>SUM(BK288:BK291)</f>
        <v>0</v>
      </c>
    </row>
    <row r="288" s="2" customFormat="1" ht="16.5" customHeight="1">
      <c r="A288" s="40"/>
      <c r="B288" s="41"/>
      <c r="C288" s="206" t="s">
        <v>635</v>
      </c>
      <c r="D288" s="206" t="s">
        <v>142</v>
      </c>
      <c r="E288" s="207" t="s">
        <v>1018</v>
      </c>
      <c r="F288" s="208" t="s">
        <v>1019</v>
      </c>
      <c r="G288" s="209" t="s">
        <v>577</v>
      </c>
      <c r="H288" s="210">
        <v>4</v>
      </c>
      <c r="I288" s="211"/>
      <c r="J288" s="212">
        <f>ROUND(I288*H288,2)</f>
        <v>0</v>
      </c>
      <c r="K288" s="208" t="s">
        <v>146</v>
      </c>
      <c r="L288" s="46"/>
      <c r="M288" s="213" t="s">
        <v>31</v>
      </c>
      <c r="N288" s="214" t="s">
        <v>47</v>
      </c>
      <c r="O288" s="86"/>
      <c r="P288" s="215">
        <f>O288*H288</f>
        <v>0</v>
      </c>
      <c r="Q288" s="215">
        <v>6.9999999999999994E-05</v>
      </c>
      <c r="R288" s="215">
        <f>Q288*H288</f>
        <v>0.00027999999999999998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147</v>
      </c>
      <c r="AT288" s="217" t="s">
        <v>142</v>
      </c>
      <c r="AU288" s="217" t="s">
        <v>86</v>
      </c>
      <c r="AY288" s="19" t="s">
        <v>140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84</v>
      </c>
      <c r="BK288" s="218">
        <f>ROUND(I288*H288,2)</f>
        <v>0</v>
      </c>
      <c r="BL288" s="19" t="s">
        <v>147</v>
      </c>
      <c r="BM288" s="217" t="s">
        <v>1196</v>
      </c>
    </row>
    <row r="289" s="2" customFormat="1" ht="16.5" customHeight="1">
      <c r="A289" s="40"/>
      <c r="B289" s="41"/>
      <c r="C289" s="206" t="s">
        <v>639</v>
      </c>
      <c r="D289" s="206" t="s">
        <v>142</v>
      </c>
      <c r="E289" s="207" t="s">
        <v>1023</v>
      </c>
      <c r="F289" s="208" t="s">
        <v>1024</v>
      </c>
      <c r="G289" s="209" t="s">
        <v>577</v>
      </c>
      <c r="H289" s="210">
        <v>3</v>
      </c>
      <c r="I289" s="211"/>
      <c r="J289" s="212">
        <f>ROUND(I289*H289,2)</f>
        <v>0</v>
      </c>
      <c r="K289" s="208" t="s">
        <v>1197</v>
      </c>
      <c r="L289" s="46"/>
      <c r="M289" s="213" t="s">
        <v>31</v>
      </c>
      <c r="N289" s="214" t="s">
        <v>47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1026</v>
      </c>
      <c r="AT289" s="217" t="s">
        <v>142</v>
      </c>
      <c r="AU289" s="217" t="s">
        <v>86</v>
      </c>
      <c r="AY289" s="19" t="s">
        <v>140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84</v>
      </c>
      <c r="BK289" s="218">
        <f>ROUND(I289*H289,2)</f>
        <v>0</v>
      </c>
      <c r="BL289" s="19" t="s">
        <v>1026</v>
      </c>
      <c r="BM289" s="217" t="s">
        <v>1198</v>
      </c>
    </row>
    <row r="290" s="13" customFormat="1">
      <c r="A290" s="13"/>
      <c r="B290" s="219"/>
      <c r="C290" s="220"/>
      <c r="D290" s="221" t="s">
        <v>149</v>
      </c>
      <c r="E290" s="222" t="s">
        <v>31</v>
      </c>
      <c r="F290" s="223" t="s">
        <v>784</v>
      </c>
      <c r="G290" s="220"/>
      <c r="H290" s="222" t="s">
        <v>31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9" t="s">
        <v>149</v>
      </c>
      <c r="AU290" s="229" t="s">
        <v>86</v>
      </c>
      <c r="AV290" s="13" t="s">
        <v>84</v>
      </c>
      <c r="AW290" s="13" t="s">
        <v>37</v>
      </c>
      <c r="AX290" s="13" t="s">
        <v>76</v>
      </c>
      <c r="AY290" s="229" t="s">
        <v>140</v>
      </c>
    </row>
    <row r="291" s="14" customFormat="1">
      <c r="A291" s="14"/>
      <c r="B291" s="230"/>
      <c r="C291" s="231"/>
      <c r="D291" s="221" t="s">
        <v>149</v>
      </c>
      <c r="E291" s="232" t="s">
        <v>31</v>
      </c>
      <c r="F291" s="233" t="s">
        <v>1199</v>
      </c>
      <c r="G291" s="231"/>
      <c r="H291" s="234">
        <v>3</v>
      </c>
      <c r="I291" s="235"/>
      <c r="J291" s="231"/>
      <c r="K291" s="231"/>
      <c r="L291" s="236"/>
      <c r="M291" s="281"/>
      <c r="N291" s="282"/>
      <c r="O291" s="282"/>
      <c r="P291" s="282"/>
      <c r="Q291" s="282"/>
      <c r="R291" s="282"/>
      <c r="S291" s="282"/>
      <c r="T291" s="28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149</v>
      </c>
      <c r="AU291" s="240" t="s">
        <v>86</v>
      </c>
      <c r="AV291" s="14" t="s">
        <v>86</v>
      </c>
      <c r="AW291" s="14" t="s">
        <v>37</v>
      </c>
      <c r="AX291" s="14" t="s">
        <v>84</v>
      </c>
      <c r="AY291" s="240" t="s">
        <v>140</v>
      </c>
    </row>
    <row r="292" s="2" customFormat="1" ht="6.96" customHeight="1">
      <c r="A292" s="40"/>
      <c r="B292" s="61"/>
      <c r="C292" s="62"/>
      <c r="D292" s="62"/>
      <c r="E292" s="62"/>
      <c r="F292" s="62"/>
      <c r="G292" s="62"/>
      <c r="H292" s="62"/>
      <c r="I292" s="62"/>
      <c r="J292" s="62"/>
      <c r="K292" s="62"/>
      <c r="L292" s="46"/>
      <c r="M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</row>
  </sheetData>
  <sheetProtection sheet="1" autoFilter="0" formatColumns="0" formatRows="0" objects="1" scenarios="1" spinCount="100000" saltValue="VA/t4gzoDlBRDYAWYn4xUsRBVFUpiZ8LmHgBQeHu9WlPC1Vljveg2SAuCcOGo8EXOJP+b++XvoAZp7WV4PtcDw==" hashValue="prTR9dco5dTo+AOx1JzrtD7zbaMbP/lbMfa8NocGoULpT9wFdio7ajQH4lg3A9ufFSX0bYs4AMzzjanMCyCB9w==" algorithmName="SHA-512" password="CC35"/>
  <autoFilter ref="C88:K29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ROUND((SUM(BE90:BE424)),  2)</f>
        <v>0</v>
      </c>
      <c r="G33" s="40"/>
      <c r="H33" s="40"/>
      <c r="I33" s="150">
        <v>0.20999999999999999</v>
      </c>
      <c r="J33" s="149">
        <f>ROUND(((SUM(BE90:BE424))*I33),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ROUND((SUM(BF90:BF424)),  2)</f>
        <v>0</v>
      </c>
      <c r="G34" s="40"/>
      <c r="H34" s="40"/>
      <c r="I34" s="150">
        <v>0.14999999999999999</v>
      </c>
      <c r="J34" s="149">
        <f>ROUND(((SUM(BF90:BF424))*I34),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ROUND((SUM(BG90:BG424)),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ROUND((SUM(BH90:BH424)),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ROUND((SUM(BI90:BI424)),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107 - Polní cesta C 72, typ A - v části Nad kasárnami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J252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J326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682</v>
      </c>
      <c r="E64" s="176"/>
      <c r="F64" s="176"/>
      <c r="G64" s="176"/>
      <c r="H64" s="176"/>
      <c r="I64" s="176"/>
      <c r="J64" s="177">
        <f>J329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J333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J356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124</v>
      </c>
      <c r="E67" s="176"/>
      <c r="F67" s="176"/>
      <c r="G67" s="176"/>
      <c r="H67" s="176"/>
      <c r="I67" s="176"/>
      <c r="J67" s="177">
        <f>J392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1201</v>
      </c>
      <c r="E68" s="176"/>
      <c r="F68" s="176"/>
      <c r="G68" s="176"/>
      <c r="H68" s="176"/>
      <c r="I68" s="176"/>
      <c r="J68" s="177">
        <f>J416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683</v>
      </c>
      <c r="E69" s="170"/>
      <c r="F69" s="170"/>
      <c r="G69" s="170"/>
      <c r="H69" s="170"/>
      <c r="I69" s="170"/>
      <c r="J69" s="171">
        <f>J418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684</v>
      </c>
      <c r="E70" s="176"/>
      <c r="F70" s="176"/>
      <c r="G70" s="176"/>
      <c r="H70" s="176"/>
      <c r="I70" s="176"/>
      <c r="J70" s="177">
        <f>J419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Realizace společných zařízení, k.ú. Klášterec nad Orlicí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112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107 - Polní cesta C 72, typ A - v části Nad kasárnami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22</v>
      </c>
      <c r="D84" s="42"/>
      <c r="E84" s="42"/>
      <c r="F84" s="29" t="str">
        <f>F12</f>
        <v>Klášterec nad Orlicí</v>
      </c>
      <c r="G84" s="42"/>
      <c r="H84" s="42"/>
      <c r="I84" s="34" t="s">
        <v>24</v>
      </c>
      <c r="J84" s="74" t="str">
        <f>IF(J12="","",J12)</f>
        <v>25. 12. 2020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26</v>
      </c>
      <c r="D86" s="42"/>
      <c r="E86" s="42"/>
      <c r="F86" s="29" t="str">
        <f>E15</f>
        <v>ČR, Státní pozemkový úřad pro Pardubický kraj</v>
      </c>
      <c r="G86" s="42"/>
      <c r="H86" s="42"/>
      <c r="I86" s="34" t="s">
        <v>34</v>
      </c>
      <c r="J86" s="38" t="str">
        <f>E21</f>
        <v>PK Adamec, s.r.o., Komenského 42, 56151 Letohrad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32</v>
      </c>
      <c r="D87" s="42"/>
      <c r="E87" s="42"/>
      <c r="F87" s="29" t="str">
        <f>IF(E18="","",E18)</f>
        <v>Vyplň údaj</v>
      </c>
      <c r="G87" s="42"/>
      <c r="H87" s="42"/>
      <c r="I87" s="34" t="s">
        <v>38</v>
      </c>
      <c r="J87" s="38" t="str">
        <f>E24</f>
        <v>Adamec Jiří, tel. 608 878 955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126</v>
      </c>
      <c r="D89" s="182" t="s">
        <v>61</v>
      </c>
      <c r="E89" s="182" t="s">
        <v>57</v>
      </c>
      <c r="F89" s="182" t="s">
        <v>58</v>
      </c>
      <c r="G89" s="182" t="s">
        <v>127</v>
      </c>
      <c r="H89" s="182" t="s">
        <v>128</v>
      </c>
      <c r="I89" s="182" t="s">
        <v>129</v>
      </c>
      <c r="J89" s="182" t="s">
        <v>116</v>
      </c>
      <c r="K89" s="183" t="s">
        <v>130</v>
      </c>
      <c r="L89" s="184"/>
      <c r="M89" s="94" t="s">
        <v>31</v>
      </c>
      <c r="N89" s="95" t="s">
        <v>46</v>
      </c>
      <c r="O89" s="95" t="s">
        <v>131</v>
      </c>
      <c r="P89" s="95" t="s">
        <v>132</v>
      </c>
      <c r="Q89" s="95" t="s">
        <v>133</v>
      </c>
      <c r="R89" s="95" t="s">
        <v>134</v>
      </c>
      <c r="S89" s="95" t="s">
        <v>135</v>
      </c>
      <c r="T89" s="96" t="s">
        <v>136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137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P91+P418</f>
        <v>0</v>
      </c>
      <c r="Q90" s="98"/>
      <c r="R90" s="187">
        <f>R91+R418</f>
        <v>1380.7494603800001</v>
      </c>
      <c r="S90" s="98"/>
      <c r="T90" s="188">
        <f>T91+T418</f>
        <v>2804.3901999999998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75</v>
      </c>
      <c r="AU90" s="19" t="s">
        <v>117</v>
      </c>
      <c r="BK90" s="189">
        <f>BK91+BK418</f>
        <v>0</v>
      </c>
    </row>
    <row r="91" s="12" customFormat="1" ht="25.92" customHeight="1">
      <c r="A91" s="12"/>
      <c r="B91" s="190"/>
      <c r="C91" s="191"/>
      <c r="D91" s="192" t="s">
        <v>75</v>
      </c>
      <c r="E91" s="193" t="s">
        <v>138</v>
      </c>
      <c r="F91" s="193" t="s">
        <v>139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P92+P326+P329+P333+P356+P392+P416</f>
        <v>0</v>
      </c>
      <c r="Q91" s="198"/>
      <c r="R91" s="199">
        <f>R92+R326+R329+R333+R356+R392+R416</f>
        <v>1380.7489003800001</v>
      </c>
      <c r="S91" s="198"/>
      <c r="T91" s="200">
        <f>T92+T326+T329+T333+T356+T392+T416</f>
        <v>2804.3901999999998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84</v>
      </c>
      <c r="AT91" s="202" t="s">
        <v>75</v>
      </c>
      <c r="AU91" s="202" t="s">
        <v>76</v>
      </c>
      <c r="AY91" s="201" t="s">
        <v>140</v>
      </c>
      <c r="BK91" s="203">
        <f>BK92+BK326+BK329+BK333+BK356+BK392+BK416</f>
        <v>0</v>
      </c>
    </row>
    <row r="92" s="12" customFormat="1" ht="22.8" customHeight="1">
      <c r="A92" s="12"/>
      <c r="B92" s="190"/>
      <c r="C92" s="191"/>
      <c r="D92" s="192" t="s">
        <v>75</v>
      </c>
      <c r="E92" s="204" t="s">
        <v>84</v>
      </c>
      <c r="F92" s="204" t="s">
        <v>141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P93+SUM(P94:P252)</f>
        <v>0</v>
      </c>
      <c r="Q92" s="198"/>
      <c r="R92" s="199">
        <f>R93+SUM(R94:R252)</f>
        <v>696.94626900000003</v>
      </c>
      <c r="S92" s="198"/>
      <c r="T92" s="200">
        <f>T93+SUM(T94:T252)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84</v>
      </c>
      <c r="AT92" s="202" t="s">
        <v>75</v>
      </c>
      <c r="AU92" s="202" t="s">
        <v>84</v>
      </c>
      <c r="AY92" s="201" t="s">
        <v>140</v>
      </c>
      <c r="BK92" s="203">
        <f>BK93+SUM(BK94:BK252)</f>
        <v>0</v>
      </c>
    </row>
    <row r="93" s="2" customFormat="1" ht="16.5" customHeight="1">
      <c r="A93" s="40"/>
      <c r="B93" s="41"/>
      <c r="C93" s="206" t="s">
        <v>84</v>
      </c>
      <c r="D93" s="206" t="s">
        <v>142</v>
      </c>
      <c r="E93" s="207" t="s">
        <v>143</v>
      </c>
      <c r="F93" s="208" t="s">
        <v>144</v>
      </c>
      <c r="G93" s="209" t="s">
        <v>145</v>
      </c>
      <c r="H93" s="210">
        <v>381.262</v>
      </c>
      <c r="I93" s="211"/>
      <c r="J93" s="212">
        <f>ROUND(I93*H93,2)</f>
        <v>0</v>
      </c>
      <c r="K93" s="208" t="s">
        <v>146</v>
      </c>
      <c r="L93" s="46"/>
      <c r="M93" s="213" t="s">
        <v>31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147</v>
      </c>
      <c r="AT93" s="217" t="s">
        <v>142</v>
      </c>
      <c r="AU93" s="217" t="s">
        <v>86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147</v>
      </c>
      <c r="BM93" s="217" t="s">
        <v>1202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1203</v>
      </c>
      <c r="G94" s="231"/>
      <c r="H94" s="234">
        <v>6.2999999999999998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76</v>
      </c>
      <c r="AY94" s="240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1204</v>
      </c>
      <c r="G95" s="231"/>
      <c r="H95" s="234">
        <v>6.9000000000000004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76</v>
      </c>
      <c r="AY95" s="240" t="s">
        <v>140</v>
      </c>
    </row>
    <row r="96" s="14" customFormat="1">
      <c r="A96" s="14"/>
      <c r="B96" s="230"/>
      <c r="C96" s="231"/>
      <c r="D96" s="221" t="s">
        <v>149</v>
      </c>
      <c r="E96" s="232" t="s">
        <v>31</v>
      </c>
      <c r="F96" s="233" t="s">
        <v>1205</v>
      </c>
      <c r="G96" s="231"/>
      <c r="H96" s="234">
        <v>7.2000000000000002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149</v>
      </c>
      <c r="AU96" s="240" t="s">
        <v>86</v>
      </c>
      <c r="AV96" s="14" t="s">
        <v>86</v>
      </c>
      <c r="AW96" s="14" t="s">
        <v>37</v>
      </c>
      <c r="AX96" s="14" t="s">
        <v>76</v>
      </c>
      <c r="AY96" s="240" t="s">
        <v>140</v>
      </c>
    </row>
    <row r="97" s="14" customFormat="1">
      <c r="A97" s="14"/>
      <c r="B97" s="230"/>
      <c r="C97" s="231"/>
      <c r="D97" s="221" t="s">
        <v>149</v>
      </c>
      <c r="E97" s="232" t="s">
        <v>31</v>
      </c>
      <c r="F97" s="233" t="s">
        <v>1206</v>
      </c>
      <c r="G97" s="231"/>
      <c r="H97" s="234">
        <v>9.266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149</v>
      </c>
      <c r="AU97" s="240" t="s">
        <v>86</v>
      </c>
      <c r="AV97" s="14" t="s">
        <v>86</v>
      </c>
      <c r="AW97" s="14" t="s">
        <v>37</v>
      </c>
      <c r="AX97" s="14" t="s">
        <v>76</v>
      </c>
      <c r="AY97" s="240" t="s">
        <v>140</v>
      </c>
    </row>
    <row r="98" s="14" customFormat="1">
      <c r="A98" s="14"/>
      <c r="B98" s="230"/>
      <c r="C98" s="231"/>
      <c r="D98" s="221" t="s">
        <v>149</v>
      </c>
      <c r="E98" s="232" t="s">
        <v>31</v>
      </c>
      <c r="F98" s="233" t="s">
        <v>1207</v>
      </c>
      <c r="G98" s="231"/>
      <c r="H98" s="234">
        <v>6.367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149</v>
      </c>
      <c r="AU98" s="240" t="s">
        <v>86</v>
      </c>
      <c r="AV98" s="14" t="s">
        <v>86</v>
      </c>
      <c r="AW98" s="14" t="s">
        <v>37</v>
      </c>
      <c r="AX98" s="14" t="s">
        <v>76</v>
      </c>
      <c r="AY98" s="240" t="s">
        <v>140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1208</v>
      </c>
      <c r="G99" s="231"/>
      <c r="H99" s="234">
        <v>4.5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76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2" t="s">
        <v>31</v>
      </c>
      <c r="F100" s="233" t="s">
        <v>1209</v>
      </c>
      <c r="G100" s="231"/>
      <c r="H100" s="234">
        <v>5.8499999999999996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37</v>
      </c>
      <c r="AX100" s="14" t="s">
        <v>76</v>
      </c>
      <c r="AY100" s="240" t="s">
        <v>140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1210</v>
      </c>
      <c r="G101" s="231"/>
      <c r="H101" s="234">
        <v>6.2999999999999998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76</v>
      </c>
      <c r="AY101" s="240" t="s">
        <v>140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1211</v>
      </c>
      <c r="G102" s="231"/>
      <c r="H102" s="234">
        <v>5.8499999999999996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76</v>
      </c>
      <c r="AY102" s="240" t="s">
        <v>140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1212</v>
      </c>
      <c r="G103" s="231"/>
      <c r="H103" s="234">
        <v>5.8499999999999996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76</v>
      </c>
      <c r="AY103" s="240" t="s">
        <v>140</v>
      </c>
    </row>
    <row r="104" s="14" customFormat="1">
      <c r="A104" s="14"/>
      <c r="B104" s="230"/>
      <c r="C104" s="231"/>
      <c r="D104" s="221" t="s">
        <v>149</v>
      </c>
      <c r="E104" s="232" t="s">
        <v>31</v>
      </c>
      <c r="F104" s="233" t="s">
        <v>1213</v>
      </c>
      <c r="G104" s="231"/>
      <c r="H104" s="234">
        <v>6.2999999999999998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149</v>
      </c>
      <c r="AU104" s="240" t="s">
        <v>86</v>
      </c>
      <c r="AV104" s="14" t="s">
        <v>86</v>
      </c>
      <c r="AW104" s="14" t="s">
        <v>37</v>
      </c>
      <c r="AX104" s="14" t="s">
        <v>76</v>
      </c>
      <c r="AY104" s="240" t="s">
        <v>140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1214</v>
      </c>
      <c r="G105" s="231"/>
      <c r="H105" s="234">
        <v>7.2000000000000002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76</v>
      </c>
      <c r="AY105" s="240" t="s">
        <v>140</v>
      </c>
    </row>
    <row r="106" s="14" customFormat="1">
      <c r="A106" s="14"/>
      <c r="B106" s="230"/>
      <c r="C106" s="231"/>
      <c r="D106" s="221" t="s">
        <v>149</v>
      </c>
      <c r="E106" s="232" t="s">
        <v>31</v>
      </c>
      <c r="F106" s="233" t="s">
        <v>1215</v>
      </c>
      <c r="G106" s="231"/>
      <c r="H106" s="234">
        <v>11.699999999999999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149</v>
      </c>
      <c r="AU106" s="240" t="s">
        <v>86</v>
      </c>
      <c r="AV106" s="14" t="s">
        <v>86</v>
      </c>
      <c r="AW106" s="14" t="s">
        <v>37</v>
      </c>
      <c r="AX106" s="14" t="s">
        <v>76</v>
      </c>
      <c r="AY106" s="240" t="s">
        <v>140</v>
      </c>
    </row>
    <row r="107" s="14" customFormat="1">
      <c r="A107" s="14"/>
      <c r="B107" s="230"/>
      <c r="C107" s="231"/>
      <c r="D107" s="221" t="s">
        <v>149</v>
      </c>
      <c r="E107" s="232" t="s">
        <v>31</v>
      </c>
      <c r="F107" s="233" t="s">
        <v>1216</v>
      </c>
      <c r="G107" s="231"/>
      <c r="H107" s="234">
        <v>6.75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149</v>
      </c>
      <c r="AU107" s="240" t="s">
        <v>86</v>
      </c>
      <c r="AV107" s="14" t="s">
        <v>86</v>
      </c>
      <c r="AW107" s="14" t="s">
        <v>37</v>
      </c>
      <c r="AX107" s="14" t="s">
        <v>76</v>
      </c>
      <c r="AY107" s="240" t="s">
        <v>140</v>
      </c>
    </row>
    <row r="108" s="14" customFormat="1">
      <c r="A108" s="14"/>
      <c r="B108" s="230"/>
      <c r="C108" s="231"/>
      <c r="D108" s="221" t="s">
        <v>149</v>
      </c>
      <c r="E108" s="232" t="s">
        <v>31</v>
      </c>
      <c r="F108" s="233" t="s">
        <v>1217</v>
      </c>
      <c r="G108" s="231"/>
      <c r="H108" s="234">
        <v>6.2999999999999998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149</v>
      </c>
      <c r="AU108" s="240" t="s">
        <v>86</v>
      </c>
      <c r="AV108" s="14" t="s">
        <v>86</v>
      </c>
      <c r="AW108" s="14" t="s">
        <v>37</v>
      </c>
      <c r="AX108" s="14" t="s">
        <v>76</v>
      </c>
      <c r="AY108" s="240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1218</v>
      </c>
      <c r="G109" s="231"/>
      <c r="H109" s="234">
        <v>7.2000000000000002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86</v>
      </c>
      <c r="AV109" s="14" t="s">
        <v>86</v>
      </c>
      <c r="AW109" s="14" t="s">
        <v>37</v>
      </c>
      <c r="AX109" s="14" t="s">
        <v>76</v>
      </c>
      <c r="AY109" s="240" t="s">
        <v>140</v>
      </c>
    </row>
    <row r="110" s="14" customFormat="1">
      <c r="A110" s="14"/>
      <c r="B110" s="230"/>
      <c r="C110" s="231"/>
      <c r="D110" s="221" t="s">
        <v>149</v>
      </c>
      <c r="E110" s="232" t="s">
        <v>31</v>
      </c>
      <c r="F110" s="233" t="s">
        <v>1219</v>
      </c>
      <c r="G110" s="231"/>
      <c r="H110" s="234">
        <v>9.4499999999999993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37</v>
      </c>
      <c r="AX110" s="14" t="s">
        <v>76</v>
      </c>
      <c r="AY110" s="240" t="s">
        <v>140</v>
      </c>
    </row>
    <row r="111" s="14" customFormat="1">
      <c r="A111" s="14"/>
      <c r="B111" s="230"/>
      <c r="C111" s="231"/>
      <c r="D111" s="221" t="s">
        <v>149</v>
      </c>
      <c r="E111" s="232" t="s">
        <v>31</v>
      </c>
      <c r="F111" s="233" t="s">
        <v>1220</v>
      </c>
      <c r="G111" s="231"/>
      <c r="H111" s="234">
        <v>6.75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149</v>
      </c>
      <c r="AU111" s="240" t="s">
        <v>86</v>
      </c>
      <c r="AV111" s="14" t="s">
        <v>86</v>
      </c>
      <c r="AW111" s="14" t="s">
        <v>37</v>
      </c>
      <c r="AX111" s="14" t="s">
        <v>76</v>
      </c>
      <c r="AY111" s="240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1221</v>
      </c>
      <c r="G112" s="231"/>
      <c r="H112" s="234">
        <v>7.6500000000000004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86</v>
      </c>
      <c r="AV112" s="14" t="s">
        <v>86</v>
      </c>
      <c r="AW112" s="14" t="s">
        <v>37</v>
      </c>
      <c r="AX112" s="14" t="s">
        <v>76</v>
      </c>
      <c r="AY112" s="240" t="s">
        <v>140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1222</v>
      </c>
      <c r="G113" s="231"/>
      <c r="H113" s="234">
        <v>4.5380000000000003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76</v>
      </c>
      <c r="AY113" s="240" t="s">
        <v>140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1223</v>
      </c>
      <c r="G114" s="231"/>
      <c r="H114" s="234">
        <v>4.875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76</v>
      </c>
      <c r="AY114" s="240" t="s">
        <v>140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1224</v>
      </c>
      <c r="G115" s="231"/>
      <c r="H115" s="234">
        <v>4.125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76</v>
      </c>
      <c r="AY115" s="240" t="s">
        <v>140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1225</v>
      </c>
      <c r="G116" s="231"/>
      <c r="H116" s="234">
        <v>9.1880000000000006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76</v>
      </c>
      <c r="AY116" s="240" t="s">
        <v>140</v>
      </c>
    </row>
    <row r="117" s="14" customFormat="1">
      <c r="A117" s="14"/>
      <c r="B117" s="230"/>
      <c r="C117" s="231"/>
      <c r="D117" s="221" t="s">
        <v>149</v>
      </c>
      <c r="E117" s="232" t="s">
        <v>31</v>
      </c>
      <c r="F117" s="233" t="s">
        <v>1226</v>
      </c>
      <c r="G117" s="231"/>
      <c r="H117" s="234">
        <v>5.3630000000000004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149</v>
      </c>
      <c r="AU117" s="240" t="s">
        <v>86</v>
      </c>
      <c r="AV117" s="14" t="s">
        <v>86</v>
      </c>
      <c r="AW117" s="14" t="s">
        <v>37</v>
      </c>
      <c r="AX117" s="14" t="s">
        <v>76</v>
      </c>
      <c r="AY117" s="240" t="s">
        <v>140</v>
      </c>
    </row>
    <row r="118" s="14" customFormat="1">
      <c r="A118" s="14"/>
      <c r="B118" s="230"/>
      <c r="C118" s="231"/>
      <c r="D118" s="221" t="s">
        <v>149</v>
      </c>
      <c r="E118" s="232" t="s">
        <v>31</v>
      </c>
      <c r="F118" s="233" t="s">
        <v>1227</v>
      </c>
      <c r="G118" s="231"/>
      <c r="H118" s="234">
        <v>4.7030000000000003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149</v>
      </c>
      <c r="AU118" s="240" t="s">
        <v>86</v>
      </c>
      <c r="AV118" s="14" t="s">
        <v>86</v>
      </c>
      <c r="AW118" s="14" t="s">
        <v>37</v>
      </c>
      <c r="AX118" s="14" t="s">
        <v>76</v>
      </c>
      <c r="AY118" s="240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1228</v>
      </c>
      <c r="G119" s="231"/>
      <c r="H119" s="234">
        <v>21.449999999999999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86</v>
      </c>
      <c r="AV119" s="14" t="s">
        <v>86</v>
      </c>
      <c r="AW119" s="14" t="s">
        <v>37</v>
      </c>
      <c r="AX119" s="14" t="s">
        <v>76</v>
      </c>
      <c r="AY119" s="240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1229</v>
      </c>
      <c r="G120" s="231"/>
      <c r="H120" s="234">
        <v>7.1550000000000002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86</v>
      </c>
      <c r="AV120" s="14" t="s">
        <v>86</v>
      </c>
      <c r="AW120" s="14" t="s">
        <v>37</v>
      </c>
      <c r="AX120" s="14" t="s">
        <v>76</v>
      </c>
      <c r="AY120" s="240" t="s">
        <v>140</v>
      </c>
    </row>
    <row r="121" s="14" customFormat="1">
      <c r="A121" s="14"/>
      <c r="B121" s="230"/>
      <c r="C121" s="231"/>
      <c r="D121" s="221" t="s">
        <v>149</v>
      </c>
      <c r="E121" s="232" t="s">
        <v>31</v>
      </c>
      <c r="F121" s="233" t="s">
        <v>1230</v>
      </c>
      <c r="G121" s="231"/>
      <c r="H121" s="234">
        <v>6.1879999999999997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149</v>
      </c>
      <c r="AU121" s="240" t="s">
        <v>86</v>
      </c>
      <c r="AV121" s="14" t="s">
        <v>86</v>
      </c>
      <c r="AW121" s="14" t="s">
        <v>37</v>
      </c>
      <c r="AX121" s="14" t="s">
        <v>76</v>
      </c>
      <c r="AY121" s="240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1231</v>
      </c>
      <c r="G122" s="231"/>
      <c r="H122" s="234">
        <v>5.8499999999999996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86</v>
      </c>
      <c r="AV122" s="14" t="s">
        <v>86</v>
      </c>
      <c r="AW122" s="14" t="s">
        <v>37</v>
      </c>
      <c r="AX122" s="14" t="s">
        <v>76</v>
      </c>
      <c r="AY122" s="240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1232</v>
      </c>
      <c r="G123" s="231"/>
      <c r="H123" s="234">
        <v>5.8499999999999996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86</v>
      </c>
      <c r="AV123" s="14" t="s">
        <v>86</v>
      </c>
      <c r="AW123" s="14" t="s">
        <v>37</v>
      </c>
      <c r="AX123" s="14" t="s">
        <v>76</v>
      </c>
      <c r="AY123" s="240" t="s">
        <v>140</v>
      </c>
    </row>
    <row r="124" s="14" customFormat="1">
      <c r="A124" s="14"/>
      <c r="B124" s="230"/>
      <c r="C124" s="231"/>
      <c r="D124" s="221" t="s">
        <v>149</v>
      </c>
      <c r="E124" s="232" t="s">
        <v>31</v>
      </c>
      <c r="F124" s="233" t="s">
        <v>1233</v>
      </c>
      <c r="G124" s="231"/>
      <c r="H124" s="234">
        <v>6.2999999999999998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149</v>
      </c>
      <c r="AU124" s="240" t="s">
        <v>86</v>
      </c>
      <c r="AV124" s="14" t="s">
        <v>86</v>
      </c>
      <c r="AW124" s="14" t="s">
        <v>37</v>
      </c>
      <c r="AX124" s="14" t="s">
        <v>76</v>
      </c>
      <c r="AY124" s="240" t="s">
        <v>140</v>
      </c>
    </row>
    <row r="125" s="14" customFormat="1">
      <c r="A125" s="14"/>
      <c r="B125" s="230"/>
      <c r="C125" s="231"/>
      <c r="D125" s="221" t="s">
        <v>149</v>
      </c>
      <c r="E125" s="232" t="s">
        <v>31</v>
      </c>
      <c r="F125" s="233" t="s">
        <v>1234</v>
      </c>
      <c r="G125" s="231"/>
      <c r="H125" s="234">
        <v>7.2000000000000002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149</v>
      </c>
      <c r="AU125" s="240" t="s">
        <v>86</v>
      </c>
      <c r="AV125" s="14" t="s">
        <v>86</v>
      </c>
      <c r="AW125" s="14" t="s">
        <v>37</v>
      </c>
      <c r="AX125" s="14" t="s">
        <v>76</v>
      </c>
      <c r="AY125" s="240" t="s">
        <v>140</v>
      </c>
    </row>
    <row r="126" s="14" customFormat="1">
      <c r="A126" s="14"/>
      <c r="B126" s="230"/>
      <c r="C126" s="231"/>
      <c r="D126" s="221" t="s">
        <v>149</v>
      </c>
      <c r="E126" s="232" t="s">
        <v>31</v>
      </c>
      <c r="F126" s="233" t="s">
        <v>1235</v>
      </c>
      <c r="G126" s="231"/>
      <c r="H126" s="234">
        <v>6.2999999999999998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149</v>
      </c>
      <c r="AU126" s="240" t="s">
        <v>86</v>
      </c>
      <c r="AV126" s="14" t="s">
        <v>86</v>
      </c>
      <c r="AW126" s="14" t="s">
        <v>37</v>
      </c>
      <c r="AX126" s="14" t="s">
        <v>76</v>
      </c>
      <c r="AY126" s="240" t="s">
        <v>140</v>
      </c>
    </row>
    <row r="127" s="14" customFormat="1">
      <c r="A127" s="14"/>
      <c r="B127" s="230"/>
      <c r="C127" s="231"/>
      <c r="D127" s="221" t="s">
        <v>149</v>
      </c>
      <c r="E127" s="232" t="s">
        <v>31</v>
      </c>
      <c r="F127" s="233" t="s">
        <v>1236</v>
      </c>
      <c r="G127" s="231"/>
      <c r="H127" s="234">
        <v>5.3630000000000004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149</v>
      </c>
      <c r="AU127" s="240" t="s">
        <v>86</v>
      </c>
      <c r="AV127" s="14" t="s">
        <v>86</v>
      </c>
      <c r="AW127" s="14" t="s">
        <v>37</v>
      </c>
      <c r="AX127" s="14" t="s">
        <v>76</v>
      </c>
      <c r="AY127" s="240" t="s">
        <v>140</v>
      </c>
    </row>
    <row r="128" s="14" customFormat="1">
      <c r="A128" s="14"/>
      <c r="B128" s="230"/>
      <c r="C128" s="231"/>
      <c r="D128" s="221" t="s">
        <v>149</v>
      </c>
      <c r="E128" s="232" t="s">
        <v>31</v>
      </c>
      <c r="F128" s="233" t="s">
        <v>1237</v>
      </c>
      <c r="G128" s="231"/>
      <c r="H128" s="234">
        <v>6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149</v>
      </c>
      <c r="AU128" s="240" t="s">
        <v>86</v>
      </c>
      <c r="AV128" s="14" t="s">
        <v>86</v>
      </c>
      <c r="AW128" s="14" t="s">
        <v>37</v>
      </c>
      <c r="AX128" s="14" t="s">
        <v>76</v>
      </c>
      <c r="AY128" s="240" t="s">
        <v>140</v>
      </c>
    </row>
    <row r="129" s="14" customFormat="1">
      <c r="A129" s="14"/>
      <c r="B129" s="230"/>
      <c r="C129" s="231"/>
      <c r="D129" s="221" t="s">
        <v>149</v>
      </c>
      <c r="E129" s="232" t="s">
        <v>31</v>
      </c>
      <c r="F129" s="233" t="s">
        <v>1238</v>
      </c>
      <c r="G129" s="231"/>
      <c r="H129" s="234">
        <v>4.7249999999999996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149</v>
      </c>
      <c r="AU129" s="240" t="s">
        <v>86</v>
      </c>
      <c r="AV129" s="14" t="s">
        <v>86</v>
      </c>
      <c r="AW129" s="14" t="s">
        <v>37</v>
      </c>
      <c r="AX129" s="14" t="s">
        <v>76</v>
      </c>
      <c r="AY129" s="240" t="s">
        <v>140</v>
      </c>
    </row>
    <row r="130" s="14" customFormat="1">
      <c r="A130" s="14"/>
      <c r="B130" s="230"/>
      <c r="C130" s="231"/>
      <c r="D130" s="221" t="s">
        <v>149</v>
      </c>
      <c r="E130" s="232" t="s">
        <v>31</v>
      </c>
      <c r="F130" s="233" t="s">
        <v>1239</v>
      </c>
      <c r="G130" s="231"/>
      <c r="H130" s="234">
        <v>15.619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149</v>
      </c>
      <c r="AU130" s="240" t="s">
        <v>86</v>
      </c>
      <c r="AV130" s="14" t="s">
        <v>86</v>
      </c>
      <c r="AW130" s="14" t="s">
        <v>37</v>
      </c>
      <c r="AX130" s="14" t="s">
        <v>76</v>
      </c>
      <c r="AY130" s="240" t="s">
        <v>140</v>
      </c>
    </row>
    <row r="131" s="14" customFormat="1">
      <c r="A131" s="14"/>
      <c r="B131" s="230"/>
      <c r="C131" s="231"/>
      <c r="D131" s="221" t="s">
        <v>149</v>
      </c>
      <c r="E131" s="232" t="s">
        <v>31</v>
      </c>
      <c r="F131" s="233" t="s">
        <v>1240</v>
      </c>
      <c r="G131" s="231"/>
      <c r="H131" s="234">
        <v>12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149</v>
      </c>
      <c r="AU131" s="240" t="s">
        <v>86</v>
      </c>
      <c r="AV131" s="14" t="s">
        <v>86</v>
      </c>
      <c r="AW131" s="14" t="s">
        <v>37</v>
      </c>
      <c r="AX131" s="14" t="s">
        <v>76</v>
      </c>
      <c r="AY131" s="240" t="s">
        <v>140</v>
      </c>
    </row>
    <row r="132" s="14" customFormat="1">
      <c r="A132" s="14"/>
      <c r="B132" s="230"/>
      <c r="C132" s="231"/>
      <c r="D132" s="221" t="s">
        <v>149</v>
      </c>
      <c r="E132" s="232" t="s">
        <v>31</v>
      </c>
      <c r="F132" s="233" t="s">
        <v>1241</v>
      </c>
      <c r="G132" s="231"/>
      <c r="H132" s="234">
        <v>5.7750000000000004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149</v>
      </c>
      <c r="AU132" s="240" t="s">
        <v>86</v>
      </c>
      <c r="AV132" s="14" t="s">
        <v>86</v>
      </c>
      <c r="AW132" s="14" t="s">
        <v>37</v>
      </c>
      <c r="AX132" s="14" t="s">
        <v>76</v>
      </c>
      <c r="AY132" s="240" t="s">
        <v>140</v>
      </c>
    </row>
    <row r="133" s="14" customFormat="1">
      <c r="A133" s="14"/>
      <c r="B133" s="230"/>
      <c r="C133" s="231"/>
      <c r="D133" s="221" t="s">
        <v>149</v>
      </c>
      <c r="E133" s="232" t="s">
        <v>31</v>
      </c>
      <c r="F133" s="233" t="s">
        <v>1242</v>
      </c>
      <c r="G133" s="231"/>
      <c r="H133" s="234">
        <v>6.2999999999999998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149</v>
      </c>
      <c r="AU133" s="240" t="s">
        <v>86</v>
      </c>
      <c r="AV133" s="14" t="s">
        <v>86</v>
      </c>
      <c r="AW133" s="14" t="s">
        <v>37</v>
      </c>
      <c r="AX133" s="14" t="s">
        <v>76</v>
      </c>
      <c r="AY133" s="240" t="s">
        <v>140</v>
      </c>
    </row>
    <row r="134" s="14" customFormat="1">
      <c r="A134" s="14"/>
      <c r="B134" s="230"/>
      <c r="C134" s="231"/>
      <c r="D134" s="221" t="s">
        <v>149</v>
      </c>
      <c r="E134" s="232" t="s">
        <v>31</v>
      </c>
      <c r="F134" s="233" t="s">
        <v>1243</v>
      </c>
      <c r="G134" s="231"/>
      <c r="H134" s="234">
        <v>5.8499999999999996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149</v>
      </c>
      <c r="AU134" s="240" t="s">
        <v>86</v>
      </c>
      <c r="AV134" s="14" t="s">
        <v>86</v>
      </c>
      <c r="AW134" s="14" t="s">
        <v>37</v>
      </c>
      <c r="AX134" s="14" t="s">
        <v>76</v>
      </c>
      <c r="AY134" s="240" t="s">
        <v>140</v>
      </c>
    </row>
    <row r="135" s="14" customFormat="1">
      <c r="A135" s="14"/>
      <c r="B135" s="230"/>
      <c r="C135" s="231"/>
      <c r="D135" s="221" t="s">
        <v>149</v>
      </c>
      <c r="E135" s="232" t="s">
        <v>31</v>
      </c>
      <c r="F135" s="233" t="s">
        <v>1244</v>
      </c>
      <c r="G135" s="231"/>
      <c r="H135" s="234">
        <v>6.2999999999999998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149</v>
      </c>
      <c r="AU135" s="240" t="s">
        <v>86</v>
      </c>
      <c r="AV135" s="14" t="s">
        <v>86</v>
      </c>
      <c r="AW135" s="14" t="s">
        <v>37</v>
      </c>
      <c r="AX135" s="14" t="s">
        <v>76</v>
      </c>
      <c r="AY135" s="240" t="s">
        <v>140</v>
      </c>
    </row>
    <row r="136" s="14" customFormat="1">
      <c r="A136" s="14"/>
      <c r="B136" s="230"/>
      <c r="C136" s="231"/>
      <c r="D136" s="221" t="s">
        <v>149</v>
      </c>
      <c r="E136" s="232" t="s">
        <v>31</v>
      </c>
      <c r="F136" s="233" t="s">
        <v>1245</v>
      </c>
      <c r="G136" s="231"/>
      <c r="H136" s="234">
        <v>5.8499999999999996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149</v>
      </c>
      <c r="AU136" s="240" t="s">
        <v>86</v>
      </c>
      <c r="AV136" s="14" t="s">
        <v>86</v>
      </c>
      <c r="AW136" s="14" t="s">
        <v>37</v>
      </c>
      <c r="AX136" s="14" t="s">
        <v>76</v>
      </c>
      <c r="AY136" s="240" t="s">
        <v>140</v>
      </c>
    </row>
    <row r="137" s="14" customFormat="1">
      <c r="A137" s="14"/>
      <c r="B137" s="230"/>
      <c r="C137" s="231"/>
      <c r="D137" s="221" t="s">
        <v>149</v>
      </c>
      <c r="E137" s="232" t="s">
        <v>31</v>
      </c>
      <c r="F137" s="233" t="s">
        <v>1246</v>
      </c>
      <c r="G137" s="231"/>
      <c r="H137" s="234">
        <v>5.4000000000000004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149</v>
      </c>
      <c r="AU137" s="240" t="s">
        <v>86</v>
      </c>
      <c r="AV137" s="14" t="s">
        <v>86</v>
      </c>
      <c r="AW137" s="14" t="s">
        <v>37</v>
      </c>
      <c r="AX137" s="14" t="s">
        <v>76</v>
      </c>
      <c r="AY137" s="240" t="s">
        <v>140</v>
      </c>
    </row>
    <row r="138" s="14" customFormat="1">
      <c r="A138" s="14"/>
      <c r="B138" s="230"/>
      <c r="C138" s="231"/>
      <c r="D138" s="221" t="s">
        <v>149</v>
      </c>
      <c r="E138" s="232" t="s">
        <v>31</v>
      </c>
      <c r="F138" s="233" t="s">
        <v>1247</v>
      </c>
      <c r="G138" s="231"/>
      <c r="H138" s="234">
        <v>5.8499999999999996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149</v>
      </c>
      <c r="AU138" s="240" t="s">
        <v>86</v>
      </c>
      <c r="AV138" s="14" t="s">
        <v>86</v>
      </c>
      <c r="AW138" s="14" t="s">
        <v>37</v>
      </c>
      <c r="AX138" s="14" t="s">
        <v>76</v>
      </c>
      <c r="AY138" s="240" t="s">
        <v>140</v>
      </c>
    </row>
    <row r="139" s="14" customFormat="1">
      <c r="A139" s="14"/>
      <c r="B139" s="230"/>
      <c r="C139" s="231"/>
      <c r="D139" s="221" t="s">
        <v>149</v>
      </c>
      <c r="E139" s="232" t="s">
        <v>31</v>
      </c>
      <c r="F139" s="233" t="s">
        <v>1248</v>
      </c>
      <c r="G139" s="231"/>
      <c r="H139" s="234">
        <v>5.8499999999999996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149</v>
      </c>
      <c r="AU139" s="240" t="s">
        <v>86</v>
      </c>
      <c r="AV139" s="14" t="s">
        <v>86</v>
      </c>
      <c r="AW139" s="14" t="s">
        <v>37</v>
      </c>
      <c r="AX139" s="14" t="s">
        <v>76</v>
      </c>
      <c r="AY139" s="240" t="s">
        <v>140</v>
      </c>
    </row>
    <row r="140" s="14" customFormat="1">
      <c r="A140" s="14"/>
      <c r="B140" s="230"/>
      <c r="C140" s="231"/>
      <c r="D140" s="221" t="s">
        <v>149</v>
      </c>
      <c r="E140" s="232" t="s">
        <v>31</v>
      </c>
      <c r="F140" s="233" t="s">
        <v>1249</v>
      </c>
      <c r="G140" s="231"/>
      <c r="H140" s="234">
        <v>4.9500000000000002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149</v>
      </c>
      <c r="AU140" s="240" t="s">
        <v>86</v>
      </c>
      <c r="AV140" s="14" t="s">
        <v>86</v>
      </c>
      <c r="AW140" s="14" t="s">
        <v>37</v>
      </c>
      <c r="AX140" s="14" t="s">
        <v>76</v>
      </c>
      <c r="AY140" s="240" t="s">
        <v>140</v>
      </c>
    </row>
    <row r="141" s="14" customFormat="1">
      <c r="A141" s="14"/>
      <c r="B141" s="230"/>
      <c r="C141" s="231"/>
      <c r="D141" s="221" t="s">
        <v>149</v>
      </c>
      <c r="E141" s="232" t="s">
        <v>31</v>
      </c>
      <c r="F141" s="233" t="s">
        <v>1250</v>
      </c>
      <c r="G141" s="231"/>
      <c r="H141" s="234">
        <v>4.5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149</v>
      </c>
      <c r="AU141" s="240" t="s">
        <v>86</v>
      </c>
      <c r="AV141" s="14" t="s">
        <v>86</v>
      </c>
      <c r="AW141" s="14" t="s">
        <v>37</v>
      </c>
      <c r="AX141" s="14" t="s">
        <v>76</v>
      </c>
      <c r="AY141" s="240" t="s">
        <v>140</v>
      </c>
    </row>
    <row r="142" s="14" customFormat="1">
      <c r="A142" s="14"/>
      <c r="B142" s="230"/>
      <c r="C142" s="231"/>
      <c r="D142" s="221" t="s">
        <v>149</v>
      </c>
      <c r="E142" s="232" t="s">
        <v>31</v>
      </c>
      <c r="F142" s="233" t="s">
        <v>1251</v>
      </c>
      <c r="G142" s="231"/>
      <c r="H142" s="234">
        <v>19.5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149</v>
      </c>
      <c r="AU142" s="240" t="s">
        <v>86</v>
      </c>
      <c r="AV142" s="14" t="s">
        <v>86</v>
      </c>
      <c r="AW142" s="14" t="s">
        <v>37</v>
      </c>
      <c r="AX142" s="14" t="s">
        <v>76</v>
      </c>
      <c r="AY142" s="240" t="s">
        <v>140</v>
      </c>
    </row>
    <row r="143" s="14" customFormat="1">
      <c r="A143" s="14"/>
      <c r="B143" s="230"/>
      <c r="C143" s="231"/>
      <c r="D143" s="221" t="s">
        <v>149</v>
      </c>
      <c r="E143" s="232" t="s">
        <v>31</v>
      </c>
      <c r="F143" s="233" t="s">
        <v>1252</v>
      </c>
      <c r="G143" s="231"/>
      <c r="H143" s="234">
        <v>5.8129999999999997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149</v>
      </c>
      <c r="AU143" s="240" t="s">
        <v>86</v>
      </c>
      <c r="AV143" s="14" t="s">
        <v>86</v>
      </c>
      <c r="AW143" s="14" t="s">
        <v>37</v>
      </c>
      <c r="AX143" s="14" t="s">
        <v>76</v>
      </c>
      <c r="AY143" s="240" t="s">
        <v>140</v>
      </c>
    </row>
    <row r="144" s="14" customFormat="1">
      <c r="A144" s="14"/>
      <c r="B144" s="230"/>
      <c r="C144" s="231"/>
      <c r="D144" s="221" t="s">
        <v>149</v>
      </c>
      <c r="E144" s="232" t="s">
        <v>31</v>
      </c>
      <c r="F144" s="233" t="s">
        <v>1253</v>
      </c>
      <c r="G144" s="231"/>
      <c r="H144" s="234">
        <v>6.5629999999999997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149</v>
      </c>
      <c r="AU144" s="240" t="s">
        <v>86</v>
      </c>
      <c r="AV144" s="14" t="s">
        <v>86</v>
      </c>
      <c r="AW144" s="14" t="s">
        <v>37</v>
      </c>
      <c r="AX144" s="14" t="s">
        <v>76</v>
      </c>
      <c r="AY144" s="240" t="s">
        <v>140</v>
      </c>
    </row>
    <row r="145" s="14" customFormat="1">
      <c r="A145" s="14"/>
      <c r="B145" s="230"/>
      <c r="C145" s="231"/>
      <c r="D145" s="221" t="s">
        <v>149</v>
      </c>
      <c r="E145" s="232" t="s">
        <v>31</v>
      </c>
      <c r="F145" s="233" t="s">
        <v>1254</v>
      </c>
      <c r="G145" s="231"/>
      <c r="H145" s="234">
        <v>5.625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149</v>
      </c>
      <c r="AU145" s="240" t="s">
        <v>86</v>
      </c>
      <c r="AV145" s="14" t="s">
        <v>86</v>
      </c>
      <c r="AW145" s="14" t="s">
        <v>37</v>
      </c>
      <c r="AX145" s="14" t="s">
        <v>76</v>
      </c>
      <c r="AY145" s="240" t="s">
        <v>140</v>
      </c>
    </row>
    <row r="146" s="14" customFormat="1">
      <c r="A146" s="14"/>
      <c r="B146" s="230"/>
      <c r="C146" s="231"/>
      <c r="D146" s="221" t="s">
        <v>149</v>
      </c>
      <c r="E146" s="232" t="s">
        <v>31</v>
      </c>
      <c r="F146" s="233" t="s">
        <v>1255</v>
      </c>
      <c r="G146" s="231"/>
      <c r="H146" s="234">
        <v>5.25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149</v>
      </c>
      <c r="AU146" s="240" t="s">
        <v>86</v>
      </c>
      <c r="AV146" s="14" t="s">
        <v>86</v>
      </c>
      <c r="AW146" s="14" t="s">
        <v>37</v>
      </c>
      <c r="AX146" s="14" t="s">
        <v>76</v>
      </c>
      <c r="AY146" s="240" t="s">
        <v>140</v>
      </c>
    </row>
    <row r="147" s="14" customFormat="1">
      <c r="A147" s="14"/>
      <c r="B147" s="230"/>
      <c r="C147" s="231"/>
      <c r="D147" s="221" t="s">
        <v>149</v>
      </c>
      <c r="E147" s="232" t="s">
        <v>31</v>
      </c>
      <c r="F147" s="233" t="s">
        <v>1256</v>
      </c>
      <c r="G147" s="231"/>
      <c r="H147" s="234">
        <v>5.4109999999999996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149</v>
      </c>
      <c r="AU147" s="240" t="s">
        <v>86</v>
      </c>
      <c r="AV147" s="14" t="s">
        <v>86</v>
      </c>
      <c r="AW147" s="14" t="s">
        <v>37</v>
      </c>
      <c r="AX147" s="14" t="s">
        <v>76</v>
      </c>
      <c r="AY147" s="240" t="s">
        <v>140</v>
      </c>
    </row>
    <row r="148" s="13" customFormat="1">
      <c r="A148" s="13"/>
      <c r="B148" s="219"/>
      <c r="C148" s="220"/>
      <c r="D148" s="221" t="s">
        <v>149</v>
      </c>
      <c r="E148" s="222" t="s">
        <v>31</v>
      </c>
      <c r="F148" s="223" t="s">
        <v>1257</v>
      </c>
      <c r="G148" s="220"/>
      <c r="H148" s="222" t="s">
        <v>31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149</v>
      </c>
      <c r="AU148" s="229" t="s">
        <v>86</v>
      </c>
      <c r="AV148" s="13" t="s">
        <v>84</v>
      </c>
      <c r="AW148" s="13" t="s">
        <v>37</v>
      </c>
      <c r="AX148" s="13" t="s">
        <v>76</v>
      </c>
      <c r="AY148" s="229" t="s">
        <v>140</v>
      </c>
    </row>
    <row r="149" s="15" customFormat="1">
      <c r="A149" s="15"/>
      <c r="B149" s="241"/>
      <c r="C149" s="242"/>
      <c r="D149" s="221" t="s">
        <v>149</v>
      </c>
      <c r="E149" s="243" t="s">
        <v>31</v>
      </c>
      <c r="F149" s="244" t="s">
        <v>204</v>
      </c>
      <c r="G149" s="242"/>
      <c r="H149" s="245">
        <v>381.262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1" t="s">
        <v>149</v>
      </c>
      <c r="AU149" s="251" t="s">
        <v>86</v>
      </c>
      <c r="AV149" s="15" t="s">
        <v>147</v>
      </c>
      <c r="AW149" s="15" t="s">
        <v>37</v>
      </c>
      <c r="AX149" s="15" t="s">
        <v>84</v>
      </c>
      <c r="AY149" s="251" t="s">
        <v>140</v>
      </c>
    </row>
    <row r="150" s="2" customFormat="1" ht="21.75" customHeight="1">
      <c r="A150" s="40"/>
      <c r="B150" s="41"/>
      <c r="C150" s="206" t="s">
        <v>86</v>
      </c>
      <c r="D150" s="206" t="s">
        <v>142</v>
      </c>
      <c r="E150" s="207" t="s">
        <v>1051</v>
      </c>
      <c r="F150" s="208" t="s">
        <v>1052</v>
      </c>
      <c r="G150" s="209" t="s">
        <v>145</v>
      </c>
      <c r="H150" s="210">
        <v>507.38099999999997</v>
      </c>
      <c r="I150" s="211"/>
      <c r="J150" s="212">
        <f>ROUND(I150*H150,2)</f>
        <v>0</v>
      </c>
      <c r="K150" s="208" t="s">
        <v>146</v>
      </c>
      <c r="L150" s="46"/>
      <c r="M150" s="213" t="s">
        <v>31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147</v>
      </c>
      <c r="AT150" s="217" t="s">
        <v>142</v>
      </c>
      <c r="AU150" s="217" t="s">
        <v>86</v>
      </c>
      <c r="AY150" s="19" t="s">
        <v>140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84</v>
      </c>
      <c r="BK150" s="218">
        <f>ROUND(I150*H150,2)</f>
        <v>0</v>
      </c>
      <c r="BL150" s="19" t="s">
        <v>147</v>
      </c>
      <c r="BM150" s="217" t="s">
        <v>1258</v>
      </c>
    </row>
    <row r="151" s="14" customFormat="1">
      <c r="A151" s="14"/>
      <c r="B151" s="230"/>
      <c r="C151" s="231"/>
      <c r="D151" s="221" t="s">
        <v>149</v>
      </c>
      <c r="E151" s="232" t="s">
        <v>31</v>
      </c>
      <c r="F151" s="233" t="s">
        <v>1259</v>
      </c>
      <c r="G151" s="231"/>
      <c r="H151" s="234">
        <v>74.640000000000001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149</v>
      </c>
      <c r="AU151" s="240" t="s">
        <v>86</v>
      </c>
      <c r="AV151" s="14" t="s">
        <v>86</v>
      </c>
      <c r="AW151" s="14" t="s">
        <v>37</v>
      </c>
      <c r="AX151" s="14" t="s">
        <v>76</v>
      </c>
      <c r="AY151" s="240" t="s">
        <v>140</v>
      </c>
    </row>
    <row r="152" s="14" customFormat="1">
      <c r="A152" s="14"/>
      <c r="B152" s="230"/>
      <c r="C152" s="231"/>
      <c r="D152" s="221" t="s">
        <v>149</v>
      </c>
      <c r="E152" s="232" t="s">
        <v>31</v>
      </c>
      <c r="F152" s="233" t="s">
        <v>1260</v>
      </c>
      <c r="G152" s="231"/>
      <c r="H152" s="234">
        <v>70.640000000000001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149</v>
      </c>
      <c r="AU152" s="240" t="s">
        <v>86</v>
      </c>
      <c r="AV152" s="14" t="s">
        <v>86</v>
      </c>
      <c r="AW152" s="14" t="s">
        <v>37</v>
      </c>
      <c r="AX152" s="14" t="s">
        <v>76</v>
      </c>
      <c r="AY152" s="240" t="s">
        <v>140</v>
      </c>
    </row>
    <row r="153" s="14" customFormat="1">
      <c r="A153" s="14"/>
      <c r="B153" s="230"/>
      <c r="C153" s="231"/>
      <c r="D153" s="221" t="s">
        <v>149</v>
      </c>
      <c r="E153" s="232" t="s">
        <v>31</v>
      </c>
      <c r="F153" s="233" t="s">
        <v>1261</v>
      </c>
      <c r="G153" s="231"/>
      <c r="H153" s="234">
        <v>67.599999999999994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149</v>
      </c>
      <c r="AU153" s="240" t="s">
        <v>86</v>
      </c>
      <c r="AV153" s="14" t="s">
        <v>86</v>
      </c>
      <c r="AW153" s="14" t="s">
        <v>37</v>
      </c>
      <c r="AX153" s="14" t="s">
        <v>76</v>
      </c>
      <c r="AY153" s="240" t="s">
        <v>140</v>
      </c>
    </row>
    <row r="154" s="14" customFormat="1">
      <c r="A154" s="14"/>
      <c r="B154" s="230"/>
      <c r="C154" s="231"/>
      <c r="D154" s="221" t="s">
        <v>149</v>
      </c>
      <c r="E154" s="232" t="s">
        <v>31</v>
      </c>
      <c r="F154" s="233" t="s">
        <v>1262</v>
      </c>
      <c r="G154" s="231"/>
      <c r="H154" s="234">
        <v>15.885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149</v>
      </c>
      <c r="AU154" s="240" t="s">
        <v>86</v>
      </c>
      <c r="AV154" s="14" t="s">
        <v>86</v>
      </c>
      <c r="AW154" s="14" t="s">
        <v>37</v>
      </c>
      <c r="AX154" s="14" t="s">
        <v>76</v>
      </c>
      <c r="AY154" s="240" t="s">
        <v>140</v>
      </c>
    </row>
    <row r="155" s="14" customFormat="1">
      <c r="A155" s="14"/>
      <c r="B155" s="230"/>
      <c r="C155" s="231"/>
      <c r="D155" s="221" t="s">
        <v>149</v>
      </c>
      <c r="E155" s="232" t="s">
        <v>31</v>
      </c>
      <c r="F155" s="233" t="s">
        <v>1263</v>
      </c>
      <c r="G155" s="231"/>
      <c r="H155" s="234">
        <v>2.286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149</v>
      </c>
      <c r="AU155" s="240" t="s">
        <v>86</v>
      </c>
      <c r="AV155" s="14" t="s">
        <v>86</v>
      </c>
      <c r="AW155" s="14" t="s">
        <v>37</v>
      </c>
      <c r="AX155" s="14" t="s">
        <v>76</v>
      </c>
      <c r="AY155" s="240" t="s">
        <v>140</v>
      </c>
    </row>
    <row r="156" s="14" customFormat="1">
      <c r="A156" s="14"/>
      <c r="B156" s="230"/>
      <c r="C156" s="231"/>
      <c r="D156" s="221" t="s">
        <v>149</v>
      </c>
      <c r="E156" s="232" t="s">
        <v>31</v>
      </c>
      <c r="F156" s="233" t="s">
        <v>1264</v>
      </c>
      <c r="G156" s="231"/>
      <c r="H156" s="234">
        <v>4.2000000000000002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149</v>
      </c>
      <c r="AU156" s="240" t="s">
        <v>86</v>
      </c>
      <c r="AV156" s="14" t="s">
        <v>86</v>
      </c>
      <c r="AW156" s="14" t="s">
        <v>37</v>
      </c>
      <c r="AX156" s="14" t="s">
        <v>76</v>
      </c>
      <c r="AY156" s="240" t="s">
        <v>140</v>
      </c>
    </row>
    <row r="157" s="14" customFormat="1">
      <c r="A157" s="14"/>
      <c r="B157" s="230"/>
      <c r="C157" s="231"/>
      <c r="D157" s="221" t="s">
        <v>149</v>
      </c>
      <c r="E157" s="232" t="s">
        <v>31</v>
      </c>
      <c r="F157" s="233" t="s">
        <v>1265</v>
      </c>
      <c r="G157" s="231"/>
      <c r="H157" s="234">
        <v>2.7000000000000002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149</v>
      </c>
      <c r="AU157" s="240" t="s">
        <v>86</v>
      </c>
      <c r="AV157" s="14" t="s">
        <v>86</v>
      </c>
      <c r="AW157" s="14" t="s">
        <v>37</v>
      </c>
      <c r="AX157" s="14" t="s">
        <v>76</v>
      </c>
      <c r="AY157" s="240" t="s">
        <v>140</v>
      </c>
    </row>
    <row r="158" s="14" customFormat="1">
      <c r="A158" s="14"/>
      <c r="B158" s="230"/>
      <c r="C158" s="231"/>
      <c r="D158" s="221" t="s">
        <v>149</v>
      </c>
      <c r="E158" s="232" t="s">
        <v>31</v>
      </c>
      <c r="F158" s="233" t="s">
        <v>1266</v>
      </c>
      <c r="G158" s="231"/>
      <c r="H158" s="234">
        <v>1.8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149</v>
      </c>
      <c r="AU158" s="240" t="s">
        <v>86</v>
      </c>
      <c r="AV158" s="14" t="s">
        <v>86</v>
      </c>
      <c r="AW158" s="14" t="s">
        <v>37</v>
      </c>
      <c r="AX158" s="14" t="s">
        <v>76</v>
      </c>
      <c r="AY158" s="240" t="s">
        <v>140</v>
      </c>
    </row>
    <row r="159" s="14" customFormat="1">
      <c r="A159" s="14"/>
      <c r="B159" s="230"/>
      <c r="C159" s="231"/>
      <c r="D159" s="221" t="s">
        <v>149</v>
      </c>
      <c r="E159" s="232" t="s">
        <v>31</v>
      </c>
      <c r="F159" s="233" t="s">
        <v>1267</v>
      </c>
      <c r="G159" s="231"/>
      <c r="H159" s="234">
        <v>3.2999999999999998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149</v>
      </c>
      <c r="AU159" s="240" t="s">
        <v>86</v>
      </c>
      <c r="AV159" s="14" t="s">
        <v>86</v>
      </c>
      <c r="AW159" s="14" t="s">
        <v>37</v>
      </c>
      <c r="AX159" s="14" t="s">
        <v>76</v>
      </c>
      <c r="AY159" s="240" t="s">
        <v>140</v>
      </c>
    </row>
    <row r="160" s="14" customFormat="1">
      <c r="A160" s="14"/>
      <c r="B160" s="230"/>
      <c r="C160" s="231"/>
      <c r="D160" s="221" t="s">
        <v>149</v>
      </c>
      <c r="E160" s="232" t="s">
        <v>31</v>
      </c>
      <c r="F160" s="233" t="s">
        <v>1268</v>
      </c>
      <c r="G160" s="231"/>
      <c r="H160" s="234">
        <v>3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0" t="s">
        <v>149</v>
      </c>
      <c r="AU160" s="240" t="s">
        <v>86</v>
      </c>
      <c r="AV160" s="14" t="s">
        <v>86</v>
      </c>
      <c r="AW160" s="14" t="s">
        <v>37</v>
      </c>
      <c r="AX160" s="14" t="s">
        <v>76</v>
      </c>
      <c r="AY160" s="240" t="s">
        <v>140</v>
      </c>
    </row>
    <row r="161" s="14" customFormat="1">
      <c r="A161" s="14"/>
      <c r="B161" s="230"/>
      <c r="C161" s="231"/>
      <c r="D161" s="221" t="s">
        <v>149</v>
      </c>
      <c r="E161" s="232" t="s">
        <v>31</v>
      </c>
      <c r="F161" s="233" t="s">
        <v>1269</v>
      </c>
      <c r="G161" s="231"/>
      <c r="H161" s="234">
        <v>2.7000000000000002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149</v>
      </c>
      <c r="AU161" s="240" t="s">
        <v>86</v>
      </c>
      <c r="AV161" s="14" t="s">
        <v>86</v>
      </c>
      <c r="AW161" s="14" t="s">
        <v>37</v>
      </c>
      <c r="AX161" s="14" t="s">
        <v>76</v>
      </c>
      <c r="AY161" s="240" t="s">
        <v>140</v>
      </c>
    </row>
    <row r="162" s="14" customFormat="1">
      <c r="A162" s="14"/>
      <c r="B162" s="230"/>
      <c r="C162" s="231"/>
      <c r="D162" s="221" t="s">
        <v>149</v>
      </c>
      <c r="E162" s="232" t="s">
        <v>31</v>
      </c>
      <c r="F162" s="233" t="s">
        <v>1270</v>
      </c>
      <c r="G162" s="231"/>
      <c r="H162" s="234">
        <v>1.8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149</v>
      </c>
      <c r="AU162" s="240" t="s">
        <v>86</v>
      </c>
      <c r="AV162" s="14" t="s">
        <v>86</v>
      </c>
      <c r="AW162" s="14" t="s">
        <v>37</v>
      </c>
      <c r="AX162" s="14" t="s">
        <v>76</v>
      </c>
      <c r="AY162" s="240" t="s">
        <v>140</v>
      </c>
    </row>
    <row r="163" s="14" customFormat="1">
      <c r="A163" s="14"/>
      <c r="B163" s="230"/>
      <c r="C163" s="231"/>
      <c r="D163" s="221" t="s">
        <v>149</v>
      </c>
      <c r="E163" s="232" t="s">
        <v>31</v>
      </c>
      <c r="F163" s="233" t="s">
        <v>1271</v>
      </c>
      <c r="G163" s="231"/>
      <c r="H163" s="234">
        <v>16.800000000000001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149</v>
      </c>
      <c r="AU163" s="240" t="s">
        <v>86</v>
      </c>
      <c r="AV163" s="14" t="s">
        <v>86</v>
      </c>
      <c r="AW163" s="14" t="s">
        <v>37</v>
      </c>
      <c r="AX163" s="14" t="s">
        <v>76</v>
      </c>
      <c r="AY163" s="240" t="s">
        <v>140</v>
      </c>
    </row>
    <row r="164" s="14" customFormat="1">
      <c r="A164" s="14"/>
      <c r="B164" s="230"/>
      <c r="C164" s="231"/>
      <c r="D164" s="221" t="s">
        <v>149</v>
      </c>
      <c r="E164" s="232" t="s">
        <v>31</v>
      </c>
      <c r="F164" s="233" t="s">
        <v>1272</v>
      </c>
      <c r="G164" s="231"/>
      <c r="H164" s="234">
        <v>5.4000000000000004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149</v>
      </c>
      <c r="AU164" s="240" t="s">
        <v>86</v>
      </c>
      <c r="AV164" s="14" t="s">
        <v>86</v>
      </c>
      <c r="AW164" s="14" t="s">
        <v>37</v>
      </c>
      <c r="AX164" s="14" t="s">
        <v>76</v>
      </c>
      <c r="AY164" s="240" t="s">
        <v>140</v>
      </c>
    </row>
    <row r="165" s="14" customFormat="1">
      <c r="A165" s="14"/>
      <c r="B165" s="230"/>
      <c r="C165" s="231"/>
      <c r="D165" s="221" t="s">
        <v>149</v>
      </c>
      <c r="E165" s="232" t="s">
        <v>31</v>
      </c>
      <c r="F165" s="233" t="s">
        <v>1273</v>
      </c>
      <c r="G165" s="231"/>
      <c r="H165" s="234">
        <v>3.8999999999999999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149</v>
      </c>
      <c r="AU165" s="240" t="s">
        <v>86</v>
      </c>
      <c r="AV165" s="14" t="s">
        <v>86</v>
      </c>
      <c r="AW165" s="14" t="s">
        <v>37</v>
      </c>
      <c r="AX165" s="14" t="s">
        <v>76</v>
      </c>
      <c r="AY165" s="240" t="s">
        <v>140</v>
      </c>
    </row>
    <row r="166" s="14" customFormat="1">
      <c r="A166" s="14"/>
      <c r="B166" s="230"/>
      <c r="C166" s="231"/>
      <c r="D166" s="221" t="s">
        <v>149</v>
      </c>
      <c r="E166" s="232" t="s">
        <v>31</v>
      </c>
      <c r="F166" s="233" t="s">
        <v>1274</v>
      </c>
      <c r="G166" s="231"/>
      <c r="H166" s="234">
        <v>3.6000000000000001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149</v>
      </c>
      <c r="AU166" s="240" t="s">
        <v>86</v>
      </c>
      <c r="AV166" s="14" t="s">
        <v>86</v>
      </c>
      <c r="AW166" s="14" t="s">
        <v>37</v>
      </c>
      <c r="AX166" s="14" t="s">
        <v>76</v>
      </c>
      <c r="AY166" s="240" t="s">
        <v>140</v>
      </c>
    </row>
    <row r="167" s="14" customFormat="1">
      <c r="A167" s="14"/>
      <c r="B167" s="230"/>
      <c r="C167" s="231"/>
      <c r="D167" s="221" t="s">
        <v>149</v>
      </c>
      <c r="E167" s="232" t="s">
        <v>31</v>
      </c>
      <c r="F167" s="233" t="s">
        <v>1275</v>
      </c>
      <c r="G167" s="231"/>
      <c r="H167" s="234">
        <v>6.2999999999999998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149</v>
      </c>
      <c r="AU167" s="240" t="s">
        <v>86</v>
      </c>
      <c r="AV167" s="14" t="s">
        <v>86</v>
      </c>
      <c r="AW167" s="14" t="s">
        <v>37</v>
      </c>
      <c r="AX167" s="14" t="s">
        <v>76</v>
      </c>
      <c r="AY167" s="240" t="s">
        <v>140</v>
      </c>
    </row>
    <row r="168" s="14" customFormat="1">
      <c r="A168" s="14"/>
      <c r="B168" s="230"/>
      <c r="C168" s="231"/>
      <c r="D168" s="221" t="s">
        <v>149</v>
      </c>
      <c r="E168" s="232" t="s">
        <v>31</v>
      </c>
      <c r="F168" s="233" t="s">
        <v>1276</v>
      </c>
      <c r="G168" s="231"/>
      <c r="H168" s="234">
        <v>4.5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149</v>
      </c>
      <c r="AU168" s="240" t="s">
        <v>86</v>
      </c>
      <c r="AV168" s="14" t="s">
        <v>86</v>
      </c>
      <c r="AW168" s="14" t="s">
        <v>37</v>
      </c>
      <c r="AX168" s="14" t="s">
        <v>76</v>
      </c>
      <c r="AY168" s="240" t="s">
        <v>140</v>
      </c>
    </row>
    <row r="169" s="14" customFormat="1">
      <c r="A169" s="14"/>
      <c r="B169" s="230"/>
      <c r="C169" s="231"/>
      <c r="D169" s="221" t="s">
        <v>149</v>
      </c>
      <c r="E169" s="232" t="s">
        <v>31</v>
      </c>
      <c r="F169" s="233" t="s">
        <v>1277</v>
      </c>
      <c r="G169" s="231"/>
      <c r="H169" s="234">
        <v>12.6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149</v>
      </c>
      <c r="AU169" s="240" t="s">
        <v>86</v>
      </c>
      <c r="AV169" s="14" t="s">
        <v>86</v>
      </c>
      <c r="AW169" s="14" t="s">
        <v>37</v>
      </c>
      <c r="AX169" s="14" t="s">
        <v>76</v>
      </c>
      <c r="AY169" s="240" t="s">
        <v>140</v>
      </c>
    </row>
    <row r="170" s="14" customFormat="1">
      <c r="A170" s="14"/>
      <c r="B170" s="230"/>
      <c r="C170" s="231"/>
      <c r="D170" s="221" t="s">
        <v>149</v>
      </c>
      <c r="E170" s="232" t="s">
        <v>31</v>
      </c>
      <c r="F170" s="233" t="s">
        <v>1278</v>
      </c>
      <c r="G170" s="231"/>
      <c r="H170" s="234">
        <v>3.0249999999999999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149</v>
      </c>
      <c r="AU170" s="240" t="s">
        <v>86</v>
      </c>
      <c r="AV170" s="14" t="s">
        <v>86</v>
      </c>
      <c r="AW170" s="14" t="s">
        <v>37</v>
      </c>
      <c r="AX170" s="14" t="s">
        <v>76</v>
      </c>
      <c r="AY170" s="240" t="s">
        <v>140</v>
      </c>
    </row>
    <row r="171" s="14" customFormat="1">
      <c r="A171" s="14"/>
      <c r="B171" s="230"/>
      <c r="C171" s="231"/>
      <c r="D171" s="221" t="s">
        <v>149</v>
      </c>
      <c r="E171" s="232" t="s">
        <v>31</v>
      </c>
      <c r="F171" s="233" t="s">
        <v>1279</v>
      </c>
      <c r="G171" s="231"/>
      <c r="H171" s="234">
        <v>0.75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149</v>
      </c>
      <c r="AU171" s="240" t="s">
        <v>86</v>
      </c>
      <c r="AV171" s="14" t="s">
        <v>86</v>
      </c>
      <c r="AW171" s="14" t="s">
        <v>37</v>
      </c>
      <c r="AX171" s="14" t="s">
        <v>76</v>
      </c>
      <c r="AY171" s="240" t="s">
        <v>140</v>
      </c>
    </row>
    <row r="172" s="14" customFormat="1">
      <c r="A172" s="14"/>
      <c r="B172" s="230"/>
      <c r="C172" s="231"/>
      <c r="D172" s="221" t="s">
        <v>149</v>
      </c>
      <c r="E172" s="232" t="s">
        <v>31</v>
      </c>
      <c r="F172" s="233" t="s">
        <v>1280</v>
      </c>
      <c r="G172" s="231"/>
      <c r="H172" s="234">
        <v>3.75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149</v>
      </c>
      <c r="AU172" s="240" t="s">
        <v>86</v>
      </c>
      <c r="AV172" s="14" t="s">
        <v>86</v>
      </c>
      <c r="AW172" s="14" t="s">
        <v>37</v>
      </c>
      <c r="AX172" s="14" t="s">
        <v>76</v>
      </c>
      <c r="AY172" s="240" t="s">
        <v>140</v>
      </c>
    </row>
    <row r="173" s="14" customFormat="1">
      <c r="A173" s="14"/>
      <c r="B173" s="230"/>
      <c r="C173" s="231"/>
      <c r="D173" s="221" t="s">
        <v>149</v>
      </c>
      <c r="E173" s="232" t="s">
        <v>31</v>
      </c>
      <c r="F173" s="233" t="s">
        <v>1281</v>
      </c>
      <c r="G173" s="231"/>
      <c r="H173" s="234">
        <v>8.25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149</v>
      </c>
      <c r="AU173" s="240" t="s">
        <v>86</v>
      </c>
      <c r="AV173" s="14" t="s">
        <v>86</v>
      </c>
      <c r="AW173" s="14" t="s">
        <v>37</v>
      </c>
      <c r="AX173" s="14" t="s">
        <v>76</v>
      </c>
      <c r="AY173" s="240" t="s">
        <v>140</v>
      </c>
    </row>
    <row r="174" s="14" customFormat="1">
      <c r="A174" s="14"/>
      <c r="B174" s="230"/>
      <c r="C174" s="231"/>
      <c r="D174" s="221" t="s">
        <v>149</v>
      </c>
      <c r="E174" s="232" t="s">
        <v>31</v>
      </c>
      <c r="F174" s="233" t="s">
        <v>1282</v>
      </c>
      <c r="G174" s="231"/>
      <c r="H174" s="234">
        <v>3.8500000000000001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149</v>
      </c>
      <c r="AU174" s="240" t="s">
        <v>86</v>
      </c>
      <c r="AV174" s="14" t="s">
        <v>86</v>
      </c>
      <c r="AW174" s="14" t="s">
        <v>37</v>
      </c>
      <c r="AX174" s="14" t="s">
        <v>76</v>
      </c>
      <c r="AY174" s="240" t="s">
        <v>140</v>
      </c>
    </row>
    <row r="175" s="14" customFormat="1">
      <c r="A175" s="14"/>
      <c r="B175" s="230"/>
      <c r="C175" s="231"/>
      <c r="D175" s="221" t="s">
        <v>149</v>
      </c>
      <c r="E175" s="232" t="s">
        <v>31</v>
      </c>
      <c r="F175" s="233" t="s">
        <v>1283</v>
      </c>
      <c r="G175" s="231"/>
      <c r="H175" s="234">
        <v>4.2750000000000004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149</v>
      </c>
      <c r="AU175" s="240" t="s">
        <v>86</v>
      </c>
      <c r="AV175" s="14" t="s">
        <v>86</v>
      </c>
      <c r="AW175" s="14" t="s">
        <v>37</v>
      </c>
      <c r="AX175" s="14" t="s">
        <v>76</v>
      </c>
      <c r="AY175" s="240" t="s">
        <v>140</v>
      </c>
    </row>
    <row r="176" s="14" customFormat="1">
      <c r="A176" s="14"/>
      <c r="B176" s="230"/>
      <c r="C176" s="231"/>
      <c r="D176" s="221" t="s">
        <v>149</v>
      </c>
      <c r="E176" s="232" t="s">
        <v>31</v>
      </c>
      <c r="F176" s="233" t="s">
        <v>1284</v>
      </c>
      <c r="G176" s="231"/>
      <c r="H176" s="234">
        <v>39.600000000000001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149</v>
      </c>
      <c r="AU176" s="240" t="s">
        <v>86</v>
      </c>
      <c r="AV176" s="14" t="s">
        <v>86</v>
      </c>
      <c r="AW176" s="14" t="s">
        <v>37</v>
      </c>
      <c r="AX176" s="14" t="s">
        <v>76</v>
      </c>
      <c r="AY176" s="240" t="s">
        <v>140</v>
      </c>
    </row>
    <row r="177" s="14" customFormat="1">
      <c r="A177" s="14"/>
      <c r="B177" s="230"/>
      <c r="C177" s="231"/>
      <c r="D177" s="221" t="s">
        <v>149</v>
      </c>
      <c r="E177" s="232" t="s">
        <v>31</v>
      </c>
      <c r="F177" s="233" t="s">
        <v>1285</v>
      </c>
      <c r="G177" s="231"/>
      <c r="H177" s="234">
        <v>1.855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149</v>
      </c>
      <c r="AU177" s="240" t="s">
        <v>86</v>
      </c>
      <c r="AV177" s="14" t="s">
        <v>86</v>
      </c>
      <c r="AW177" s="14" t="s">
        <v>37</v>
      </c>
      <c r="AX177" s="14" t="s">
        <v>76</v>
      </c>
      <c r="AY177" s="240" t="s">
        <v>140</v>
      </c>
    </row>
    <row r="178" s="14" customFormat="1">
      <c r="A178" s="14"/>
      <c r="B178" s="230"/>
      <c r="C178" s="231"/>
      <c r="D178" s="221" t="s">
        <v>149</v>
      </c>
      <c r="E178" s="232" t="s">
        <v>31</v>
      </c>
      <c r="F178" s="233" t="s">
        <v>1286</v>
      </c>
      <c r="G178" s="231"/>
      <c r="H178" s="234">
        <v>7.1500000000000004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149</v>
      </c>
      <c r="AU178" s="240" t="s">
        <v>86</v>
      </c>
      <c r="AV178" s="14" t="s">
        <v>86</v>
      </c>
      <c r="AW178" s="14" t="s">
        <v>37</v>
      </c>
      <c r="AX178" s="14" t="s">
        <v>76</v>
      </c>
      <c r="AY178" s="240" t="s">
        <v>140</v>
      </c>
    </row>
    <row r="179" s="14" customFormat="1">
      <c r="A179" s="14"/>
      <c r="B179" s="230"/>
      <c r="C179" s="231"/>
      <c r="D179" s="221" t="s">
        <v>149</v>
      </c>
      <c r="E179" s="232" t="s">
        <v>31</v>
      </c>
      <c r="F179" s="233" t="s">
        <v>1287</v>
      </c>
      <c r="G179" s="231"/>
      <c r="H179" s="234">
        <v>6.5999999999999996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149</v>
      </c>
      <c r="AU179" s="240" t="s">
        <v>86</v>
      </c>
      <c r="AV179" s="14" t="s">
        <v>86</v>
      </c>
      <c r="AW179" s="14" t="s">
        <v>37</v>
      </c>
      <c r="AX179" s="14" t="s">
        <v>76</v>
      </c>
      <c r="AY179" s="240" t="s">
        <v>140</v>
      </c>
    </row>
    <row r="180" s="14" customFormat="1">
      <c r="A180" s="14"/>
      <c r="B180" s="230"/>
      <c r="C180" s="231"/>
      <c r="D180" s="221" t="s">
        <v>149</v>
      </c>
      <c r="E180" s="232" t="s">
        <v>31</v>
      </c>
      <c r="F180" s="233" t="s">
        <v>1288</v>
      </c>
      <c r="G180" s="231"/>
      <c r="H180" s="234">
        <v>4.5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149</v>
      </c>
      <c r="AU180" s="240" t="s">
        <v>86</v>
      </c>
      <c r="AV180" s="14" t="s">
        <v>86</v>
      </c>
      <c r="AW180" s="14" t="s">
        <v>37</v>
      </c>
      <c r="AX180" s="14" t="s">
        <v>76</v>
      </c>
      <c r="AY180" s="240" t="s">
        <v>140</v>
      </c>
    </row>
    <row r="181" s="14" customFormat="1">
      <c r="A181" s="14"/>
      <c r="B181" s="230"/>
      <c r="C181" s="231"/>
      <c r="D181" s="221" t="s">
        <v>149</v>
      </c>
      <c r="E181" s="232" t="s">
        <v>31</v>
      </c>
      <c r="F181" s="233" t="s">
        <v>1289</v>
      </c>
      <c r="G181" s="231"/>
      <c r="H181" s="234">
        <v>0.59999999999999998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149</v>
      </c>
      <c r="AU181" s="240" t="s">
        <v>86</v>
      </c>
      <c r="AV181" s="14" t="s">
        <v>86</v>
      </c>
      <c r="AW181" s="14" t="s">
        <v>37</v>
      </c>
      <c r="AX181" s="14" t="s">
        <v>76</v>
      </c>
      <c r="AY181" s="240" t="s">
        <v>140</v>
      </c>
    </row>
    <row r="182" s="14" customFormat="1">
      <c r="A182" s="14"/>
      <c r="B182" s="230"/>
      <c r="C182" s="231"/>
      <c r="D182" s="221" t="s">
        <v>149</v>
      </c>
      <c r="E182" s="232" t="s">
        <v>31</v>
      </c>
      <c r="F182" s="233" t="s">
        <v>1290</v>
      </c>
      <c r="G182" s="231"/>
      <c r="H182" s="234">
        <v>2.1000000000000001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149</v>
      </c>
      <c r="AU182" s="240" t="s">
        <v>86</v>
      </c>
      <c r="AV182" s="14" t="s">
        <v>86</v>
      </c>
      <c r="AW182" s="14" t="s">
        <v>37</v>
      </c>
      <c r="AX182" s="14" t="s">
        <v>76</v>
      </c>
      <c r="AY182" s="240" t="s">
        <v>140</v>
      </c>
    </row>
    <row r="183" s="14" customFormat="1">
      <c r="A183" s="14"/>
      <c r="B183" s="230"/>
      <c r="C183" s="231"/>
      <c r="D183" s="221" t="s">
        <v>149</v>
      </c>
      <c r="E183" s="232" t="s">
        <v>31</v>
      </c>
      <c r="F183" s="233" t="s">
        <v>1291</v>
      </c>
      <c r="G183" s="231"/>
      <c r="H183" s="234">
        <v>6.5999999999999996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149</v>
      </c>
      <c r="AU183" s="240" t="s">
        <v>86</v>
      </c>
      <c r="AV183" s="14" t="s">
        <v>86</v>
      </c>
      <c r="AW183" s="14" t="s">
        <v>37</v>
      </c>
      <c r="AX183" s="14" t="s">
        <v>76</v>
      </c>
      <c r="AY183" s="240" t="s">
        <v>140</v>
      </c>
    </row>
    <row r="184" s="14" customFormat="1">
      <c r="A184" s="14"/>
      <c r="B184" s="230"/>
      <c r="C184" s="231"/>
      <c r="D184" s="221" t="s">
        <v>149</v>
      </c>
      <c r="E184" s="232" t="s">
        <v>31</v>
      </c>
      <c r="F184" s="233" t="s">
        <v>1292</v>
      </c>
      <c r="G184" s="231"/>
      <c r="H184" s="234">
        <v>3.5750000000000002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149</v>
      </c>
      <c r="AU184" s="240" t="s">
        <v>86</v>
      </c>
      <c r="AV184" s="14" t="s">
        <v>86</v>
      </c>
      <c r="AW184" s="14" t="s">
        <v>37</v>
      </c>
      <c r="AX184" s="14" t="s">
        <v>76</v>
      </c>
      <c r="AY184" s="240" t="s">
        <v>140</v>
      </c>
    </row>
    <row r="185" s="14" customFormat="1">
      <c r="A185" s="14"/>
      <c r="B185" s="230"/>
      <c r="C185" s="231"/>
      <c r="D185" s="221" t="s">
        <v>149</v>
      </c>
      <c r="E185" s="232" t="s">
        <v>31</v>
      </c>
      <c r="F185" s="233" t="s">
        <v>1293</v>
      </c>
      <c r="G185" s="231"/>
      <c r="H185" s="234">
        <v>1.5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149</v>
      </c>
      <c r="AU185" s="240" t="s">
        <v>86</v>
      </c>
      <c r="AV185" s="14" t="s">
        <v>86</v>
      </c>
      <c r="AW185" s="14" t="s">
        <v>37</v>
      </c>
      <c r="AX185" s="14" t="s">
        <v>76</v>
      </c>
      <c r="AY185" s="240" t="s">
        <v>140</v>
      </c>
    </row>
    <row r="186" s="14" customFormat="1">
      <c r="A186" s="14"/>
      <c r="B186" s="230"/>
      <c r="C186" s="231"/>
      <c r="D186" s="221" t="s">
        <v>149</v>
      </c>
      <c r="E186" s="232" t="s">
        <v>31</v>
      </c>
      <c r="F186" s="233" t="s">
        <v>1294</v>
      </c>
      <c r="G186" s="231"/>
      <c r="H186" s="234">
        <v>3.8250000000000002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149</v>
      </c>
      <c r="AU186" s="240" t="s">
        <v>86</v>
      </c>
      <c r="AV186" s="14" t="s">
        <v>86</v>
      </c>
      <c r="AW186" s="14" t="s">
        <v>37</v>
      </c>
      <c r="AX186" s="14" t="s">
        <v>76</v>
      </c>
      <c r="AY186" s="240" t="s">
        <v>140</v>
      </c>
    </row>
    <row r="187" s="14" customFormat="1">
      <c r="A187" s="14"/>
      <c r="B187" s="230"/>
      <c r="C187" s="231"/>
      <c r="D187" s="221" t="s">
        <v>149</v>
      </c>
      <c r="E187" s="232" t="s">
        <v>31</v>
      </c>
      <c r="F187" s="233" t="s">
        <v>1295</v>
      </c>
      <c r="G187" s="231"/>
      <c r="H187" s="234">
        <v>28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149</v>
      </c>
      <c r="AU187" s="240" t="s">
        <v>86</v>
      </c>
      <c r="AV187" s="14" t="s">
        <v>86</v>
      </c>
      <c r="AW187" s="14" t="s">
        <v>37</v>
      </c>
      <c r="AX187" s="14" t="s">
        <v>76</v>
      </c>
      <c r="AY187" s="240" t="s">
        <v>140</v>
      </c>
    </row>
    <row r="188" s="14" customFormat="1">
      <c r="A188" s="14"/>
      <c r="B188" s="230"/>
      <c r="C188" s="231"/>
      <c r="D188" s="221" t="s">
        <v>149</v>
      </c>
      <c r="E188" s="232" t="s">
        <v>31</v>
      </c>
      <c r="F188" s="233" t="s">
        <v>1296</v>
      </c>
      <c r="G188" s="231"/>
      <c r="H188" s="234">
        <v>17.800000000000001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149</v>
      </c>
      <c r="AU188" s="240" t="s">
        <v>86</v>
      </c>
      <c r="AV188" s="14" t="s">
        <v>86</v>
      </c>
      <c r="AW188" s="14" t="s">
        <v>37</v>
      </c>
      <c r="AX188" s="14" t="s">
        <v>76</v>
      </c>
      <c r="AY188" s="240" t="s">
        <v>140</v>
      </c>
    </row>
    <row r="189" s="14" customFormat="1">
      <c r="A189" s="14"/>
      <c r="B189" s="230"/>
      <c r="C189" s="231"/>
      <c r="D189" s="221" t="s">
        <v>149</v>
      </c>
      <c r="E189" s="232" t="s">
        <v>31</v>
      </c>
      <c r="F189" s="233" t="s">
        <v>1297</v>
      </c>
      <c r="G189" s="231"/>
      <c r="H189" s="234">
        <v>2.4750000000000001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149</v>
      </c>
      <c r="AU189" s="240" t="s">
        <v>86</v>
      </c>
      <c r="AV189" s="14" t="s">
        <v>86</v>
      </c>
      <c r="AW189" s="14" t="s">
        <v>37</v>
      </c>
      <c r="AX189" s="14" t="s">
        <v>76</v>
      </c>
      <c r="AY189" s="240" t="s">
        <v>140</v>
      </c>
    </row>
    <row r="190" s="14" customFormat="1">
      <c r="A190" s="14"/>
      <c r="B190" s="230"/>
      <c r="C190" s="231"/>
      <c r="D190" s="221" t="s">
        <v>149</v>
      </c>
      <c r="E190" s="232" t="s">
        <v>31</v>
      </c>
      <c r="F190" s="233" t="s">
        <v>1298</v>
      </c>
      <c r="G190" s="231"/>
      <c r="H190" s="234">
        <v>3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149</v>
      </c>
      <c r="AU190" s="240" t="s">
        <v>86</v>
      </c>
      <c r="AV190" s="14" t="s">
        <v>86</v>
      </c>
      <c r="AW190" s="14" t="s">
        <v>37</v>
      </c>
      <c r="AX190" s="14" t="s">
        <v>76</v>
      </c>
      <c r="AY190" s="240" t="s">
        <v>140</v>
      </c>
    </row>
    <row r="191" s="14" customFormat="1">
      <c r="A191" s="14"/>
      <c r="B191" s="230"/>
      <c r="C191" s="231"/>
      <c r="D191" s="221" t="s">
        <v>149</v>
      </c>
      <c r="E191" s="232" t="s">
        <v>31</v>
      </c>
      <c r="F191" s="233" t="s">
        <v>1299</v>
      </c>
      <c r="G191" s="231"/>
      <c r="H191" s="234">
        <v>3.8999999999999999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149</v>
      </c>
      <c r="AU191" s="240" t="s">
        <v>86</v>
      </c>
      <c r="AV191" s="14" t="s">
        <v>86</v>
      </c>
      <c r="AW191" s="14" t="s">
        <v>37</v>
      </c>
      <c r="AX191" s="14" t="s">
        <v>76</v>
      </c>
      <c r="AY191" s="240" t="s">
        <v>140</v>
      </c>
    </row>
    <row r="192" s="14" customFormat="1">
      <c r="A192" s="14"/>
      <c r="B192" s="230"/>
      <c r="C192" s="231"/>
      <c r="D192" s="221" t="s">
        <v>149</v>
      </c>
      <c r="E192" s="232" t="s">
        <v>31</v>
      </c>
      <c r="F192" s="233" t="s">
        <v>1300</v>
      </c>
      <c r="G192" s="231"/>
      <c r="H192" s="234">
        <v>3.2999999999999998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149</v>
      </c>
      <c r="AU192" s="240" t="s">
        <v>86</v>
      </c>
      <c r="AV192" s="14" t="s">
        <v>86</v>
      </c>
      <c r="AW192" s="14" t="s">
        <v>37</v>
      </c>
      <c r="AX192" s="14" t="s">
        <v>76</v>
      </c>
      <c r="AY192" s="240" t="s">
        <v>140</v>
      </c>
    </row>
    <row r="193" s="14" customFormat="1">
      <c r="A193" s="14"/>
      <c r="B193" s="230"/>
      <c r="C193" s="231"/>
      <c r="D193" s="221" t="s">
        <v>149</v>
      </c>
      <c r="E193" s="232" t="s">
        <v>31</v>
      </c>
      <c r="F193" s="233" t="s">
        <v>1301</v>
      </c>
      <c r="G193" s="231"/>
      <c r="H193" s="234">
        <v>3.2999999999999998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0" t="s">
        <v>149</v>
      </c>
      <c r="AU193" s="240" t="s">
        <v>86</v>
      </c>
      <c r="AV193" s="14" t="s">
        <v>86</v>
      </c>
      <c r="AW193" s="14" t="s">
        <v>37</v>
      </c>
      <c r="AX193" s="14" t="s">
        <v>76</v>
      </c>
      <c r="AY193" s="240" t="s">
        <v>140</v>
      </c>
    </row>
    <row r="194" s="14" customFormat="1">
      <c r="A194" s="14"/>
      <c r="B194" s="230"/>
      <c r="C194" s="231"/>
      <c r="D194" s="221" t="s">
        <v>149</v>
      </c>
      <c r="E194" s="232" t="s">
        <v>31</v>
      </c>
      <c r="F194" s="233" t="s">
        <v>1302</v>
      </c>
      <c r="G194" s="231"/>
      <c r="H194" s="234">
        <v>5.0999999999999996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149</v>
      </c>
      <c r="AU194" s="240" t="s">
        <v>86</v>
      </c>
      <c r="AV194" s="14" t="s">
        <v>86</v>
      </c>
      <c r="AW194" s="14" t="s">
        <v>37</v>
      </c>
      <c r="AX194" s="14" t="s">
        <v>76</v>
      </c>
      <c r="AY194" s="240" t="s">
        <v>140</v>
      </c>
    </row>
    <row r="195" s="14" customFormat="1">
      <c r="A195" s="14"/>
      <c r="B195" s="230"/>
      <c r="C195" s="231"/>
      <c r="D195" s="221" t="s">
        <v>149</v>
      </c>
      <c r="E195" s="232" t="s">
        <v>31</v>
      </c>
      <c r="F195" s="233" t="s">
        <v>1303</v>
      </c>
      <c r="G195" s="231"/>
      <c r="H195" s="234">
        <v>3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149</v>
      </c>
      <c r="AU195" s="240" t="s">
        <v>86</v>
      </c>
      <c r="AV195" s="14" t="s">
        <v>86</v>
      </c>
      <c r="AW195" s="14" t="s">
        <v>37</v>
      </c>
      <c r="AX195" s="14" t="s">
        <v>76</v>
      </c>
      <c r="AY195" s="240" t="s">
        <v>140</v>
      </c>
    </row>
    <row r="196" s="14" customFormat="1">
      <c r="A196" s="14"/>
      <c r="B196" s="230"/>
      <c r="C196" s="231"/>
      <c r="D196" s="221" t="s">
        <v>149</v>
      </c>
      <c r="E196" s="232" t="s">
        <v>31</v>
      </c>
      <c r="F196" s="233" t="s">
        <v>1304</v>
      </c>
      <c r="G196" s="231"/>
      <c r="H196" s="234">
        <v>3.6000000000000001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149</v>
      </c>
      <c r="AU196" s="240" t="s">
        <v>86</v>
      </c>
      <c r="AV196" s="14" t="s">
        <v>86</v>
      </c>
      <c r="AW196" s="14" t="s">
        <v>37</v>
      </c>
      <c r="AX196" s="14" t="s">
        <v>76</v>
      </c>
      <c r="AY196" s="240" t="s">
        <v>140</v>
      </c>
    </row>
    <row r="197" s="14" customFormat="1">
      <c r="A197" s="14"/>
      <c r="B197" s="230"/>
      <c r="C197" s="231"/>
      <c r="D197" s="221" t="s">
        <v>149</v>
      </c>
      <c r="E197" s="232" t="s">
        <v>31</v>
      </c>
      <c r="F197" s="233" t="s">
        <v>1305</v>
      </c>
      <c r="G197" s="231"/>
      <c r="H197" s="234">
        <v>4.6749999999999998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0" t="s">
        <v>149</v>
      </c>
      <c r="AU197" s="240" t="s">
        <v>86</v>
      </c>
      <c r="AV197" s="14" t="s">
        <v>86</v>
      </c>
      <c r="AW197" s="14" t="s">
        <v>37</v>
      </c>
      <c r="AX197" s="14" t="s">
        <v>76</v>
      </c>
      <c r="AY197" s="240" t="s">
        <v>140</v>
      </c>
    </row>
    <row r="198" s="14" customFormat="1">
      <c r="A198" s="14"/>
      <c r="B198" s="230"/>
      <c r="C198" s="231"/>
      <c r="D198" s="221" t="s">
        <v>149</v>
      </c>
      <c r="E198" s="232" t="s">
        <v>31</v>
      </c>
      <c r="F198" s="233" t="s">
        <v>1306</v>
      </c>
      <c r="G198" s="231"/>
      <c r="H198" s="234">
        <v>2.25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149</v>
      </c>
      <c r="AU198" s="240" t="s">
        <v>86</v>
      </c>
      <c r="AV198" s="14" t="s">
        <v>86</v>
      </c>
      <c r="AW198" s="14" t="s">
        <v>37</v>
      </c>
      <c r="AX198" s="14" t="s">
        <v>76</v>
      </c>
      <c r="AY198" s="240" t="s">
        <v>140</v>
      </c>
    </row>
    <row r="199" s="14" customFormat="1">
      <c r="A199" s="14"/>
      <c r="B199" s="230"/>
      <c r="C199" s="231"/>
      <c r="D199" s="221" t="s">
        <v>149</v>
      </c>
      <c r="E199" s="232" t="s">
        <v>31</v>
      </c>
      <c r="F199" s="233" t="s">
        <v>1307</v>
      </c>
      <c r="G199" s="231"/>
      <c r="H199" s="234">
        <v>8.5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149</v>
      </c>
      <c r="AU199" s="240" t="s">
        <v>86</v>
      </c>
      <c r="AV199" s="14" t="s">
        <v>86</v>
      </c>
      <c r="AW199" s="14" t="s">
        <v>37</v>
      </c>
      <c r="AX199" s="14" t="s">
        <v>76</v>
      </c>
      <c r="AY199" s="240" t="s">
        <v>140</v>
      </c>
    </row>
    <row r="200" s="14" customFormat="1">
      <c r="A200" s="14"/>
      <c r="B200" s="230"/>
      <c r="C200" s="231"/>
      <c r="D200" s="221" t="s">
        <v>149</v>
      </c>
      <c r="E200" s="232" t="s">
        <v>31</v>
      </c>
      <c r="F200" s="233" t="s">
        <v>1308</v>
      </c>
      <c r="G200" s="231"/>
      <c r="H200" s="234">
        <v>2.5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149</v>
      </c>
      <c r="AU200" s="240" t="s">
        <v>86</v>
      </c>
      <c r="AV200" s="14" t="s">
        <v>86</v>
      </c>
      <c r="AW200" s="14" t="s">
        <v>37</v>
      </c>
      <c r="AX200" s="14" t="s">
        <v>76</v>
      </c>
      <c r="AY200" s="240" t="s">
        <v>140</v>
      </c>
    </row>
    <row r="201" s="14" customFormat="1">
      <c r="A201" s="14"/>
      <c r="B201" s="230"/>
      <c r="C201" s="231"/>
      <c r="D201" s="221" t="s">
        <v>149</v>
      </c>
      <c r="E201" s="232" t="s">
        <v>31</v>
      </c>
      <c r="F201" s="233" t="s">
        <v>1309</v>
      </c>
      <c r="G201" s="231"/>
      <c r="H201" s="234">
        <v>1.5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149</v>
      </c>
      <c r="AU201" s="240" t="s">
        <v>86</v>
      </c>
      <c r="AV201" s="14" t="s">
        <v>86</v>
      </c>
      <c r="AW201" s="14" t="s">
        <v>37</v>
      </c>
      <c r="AX201" s="14" t="s">
        <v>76</v>
      </c>
      <c r="AY201" s="240" t="s">
        <v>140</v>
      </c>
    </row>
    <row r="202" s="14" customFormat="1">
      <c r="A202" s="14"/>
      <c r="B202" s="230"/>
      <c r="C202" s="231"/>
      <c r="D202" s="221" t="s">
        <v>149</v>
      </c>
      <c r="E202" s="232" t="s">
        <v>31</v>
      </c>
      <c r="F202" s="233" t="s">
        <v>1310</v>
      </c>
      <c r="G202" s="231"/>
      <c r="H202" s="234">
        <v>2.75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149</v>
      </c>
      <c r="AU202" s="240" t="s">
        <v>86</v>
      </c>
      <c r="AV202" s="14" t="s">
        <v>86</v>
      </c>
      <c r="AW202" s="14" t="s">
        <v>37</v>
      </c>
      <c r="AX202" s="14" t="s">
        <v>76</v>
      </c>
      <c r="AY202" s="240" t="s">
        <v>140</v>
      </c>
    </row>
    <row r="203" s="14" customFormat="1">
      <c r="A203" s="14"/>
      <c r="B203" s="230"/>
      <c r="C203" s="231"/>
      <c r="D203" s="221" t="s">
        <v>149</v>
      </c>
      <c r="E203" s="232" t="s">
        <v>31</v>
      </c>
      <c r="F203" s="233" t="s">
        <v>1311</v>
      </c>
      <c r="G203" s="231"/>
      <c r="H203" s="234">
        <v>3.5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149</v>
      </c>
      <c r="AU203" s="240" t="s">
        <v>86</v>
      </c>
      <c r="AV203" s="14" t="s">
        <v>86</v>
      </c>
      <c r="AW203" s="14" t="s">
        <v>37</v>
      </c>
      <c r="AX203" s="14" t="s">
        <v>76</v>
      </c>
      <c r="AY203" s="240" t="s">
        <v>140</v>
      </c>
    </row>
    <row r="204" s="14" customFormat="1">
      <c r="A204" s="14"/>
      <c r="B204" s="230"/>
      <c r="C204" s="231"/>
      <c r="D204" s="221" t="s">
        <v>149</v>
      </c>
      <c r="E204" s="232" t="s">
        <v>31</v>
      </c>
      <c r="F204" s="233" t="s">
        <v>1312</v>
      </c>
      <c r="G204" s="231"/>
      <c r="H204" s="234">
        <v>2.7749999999999999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0" t="s">
        <v>149</v>
      </c>
      <c r="AU204" s="240" t="s">
        <v>86</v>
      </c>
      <c r="AV204" s="14" t="s">
        <v>86</v>
      </c>
      <c r="AW204" s="14" t="s">
        <v>37</v>
      </c>
      <c r="AX204" s="14" t="s">
        <v>76</v>
      </c>
      <c r="AY204" s="240" t="s">
        <v>140</v>
      </c>
    </row>
    <row r="205" s="13" customFormat="1">
      <c r="A205" s="13"/>
      <c r="B205" s="219"/>
      <c r="C205" s="220"/>
      <c r="D205" s="221" t="s">
        <v>149</v>
      </c>
      <c r="E205" s="222" t="s">
        <v>31</v>
      </c>
      <c r="F205" s="223" t="s">
        <v>1313</v>
      </c>
      <c r="G205" s="220"/>
      <c r="H205" s="222" t="s">
        <v>31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149</v>
      </c>
      <c r="AU205" s="229" t="s">
        <v>86</v>
      </c>
      <c r="AV205" s="13" t="s">
        <v>84</v>
      </c>
      <c r="AW205" s="13" t="s">
        <v>37</v>
      </c>
      <c r="AX205" s="13" t="s">
        <v>76</v>
      </c>
      <c r="AY205" s="229" t="s">
        <v>140</v>
      </c>
    </row>
    <row r="206" s="15" customFormat="1">
      <c r="A206" s="15"/>
      <c r="B206" s="241"/>
      <c r="C206" s="242"/>
      <c r="D206" s="221" t="s">
        <v>149</v>
      </c>
      <c r="E206" s="243" t="s">
        <v>31</v>
      </c>
      <c r="F206" s="244" t="s">
        <v>204</v>
      </c>
      <c r="G206" s="242"/>
      <c r="H206" s="245">
        <v>507.38099999999997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1" t="s">
        <v>149</v>
      </c>
      <c r="AU206" s="251" t="s">
        <v>86</v>
      </c>
      <c r="AV206" s="15" t="s">
        <v>147</v>
      </c>
      <c r="AW206" s="15" t="s">
        <v>37</v>
      </c>
      <c r="AX206" s="15" t="s">
        <v>84</v>
      </c>
      <c r="AY206" s="251" t="s">
        <v>140</v>
      </c>
    </row>
    <row r="207" s="2" customFormat="1">
      <c r="A207" s="40"/>
      <c r="B207" s="41"/>
      <c r="C207" s="206" t="s">
        <v>263</v>
      </c>
      <c r="D207" s="206" t="s">
        <v>142</v>
      </c>
      <c r="E207" s="207" t="s">
        <v>273</v>
      </c>
      <c r="F207" s="208" t="s">
        <v>274</v>
      </c>
      <c r="G207" s="209" t="s">
        <v>145</v>
      </c>
      <c r="H207" s="210">
        <v>0.20100000000000001</v>
      </c>
      <c r="I207" s="211"/>
      <c r="J207" s="212">
        <f>ROUND(I207*H207,2)</f>
        <v>0</v>
      </c>
      <c r="K207" s="208" t="s">
        <v>146</v>
      </c>
      <c r="L207" s="46"/>
      <c r="M207" s="213" t="s">
        <v>31</v>
      </c>
      <c r="N207" s="214" t="s">
        <v>47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147</v>
      </c>
      <c r="AT207" s="217" t="s">
        <v>142</v>
      </c>
      <c r="AU207" s="217" t="s">
        <v>86</v>
      </c>
      <c r="AY207" s="19" t="s">
        <v>140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84</v>
      </c>
      <c r="BK207" s="218">
        <f>ROUND(I207*H207,2)</f>
        <v>0</v>
      </c>
      <c r="BL207" s="19" t="s">
        <v>147</v>
      </c>
      <c r="BM207" s="217" t="s">
        <v>1314</v>
      </c>
    </row>
    <row r="208" s="13" customFormat="1">
      <c r="A208" s="13"/>
      <c r="B208" s="219"/>
      <c r="C208" s="220"/>
      <c r="D208" s="221" t="s">
        <v>149</v>
      </c>
      <c r="E208" s="222" t="s">
        <v>31</v>
      </c>
      <c r="F208" s="223" t="s">
        <v>276</v>
      </c>
      <c r="G208" s="220"/>
      <c r="H208" s="222" t="s">
        <v>31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9" t="s">
        <v>149</v>
      </c>
      <c r="AU208" s="229" t="s">
        <v>86</v>
      </c>
      <c r="AV208" s="13" t="s">
        <v>84</v>
      </c>
      <c r="AW208" s="13" t="s">
        <v>37</v>
      </c>
      <c r="AX208" s="13" t="s">
        <v>76</v>
      </c>
      <c r="AY208" s="229" t="s">
        <v>140</v>
      </c>
    </row>
    <row r="209" s="14" customFormat="1">
      <c r="A209" s="14"/>
      <c r="B209" s="230"/>
      <c r="C209" s="231"/>
      <c r="D209" s="221" t="s">
        <v>149</v>
      </c>
      <c r="E209" s="232" t="s">
        <v>31</v>
      </c>
      <c r="F209" s="233" t="s">
        <v>277</v>
      </c>
      <c r="G209" s="231"/>
      <c r="H209" s="234">
        <v>0.20100000000000001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0" t="s">
        <v>149</v>
      </c>
      <c r="AU209" s="240" t="s">
        <v>86</v>
      </c>
      <c r="AV209" s="14" t="s">
        <v>86</v>
      </c>
      <c r="AW209" s="14" t="s">
        <v>37</v>
      </c>
      <c r="AX209" s="14" t="s">
        <v>84</v>
      </c>
      <c r="AY209" s="240" t="s">
        <v>140</v>
      </c>
    </row>
    <row r="210" s="2" customFormat="1">
      <c r="A210" s="40"/>
      <c r="B210" s="41"/>
      <c r="C210" s="206" t="s">
        <v>147</v>
      </c>
      <c r="D210" s="206" t="s">
        <v>142</v>
      </c>
      <c r="E210" s="207" t="s">
        <v>279</v>
      </c>
      <c r="F210" s="208" t="s">
        <v>280</v>
      </c>
      <c r="G210" s="209" t="s">
        <v>145</v>
      </c>
      <c r="H210" s="210">
        <v>0.10100000000000001</v>
      </c>
      <c r="I210" s="211"/>
      <c r="J210" s="212">
        <f>ROUND(I210*H210,2)</f>
        <v>0</v>
      </c>
      <c r="K210" s="208" t="s">
        <v>146</v>
      </c>
      <c r="L210" s="46"/>
      <c r="M210" s="213" t="s">
        <v>31</v>
      </c>
      <c r="N210" s="214" t="s">
        <v>47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147</v>
      </c>
      <c r="AT210" s="217" t="s">
        <v>142</v>
      </c>
      <c r="AU210" s="217" t="s">
        <v>86</v>
      </c>
      <c r="AY210" s="19" t="s">
        <v>140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84</v>
      </c>
      <c r="BK210" s="218">
        <f>ROUND(I210*H210,2)</f>
        <v>0</v>
      </c>
      <c r="BL210" s="19" t="s">
        <v>147</v>
      </c>
      <c r="BM210" s="217" t="s">
        <v>1315</v>
      </c>
    </row>
    <row r="211" s="14" customFormat="1">
      <c r="A211" s="14"/>
      <c r="B211" s="230"/>
      <c r="C211" s="231"/>
      <c r="D211" s="221" t="s">
        <v>149</v>
      </c>
      <c r="E211" s="232" t="s">
        <v>31</v>
      </c>
      <c r="F211" s="233" t="s">
        <v>282</v>
      </c>
      <c r="G211" s="231"/>
      <c r="H211" s="234">
        <v>0.10100000000000001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149</v>
      </c>
      <c r="AU211" s="240" t="s">
        <v>86</v>
      </c>
      <c r="AV211" s="14" t="s">
        <v>86</v>
      </c>
      <c r="AW211" s="14" t="s">
        <v>37</v>
      </c>
      <c r="AX211" s="14" t="s">
        <v>84</v>
      </c>
      <c r="AY211" s="240" t="s">
        <v>140</v>
      </c>
    </row>
    <row r="212" s="2" customFormat="1">
      <c r="A212" s="40"/>
      <c r="B212" s="41"/>
      <c r="C212" s="206" t="s">
        <v>278</v>
      </c>
      <c r="D212" s="206" t="s">
        <v>142</v>
      </c>
      <c r="E212" s="207" t="s">
        <v>1075</v>
      </c>
      <c r="F212" s="208" t="s">
        <v>1076</v>
      </c>
      <c r="G212" s="209" t="s">
        <v>145</v>
      </c>
      <c r="H212" s="210">
        <v>1.44</v>
      </c>
      <c r="I212" s="211"/>
      <c r="J212" s="212">
        <f>ROUND(I212*H212,2)</f>
        <v>0</v>
      </c>
      <c r="K212" s="208" t="s">
        <v>146</v>
      </c>
      <c r="L212" s="46"/>
      <c r="M212" s="213" t="s">
        <v>31</v>
      </c>
      <c r="N212" s="214" t="s">
        <v>47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147</v>
      </c>
      <c r="AT212" s="217" t="s">
        <v>142</v>
      </c>
      <c r="AU212" s="217" t="s">
        <v>86</v>
      </c>
      <c r="AY212" s="19" t="s">
        <v>140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84</v>
      </c>
      <c r="BK212" s="218">
        <f>ROUND(I212*H212,2)</f>
        <v>0</v>
      </c>
      <c r="BL212" s="19" t="s">
        <v>147</v>
      </c>
      <c r="BM212" s="217" t="s">
        <v>1316</v>
      </c>
    </row>
    <row r="213" s="14" customFormat="1">
      <c r="A213" s="14"/>
      <c r="B213" s="230"/>
      <c r="C213" s="231"/>
      <c r="D213" s="221" t="s">
        <v>149</v>
      </c>
      <c r="E213" s="232" t="s">
        <v>31</v>
      </c>
      <c r="F213" s="233" t="s">
        <v>1317</v>
      </c>
      <c r="G213" s="231"/>
      <c r="H213" s="234">
        <v>1.44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149</v>
      </c>
      <c r="AU213" s="240" t="s">
        <v>86</v>
      </c>
      <c r="AV213" s="14" t="s">
        <v>86</v>
      </c>
      <c r="AW213" s="14" t="s">
        <v>37</v>
      </c>
      <c r="AX213" s="14" t="s">
        <v>84</v>
      </c>
      <c r="AY213" s="240" t="s">
        <v>140</v>
      </c>
    </row>
    <row r="214" s="2" customFormat="1">
      <c r="A214" s="40"/>
      <c r="B214" s="41"/>
      <c r="C214" s="206" t="s">
        <v>283</v>
      </c>
      <c r="D214" s="206" t="s">
        <v>142</v>
      </c>
      <c r="E214" s="207" t="s">
        <v>294</v>
      </c>
      <c r="F214" s="208" t="s">
        <v>295</v>
      </c>
      <c r="G214" s="209" t="s">
        <v>145</v>
      </c>
      <c r="H214" s="210">
        <v>399.78399999999999</v>
      </c>
      <c r="I214" s="211"/>
      <c r="J214" s="212">
        <f>ROUND(I214*H214,2)</f>
        <v>0</v>
      </c>
      <c r="K214" s="208" t="s">
        <v>146</v>
      </c>
      <c r="L214" s="46"/>
      <c r="M214" s="213" t="s">
        <v>31</v>
      </c>
      <c r="N214" s="214" t="s">
        <v>47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147</v>
      </c>
      <c r="AT214" s="217" t="s">
        <v>142</v>
      </c>
      <c r="AU214" s="217" t="s">
        <v>86</v>
      </c>
      <c r="AY214" s="19" t="s">
        <v>140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84</v>
      </c>
      <c r="BK214" s="218">
        <f>ROUND(I214*H214,2)</f>
        <v>0</v>
      </c>
      <c r="BL214" s="19" t="s">
        <v>147</v>
      </c>
      <c r="BM214" s="217" t="s">
        <v>1318</v>
      </c>
    </row>
    <row r="215" s="14" customFormat="1">
      <c r="A215" s="14"/>
      <c r="B215" s="230"/>
      <c r="C215" s="231"/>
      <c r="D215" s="221" t="s">
        <v>149</v>
      </c>
      <c r="E215" s="232" t="s">
        <v>31</v>
      </c>
      <c r="F215" s="233" t="s">
        <v>1319</v>
      </c>
      <c r="G215" s="231"/>
      <c r="H215" s="234">
        <v>151.30099999999999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149</v>
      </c>
      <c r="AU215" s="240" t="s">
        <v>86</v>
      </c>
      <c r="AV215" s="14" t="s">
        <v>86</v>
      </c>
      <c r="AW215" s="14" t="s">
        <v>37</v>
      </c>
      <c r="AX215" s="14" t="s">
        <v>76</v>
      </c>
      <c r="AY215" s="240" t="s">
        <v>140</v>
      </c>
    </row>
    <row r="216" s="14" customFormat="1">
      <c r="A216" s="14"/>
      <c r="B216" s="230"/>
      <c r="C216" s="231"/>
      <c r="D216" s="221" t="s">
        <v>149</v>
      </c>
      <c r="E216" s="232" t="s">
        <v>31</v>
      </c>
      <c r="F216" s="233" t="s">
        <v>1320</v>
      </c>
      <c r="G216" s="231"/>
      <c r="H216" s="234">
        <v>17.085999999999999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149</v>
      </c>
      <c r="AU216" s="240" t="s">
        <v>86</v>
      </c>
      <c r="AV216" s="14" t="s">
        <v>86</v>
      </c>
      <c r="AW216" s="14" t="s">
        <v>37</v>
      </c>
      <c r="AX216" s="14" t="s">
        <v>76</v>
      </c>
      <c r="AY216" s="240" t="s">
        <v>140</v>
      </c>
    </row>
    <row r="217" s="14" customFormat="1">
      <c r="A217" s="14"/>
      <c r="B217" s="230"/>
      <c r="C217" s="231"/>
      <c r="D217" s="221" t="s">
        <v>149</v>
      </c>
      <c r="E217" s="232" t="s">
        <v>31</v>
      </c>
      <c r="F217" s="233" t="s">
        <v>1321</v>
      </c>
      <c r="G217" s="231"/>
      <c r="H217" s="234">
        <v>29.268000000000001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0" t="s">
        <v>149</v>
      </c>
      <c r="AU217" s="240" t="s">
        <v>86</v>
      </c>
      <c r="AV217" s="14" t="s">
        <v>86</v>
      </c>
      <c r="AW217" s="14" t="s">
        <v>37</v>
      </c>
      <c r="AX217" s="14" t="s">
        <v>76</v>
      </c>
      <c r="AY217" s="240" t="s">
        <v>140</v>
      </c>
    </row>
    <row r="218" s="14" customFormat="1">
      <c r="A218" s="14"/>
      <c r="B218" s="230"/>
      <c r="C218" s="231"/>
      <c r="D218" s="221" t="s">
        <v>149</v>
      </c>
      <c r="E218" s="232" t="s">
        <v>31</v>
      </c>
      <c r="F218" s="233" t="s">
        <v>1322</v>
      </c>
      <c r="G218" s="231"/>
      <c r="H218" s="234">
        <v>202.12899999999999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149</v>
      </c>
      <c r="AU218" s="240" t="s">
        <v>86</v>
      </c>
      <c r="AV218" s="14" t="s">
        <v>86</v>
      </c>
      <c r="AW218" s="14" t="s">
        <v>37</v>
      </c>
      <c r="AX218" s="14" t="s">
        <v>76</v>
      </c>
      <c r="AY218" s="240" t="s">
        <v>140</v>
      </c>
    </row>
    <row r="219" s="15" customFormat="1">
      <c r="A219" s="15"/>
      <c r="B219" s="241"/>
      <c r="C219" s="242"/>
      <c r="D219" s="221" t="s">
        <v>149</v>
      </c>
      <c r="E219" s="243" t="s">
        <v>31</v>
      </c>
      <c r="F219" s="244" t="s">
        <v>204</v>
      </c>
      <c r="G219" s="242"/>
      <c r="H219" s="245">
        <v>399.78399999999999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1" t="s">
        <v>149</v>
      </c>
      <c r="AU219" s="251" t="s">
        <v>86</v>
      </c>
      <c r="AV219" s="15" t="s">
        <v>147</v>
      </c>
      <c r="AW219" s="15" t="s">
        <v>37</v>
      </c>
      <c r="AX219" s="15" t="s">
        <v>84</v>
      </c>
      <c r="AY219" s="251" t="s">
        <v>140</v>
      </c>
    </row>
    <row r="220" s="2" customFormat="1" ht="33" customHeight="1">
      <c r="A220" s="40"/>
      <c r="B220" s="41"/>
      <c r="C220" s="206" t="s">
        <v>293</v>
      </c>
      <c r="D220" s="206" t="s">
        <v>142</v>
      </c>
      <c r="E220" s="207" t="s">
        <v>298</v>
      </c>
      <c r="F220" s="208" t="s">
        <v>299</v>
      </c>
      <c r="G220" s="209" t="s">
        <v>145</v>
      </c>
      <c r="H220" s="210">
        <v>525.58000000000004</v>
      </c>
      <c r="I220" s="211"/>
      <c r="J220" s="212">
        <f>ROUND(I220*H220,2)</f>
        <v>0</v>
      </c>
      <c r="K220" s="208" t="s">
        <v>146</v>
      </c>
      <c r="L220" s="46"/>
      <c r="M220" s="213" t="s">
        <v>31</v>
      </c>
      <c r="N220" s="214" t="s">
        <v>47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147</v>
      </c>
      <c r="AT220" s="217" t="s">
        <v>142</v>
      </c>
      <c r="AU220" s="217" t="s">
        <v>86</v>
      </c>
      <c r="AY220" s="19" t="s">
        <v>140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84</v>
      </c>
      <c r="BK220" s="218">
        <f>ROUND(I220*H220,2)</f>
        <v>0</v>
      </c>
      <c r="BL220" s="19" t="s">
        <v>147</v>
      </c>
      <c r="BM220" s="217" t="s">
        <v>1323</v>
      </c>
    </row>
    <row r="221" s="14" customFormat="1">
      <c r="A221" s="14"/>
      <c r="B221" s="230"/>
      <c r="C221" s="231"/>
      <c r="D221" s="221" t="s">
        <v>149</v>
      </c>
      <c r="E221" s="232" t="s">
        <v>31</v>
      </c>
      <c r="F221" s="233" t="s">
        <v>1324</v>
      </c>
      <c r="G221" s="231"/>
      <c r="H221" s="234">
        <v>525.58000000000004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149</v>
      </c>
      <c r="AU221" s="240" t="s">
        <v>86</v>
      </c>
      <c r="AV221" s="14" t="s">
        <v>86</v>
      </c>
      <c r="AW221" s="14" t="s">
        <v>37</v>
      </c>
      <c r="AX221" s="14" t="s">
        <v>84</v>
      </c>
      <c r="AY221" s="240" t="s">
        <v>140</v>
      </c>
    </row>
    <row r="222" s="2" customFormat="1">
      <c r="A222" s="40"/>
      <c r="B222" s="41"/>
      <c r="C222" s="206" t="s">
        <v>297</v>
      </c>
      <c r="D222" s="206" t="s">
        <v>142</v>
      </c>
      <c r="E222" s="207" t="s">
        <v>308</v>
      </c>
      <c r="F222" s="208" t="s">
        <v>309</v>
      </c>
      <c r="G222" s="209" t="s">
        <v>145</v>
      </c>
      <c r="H222" s="210">
        <v>908.60500000000002</v>
      </c>
      <c r="I222" s="211"/>
      <c r="J222" s="212">
        <f>ROUND(I222*H222,2)</f>
        <v>0</v>
      </c>
      <c r="K222" s="208" t="s">
        <v>146</v>
      </c>
      <c r="L222" s="46"/>
      <c r="M222" s="213" t="s">
        <v>31</v>
      </c>
      <c r="N222" s="214" t="s">
        <v>47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147</v>
      </c>
      <c r="AT222" s="217" t="s">
        <v>142</v>
      </c>
      <c r="AU222" s="217" t="s">
        <v>86</v>
      </c>
      <c r="AY222" s="19" t="s">
        <v>140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84</v>
      </c>
      <c r="BK222" s="218">
        <f>ROUND(I222*H222,2)</f>
        <v>0</v>
      </c>
      <c r="BL222" s="19" t="s">
        <v>147</v>
      </c>
      <c r="BM222" s="217" t="s">
        <v>1325</v>
      </c>
    </row>
    <row r="223" s="14" customFormat="1">
      <c r="A223" s="14"/>
      <c r="B223" s="230"/>
      <c r="C223" s="231"/>
      <c r="D223" s="221" t="s">
        <v>149</v>
      </c>
      <c r="E223" s="232" t="s">
        <v>31</v>
      </c>
      <c r="F223" s="233" t="s">
        <v>1326</v>
      </c>
      <c r="G223" s="231"/>
      <c r="H223" s="234">
        <v>507.38099999999997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149</v>
      </c>
      <c r="AU223" s="240" t="s">
        <v>86</v>
      </c>
      <c r="AV223" s="14" t="s">
        <v>86</v>
      </c>
      <c r="AW223" s="14" t="s">
        <v>37</v>
      </c>
      <c r="AX223" s="14" t="s">
        <v>76</v>
      </c>
      <c r="AY223" s="240" t="s">
        <v>140</v>
      </c>
    </row>
    <row r="224" s="14" customFormat="1">
      <c r="A224" s="14"/>
      <c r="B224" s="230"/>
      <c r="C224" s="231"/>
      <c r="D224" s="221" t="s">
        <v>149</v>
      </c>
      <c r="E224" s="232" t="s">
        <v>31</v>
      </c>
      <c r="F224" s="233" t="s">
        <v>1327</v>
      </c>
      <c r="G224" s="231"/>
      <c r="H224" s="234">
        <v>399.78399999999999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0" t="s">
        <v>149</v>
      </c>
      <c r="AU224" s="240" t="s">
        <v>86</v>
      </c>
      <c r="AV224" s="14" t="s">
        <v>86</v>
      </c>
      <c r="AW224" s="14" t="s">
        <v>37</v>
      </c>
      <c r="AX224" s="14" t="s">
        <v>76</v>
      </c>
      <c r="AY224" s="240" t="s">
        <v>140</v>
      </c>
    </row>
    <row r="225" s="14" customFormat="1">
      <c r="A225" s="14"/>
      <c r="B225" s="230"/>
      <c r="C225" s="231"/>
      <c r="D225" s="221" t="s">
        <v>149</v>
      </c>
      <c r="E225" s="232" t="s">
        <v>31</v>
      </c>
      <c r="F225" s="233" t="s">
        <v>1328</v>
      </c>
      <c r="G225" s="231"/>
      <c r="H225" s="234">
        <v>1.44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149</v>
      </c>
      <c r="AU225" s="240" t="s">
        <v>86</v>
      </c>
      <c r="AV225" s="14" t="s">
        <v>86</v>
      </c>
      <c r="AW225" s="14" t="s">
        <v>37</v>
      </c>
      <c r="AX225" s="14" t="s">
        <v>76</v>
      </c>
      <c r="AY225" s="240" t="s">
        <v>140</v>
      </c>
    </row>
    <row r="226" s="15" customFormat="1">
      <c r="A226" s="15"/>
      <c r="B226" s="241"/>
      <c r="C226" s="242"/>
      <c r="D226" s="221" t="s">
        <v>149</v>
      </c>
      <c r="E226" s="243" t="s">
        <v>31</v>
      </c>
      <c r="F226" s="244" t="s">
        <v>204</v>
      </c>
      <c r="G226" s="242"/>
      <c r="H226" s="245">
        <v>908.60500000000002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1" t="s">
        <v>149</v>
      </c>
      <c r="AU226" s="251" t="s">
        <v>86</v>
      </c>
      <c r="AV226" s="15" t="s">
        <v>147</v>
      </c>
      <c r="AW226" s="15" t="s">
        <v>37</v>
      </c>
      <c r="AX226" s="15" t="s">
        <v>84</v>
      </c>
      <c r="AY226" s="251" t="s">
        <v>140</v>
      </c>
    </row>
    <row r="227" s="2" customFormat="1">
      <c r="A227" s="40"/>
      <c r="B227" s="41"/>
      <c r="C227" s="206" t="s">
        <v>302</v>
      </c>
      <c r="D227" s="206" t="s">
        <v>142</v>
      </c>
      <c r="E227" s="207" t="s">
        <v>314</v>
      </c>
      <c r="F227" s="208" t="s">
        <v>315</v>
      </c>
      <c r="G227" s="209" t="s">
        <v>145</v>
      </c>
      <c r="H227" s="210">
        <v>4543.0249999999996</v>
      </c>
      <c r="I227" s="211"/>
      <c r="J227" s="212">
        <f>ROUND(I227*H227,2)</f>
        <v>0</v>
      </c>
      <c r="K227" s="208" t="s">
        <v>146</v>
      </c>
      <c r="L227" s="46"/>
      <c r="M227" s="213" t="s">
        <v>31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147</v>
      </c>
      <c r="AT227" s="217" t="s">
        <v>142</v>
      </c>
      <c r="AU227" s="217" t="s">
        <v>86</v>
      </c>
      <c r="AY227" s="19" t="s">
        <v>140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84</v>
      </c>
      <c r="BK227" s="218">
        <f>ROUND(I227*H227,2)</f>
        <v>0</v>
      </c>
      <c r="BL227" s="19" t="s">
        <v>147</v>
      </c>
      <c r="BM227" s="217" t="s">
        <v>1329</v>
      </c>
    </row>
    <row r="228" s="14" customFormat="1">
      <c r="A228" s="14"/>
      <c r="B228" s="230"/>
      <c r="C228" s="231"/>
      <c r="D228" s="221" t="s">
        <v>149</v>
      </c>
      <c r="E228" s="232" t="s">
        <v>31</v>
      </c>
      <c r="F228" s="233" t="s">
        <v>1330</v>
      </c>
      <c r="G228" s="231"/>
      <c r="H228" s="234">
        <v>4543.0249999999996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0" t="s">
        <v>149</v>
      </c>
      <c r="AU228" s="240" t="s">
        <v>86</v>
      </c>
      <c r="AV228" s="14" t="s">
        <v>86</v>
      </c>
      <c r="AW228" s="14" t="s">
        <v>37</v>
      </c>
      <c r="AX228" s="14" t="s">
        <v>84</v>
      </c>
      <c r="AY228" s="240" t="s">
        <v>140</v>
      </c>
    </row>
    <row r="229" s="2" customFormat="1">
      <c r="A229" s="40"/>
      <c r="B229" s="41"/>
      <c r="C229" s="206" t="s">
        <v>307</v>
      </c>
      <c r="D229" s="206" t="s">
        <v>142</v>
      </c>
      <c r="E229" s="207" t="s">
        <v>319</v>
      </c>
      <c r="F229" s="208" t="s">
        <v>320</v>
      </c>
      <c r="G229" s="209" t="s">
        <v>145</v>
      </c>
      <c r="H229" s="210">
        <v>262.79000000000002</v>
      </c>
      <c r="I229" s="211"/>
      <c r="J229" s="212">
        <f>ROUND(I229*H229,2)</f>
        <v>0</v>
      </c>
      <c r="K229" s="208" t="s">
        <v>146</v>
      </c>
      <c r="L229" s="46"/>
      <c r="M229" s="213" t="s">
        <v>31</v>
      </c>
      <c r="N229" s="214" t="s">
        <v>47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147</v>
      </c>
      <c r="AT229" s="217" t="s">
        <v>142</v>
      </c>
      <c r="AU229" s="217" t="s">
        <v>86</v>
      </c>
      <c r="AY229" s="19" t="s">
        <v>140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84</v>
      </c>
      <c r="BK229" s="218">
        <f>ROUND(I229*H229,2)</f>
        <v>0</v>
      </c>
      <c r="BL229" s="19" t="s">
        <v>147</v>
      </c>
      <c r="BM229" s="217" t="s">
        <v>1331</v>
      </c>
    </row>
    <row r="230" s="14" customFormat="1">
      <c r="A230" s="14"/>
      <c r="B230" s="230"/>
      <c r="C230" s="231"/>
      <c r="D230" s="221" t="s">
        <v>149</v>
      </c>
      <c r="E230" s="232" t="s">
        <v>31</v>
      </c>
      <c r="F230" s="233" t="s">
        <v>1332</v>
      </c>
      <c r="G230" s="231"/>
      <c r="H230" s="234">
        <v>262.79000000000002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149</v>
      </c>
      <c r="AU230" s="240" t="s">
        <v>86</v>
      </c>
      <c r="AV230" s="14" t="s">
        <v>86</v>
      </c>
      <c r="AW230" s="14" t="s">
        <v>37</v>
      </c>
      <c r="AX230" s="14" t="s">
        <v>84</v>
      </c>
      <c r="AY230" s="240" t="s">
        <v>140</v>
      </c>
    </row>
    <row r="231" s="2" customFormat="1" ht="33" customHeight="1">
      <c r="A231" s="40"/>
      <c r="B231" s="41"/>
      <c r="C231" s="206" t="s">
        <v>313</v>
      </c>
      <c r="D231" s="206" t="s">
        <v>142</v>
      </c>
      <c r="E231" s="207" t="s">
        <v>324</v>
      </c>
      <c r="F231" s="208" t="s">
        <v>325</v>
      </c>
      <c r="G231" s="209" t="s">
        <v>145</v>
      </c>
      <c r="H231" s="210">
        <v>7.5599999999999996</v>
      </c>
      <c r="I231" s="211"/>
      <c r="J231" s="212">
        <f>ROUND(I231*H231,2)</f>
        <v>0</v>
      </c>
      <c r="K231" s="208" t="s">
        <v>146</v>
      </c>
      <c r="L231" s="46"/>
      <c r="M231" s="213" t="s">
        <v>31</v>
      </c>
      <c r="N231" s="214" t="s">
        <v>47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147</v>
      </c>
      <c r="AT231" s="217" t="s">
        <v>142</v>
      </c>
      <c r="AU231" s="217" t="s">
        <v>86</v>
      </c>
      <c r="AY231" s="19" t="s">
        <v>140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84</v>
      </c>
      <c r="BK231" s="218">
        <f>ROUND(I231*H231,2)</f>
        <v>0</v>
      </c>
      <c r="BL231" s="19" t="s">
        <v>147</v>
      </c>
      <c r="BM231" s="217" t="s">
        <v>1333</v>
      </c>
    </row>
    <row r="232" s="14" customFormat="1">
      <c r="A232" s="14"/>
      <c r="B232" s="230"/>
      <c r="C232" s="231"/>
      <c r="D232" s="221" t="s">
        <v>149</v>
      </c>
      <c r="E232" s="232" t="s">
        <v>31</v>
      </c>
      <c r="F232" s="233" t="s">
        <v>1334</v>
      </c>
      <c r="G232" s="231"/>
      <c r="H232" s="234">
        <v>1.2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149</v>
      </c>
      <c r="AU232" s="240" t="s">
        <v>86</v>
      </c>
      <c r="AV232" s="14" t="s">
        <v>86</v>
      </c>
      <c r="AW232" s="14" t="s">
        <v>37</v>
      </c>
      <c r="AX232" s="14" t="s">
        <v>76</v>
      </c>
      <c r="AY232" s="240" t="s">
        <v>140</v>
      </c>
    </row>
    <row r="233" s="14" customFormat="1">
      <c r="A233" s="14"/>
      <c r="B233" s="230"/>
      <c r="C233" s="231"/>
      <c r="D233" s="221" t="s">
        <v>149</v>
      </c>
      <c r="E233" s="232" t="s">
        <v>31</v>
      </c>
      <c r="F233" s="233" t="s">
        <v>1335</v>
      </c>
      <c r="G233" s="231"/>
      <c r="H233" s="234">
        <v>0.59999999999999998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149</v>
      </c>
      <c r="AU233" s="240" t="s">
        <v>86</v>
      </c>
      <c r="AV233" s="14" t="s">
        <v>86</v>
      </c>
      <c r="AW233" s="14" t="s">
        <v>37</v>
      </c>
      <c r="AX233" s="14" t="s">
        <v>76</v>
      </c>
      <c r="AY233" s="240" t="s">
        <v>140</v>
      </c>
    </row>
    <row r="234" s="14" customFormat="1">
      <c r="A234" s="14"/>
      <c r="B234" s="230"/>
      <c r="C234" s="231"/>
      <c r="D234" s="221" t="s">
        <v>149</v>
      </c>
      <c r="E234" s="232" t="s">
        <v>31</v>
      </c>
      <c r="F234" s="233" t="s">
        <v>1336</v>
      </c>
      <c r="G234" s="231"/>
      <c r="H234" s="234">
        <v>1.2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149</v>
      </c>
      <c r="AU234" s="240" t="s">
        <v>86</v>
      </c>
      <c r="AV234" s="14" t="s">
        <v>86</v>
      </c>
      <c r="AW234" s="14" t="s">
        <v>37</v>
      </c>
      <c r="AX234" s="14" t="s">
        <v>76</v>
      </c>
      <c r="AY234" s="240" t="s">
        <v>140</v>
      </c>
    </row>
    <row r="235" s="14" customFormat="1">
      <c r="A235" s="14"/>
      <c r="B235" s="230"/>
      <c r="C235" s="231"/>
      <c r="D235" s="221" t="s">
        <v>149</v>
      </c>
      <c r="E235" s="232" t="s">
        <v>31</v>
      </c>
      <c r="F235" s="233" t="s">
        <v>1337</v>
      </c>
      <c r="G235" s="231"/>
      <c r="H235" s="234">
        <v>0.5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149</v>
      </c>
      <c r="AU235" s="240" t="s">
        <v>86</v>
      </c>
      <c r="AV235" s="14" t="s">
        <v>86</v>
      </c>
      <c r="AW235" s="14" t="s">
        <v>37</v>
      </c>
      <c r="AX235" s="14" t="s">
        <v>76</v>
      </c>
      <c r="AY235" s="240" t="s">
        <v>140</v>
      </c>
    </row>
    <row r="236" s="14" customFormat="1">
      <c r="A236" s="14"/>
      <c r="B236" s="230"/>
      <c r="C236" s="231"/>
      <c r="D236" s="221" t="s">
        <v>149</v>
      </c>
      <c r="E236" s="232" t="s">
        <v>31</v>
      </c>
      <c r="F236" s="233" t="s">
        <v>1338</v>
      </c>
      <c r="G236" s="231"/>
      <c r="H236" s="234">
        <v>1.0600000000000001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149</v>
      </c>
      <c r="AU236" s="240" t="s">
        <v>86</v>
      </c>
      <c r="AV236" s="14" t="s">
        <v>86</v>
      </c>
      <c r="AW236" s="14" t="s">
        <v>37</v>
      </c>
      <c r="AX236" s="14" t="s">
        <v>76</v>
      </c>
      <c r="AY236" s="240" t="s">
        <v>140</v>
      </c>
    </row>
    <row r="237" s="14" customFormat="1">
      <c r="A237" s="14"/>
      <c r="B237" s="230"/>
      <c r="C237" s="231"/>
      <c r="D237" s="221" t="s">
        <v>149</v>
      </c>
      <c r="E237" s="232" t="s">
        <v>31</v>
      </c>
      <c r="F237" s="233" t="s">
        <v>1339</v>
      </c>
      <c r="G237" s="231"/>
      <c r="H237" s="234">
        <v>1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149</v>
      </c>
      <c r="AU237" s="240" t="s">
        <v>86</v>
      </c>
      <c r="AV237" s="14" t="s">
        <v>86</v>
      </c>
      <c r="AW237" s="14" t="s">
        <v>37</v>
      </c>
      <c r="AX237" s="14" t="s">
        <v>76</v>
      </c>
      <c r="AY237" s="240" t="s">
        <v>140</v>
      </c>
    </row>
    <row r="238" s="14" customFormat="1">
      <c r="A238" s="14"/>
      <c r="B238" s="230"/>
      <c r="C238" s="231"/>
      <c r="D238" s="221" t="s">
        <v>149</v>
      </c>
      <c r="E238" s="232" t="s">
        <v>31</v>
      </c>
      <c r="F238" s="233" t="s">
        <v>1340</v>
      </c>
      <c r="G238" s="231"/>
      <c r="H238" s="234">
        <v>2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149</v>
      </c>
      <c r="AU238" s="240" t="s">
        <v>86</v>
      </c>
      <c r="AV238" s="14" t="s">
        <v>86</v>
      </c>
      <c r="AW238" s="14" t="s">
        <v>37</v>
      </c>
      <c r="AX238" s="14" t="s">
        <v>76</v>
      </c>
      <c r="AY238" s="240" t="s">
        <v>140</v>
      </c>
    </row>
    <row r="239" s="15" customFormat="1">
      <c r="A239" s="15"/>
      <c r="B239" s="241"/>
      <c r="C239" s="242"/>
      <c r="D239" s="221" t="s">
        <v>149</v>
      </c>
      <c r="E239" s="243" t="s">
        <v>31</v>
      </c>
      <c r="F239" s="244" t="s">
        <v>204</v>
      </c>
      <c r="G239" s="242"/>
      <c r="H239" s="245">
        <v>7.5599999999999996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1" t="s">
        <v>149</v>
      </c>
      <c r="AU239" s="251" t="s">
        <v>86</v>
      </c>
      <c r="AV239" s="15" t="s">
        <v>147</v>
      </c>
      <c r="AW239" s="15" t="s">
        <v>37</v>
      </c>
      <c r="AX239" s="15" t="s">
        <v>84</v>
      </c>
      <c r="AY239" s="251" t="s">
        <v>140</v>
      </c>
    </row>
    <row r="240" s="2" customFormat="1" ht="16.5" customHeight="1">
      <c r="A240" s="40"/>
      <c r="B240" s="41"/>
      <c r="C240" s="263" t="s">
        <v>318</v>
      </c>
      <c r="D240" s="263" t="s">
        <v>331</v>
      </c>
      <c r="E240" s="264" t="s">
        <v>332</v>
      </c>
      <c r="F240" s="265" t="s">
        <v>333</v>
      </c>
      <c r="G240" s="266" t="s">
        <v>334</v>
      </c>
      <c r="H240" s="267">
        <v>13.608000000000001</v>
      </c>
      <c r="I240" s="268"/>
      <c r="J240" s="269">
        <f>ROUND(I240*H240,2)</f>
        <v>0</v>
      </c>
      <c r="K240" s="265" t="s">
        <v>146</v>
      </c>
      <c r="L240" s="270"/>
      <c r="M240" s="271" t="s">
        <v>31</v>
      </c>
      <c r="N240" s="272" t="s">
        <v>47</v>
      </c>
      <c r="O240" s="86"/>
      <c r="P240" s="215">
        <f>O240*H240</f>
        <v>0</v>
      </c>
      <c r="Q240" s="215">
        <v>1</v>
      </c>
      <c r="R240" s="215">
        <f>Q240*H240</f>
        <v>13.608000000000001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297</v>
      </c>
      <c r="AT240" s="217" t="s">
        <v>331</v>
      </c>
      <c r="AU240" s="217" t="s">
        <v>86</v>
      </c>
      <c r="AY240" s="19" t="s">
        <v>140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84</v>
      </c>
      <c r="BK240" s="218">
        <f>ROUND(I240*H240,2)</f>
        <v>0</v>
      </c>
      <c r="BL240" s="19" t="s">
        <v>147</v>
      </c>
      <c r="BM240" s="217" t="s">
        <v>1341</v>
      </c>
    </row>
    <row r="241" s="14" customFormat="1">
      <c r="A241" s="14"/>
      <c r="B241" s="230"/>
      <c r="C241" s="231"/>
      <c r="D241" s="221" t="s">
        <v>149</v>
      </c>
      <c r="E241" s="232" t="s">
        <v>31</v>
      </c>
      <c r="F241" s="233" t="s">
        <v>1342</v>
      </c>
      <c r="G241" s="231"/>
      <c r="H241" s="234">
        <v>13.608000000000001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149</v>
      </c>
      <c r="AU241" s="240" t="s">
        <v>86</v>
      </c>
      <c r="AV241" s="14" t="s">
        <v>86</v>
      </c>
      <c r="AW241" s="14" t="s">
        <v>37</v>
      </c>
      <c r="AX241" s="14" t="s">
        <v>84</v>
      </c>
      <c r="AY241" s="240" t="s">
        <v>140</v>
      </c>
    </row>
    <row r="242" s="2" customFormat="1">
      <c r="A242" s="40"/>
      <c r="B242" s="41"/>
      <c r="C242" s="206" t="s">
        <v>323</v>
      </c>
      <c r="D242" s="206" t="s">
        <v>142</v>
      </c>
      <c r="E242" s="207" t="s">
        <v>337</v>
      </c>
      <c r="F242" s="208" t="s">
        <v>338</v>
      </c>
      <c r="G242" s="209" t="s">
        <v>334</v>
      </c>
      <c r="H242" s="210">
        <v>1635.489</v>
      </c>
      <c r="I242" s="211"/>
      <c r="J242" s="212">
        <f>ROUND(I242*H242,2)</f>
        <v>0</v>
      </c>
      <c r="K242" s="208" t="s">
        <v>146</v>
      </c>
      <c r="L242" s="46"/>
      <c r="M242" s="213" t="s">
        <v>31</v>
      </c>
      <c r="N242" s="214" t="s">
        <v>47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147</v>
      </c>
      <c r="AT242" s="217" t="s">
        <v>142</v>
      </c>
      <c r="AU242" s="217" t="s">
        <v>86</v>
      </c>
      <c r="AY242" s="19" t="s">
        <v>140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84</v>
      </c>
      <c r="BK242" s="218">
        <f>ROUND(I242*H242,2)</f>
        <v>0</v>
      </c>
      <c r="BL242" s="19" t="s">
        <v>147</v>
      </c>
      <c r="BM242" s="217" t="s">
        <v>1343</v>
      </c>
    </row>
    <row r="243" s="14" customFormat="1">
      <c r="A243" s="14"/>
      <c r="B243" s="230"/>
      <c r="C243" s="231"/>
      <c r="D243" s="221" t="s">
        <v>149</v>
      </c>
      <c r="E243" s="232" t="s">
        <v>31</v>
      </c>
      <c r="F243" s="233" t="s">
        <v>1344</v>
      </c>
      <c r="G243" s="231"/>
      <c r="H243" s="234">
        <v>1635.489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149</v>
      </c>
      <c r="AU243" s="240" t="s">
        <v>86</v>
      </c>
      <c r="AV243" s="14" t="s">
        <v>86</v>
      </c>
      <c r="AW243" s="14" t="s">
        <v>37</v>
      </c>
      <c r="AX243" s="14" t="s">
        <v>84</v>
      </c>
      <c r="AY243" s="240" t="s">
        <v>140</v>
      </c>
    </row>
    <row r="244" s="2" customFormat="1">
      <c r="A244" s="40"/>
      <c r="B244" s="41"/>
      <c r="C244" s="206" t="s">
        <v>330</v>
      </c>
      <c r="D244" s="206" t="s">
        <v>142</v>
      </c>
      <c r="E244" s="207" t="s">
        <v>342</v>
      </c>
      <c r="F244" s="208" t="s">
        <v>343</v>
      </c>
      <c r="G244" s="209" t="s">
        <v>145</v>
      </c>
      <c r="H244" s="210">
        <v>399.78399999999999</v>
      </c>
      <c r="I244" s="211"/>
      <c r="J244" s="212">
        <f>ROUND(I244*H244,2)</f>
        <v>0</v>
      </c>
      <c r="K244" s="208" t="s">
        <v>146</v>
      </c>
      <c r="L244" s="46"/>
      <c r="M244" s="213" t="s">
        <v>31</v>
      </c>
      <c r="N244" s="214" t="s">
        <v>47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147</v>
      </c>
      <c r="AT244" s="217" t="s">
        <v>142</v>
      </c>
      <c r="AU244" s="217" t="s">
        <v>86</v>
      </c>
      <c r="AY244" s="19" t="s">
        <v>140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84</v>
      </c>
      <c r="BK244" s="218">
        <f>ROUND(I244*H244,2)</f>
        <v>0</v>
      </c>
      <c r="BL244" s="19" t="s">
        <v>147</v>
      </c>
      <c r="BM244" s="217" t="s">
        <v>1345</v>
      </c>
    </row>
    <row r="245" s="14" customFormat="1">
      <c r="A245" s="14"/>
      <c r="B245" s="230"/>
      <c r="C245" s="231"/>
      <c r="D245" s="221" t="s">
        <v>149</v>
      </c>
      <c r="E245" s="232" t="s">
        <v>31</v>
      </c>
      <c r="F245" s="233" t="s">
        <v>1319</v>
      </c>
      <c r="G245" s="231"/>
      <c r="H245" s="234">
        <v>151.30099999999999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149</v>
      </c>
      <c r="AU245" s="240" t="s">
        <v>86</v>
      </c>
      <c r="AV245" s="14" t="s">
        <v>86</v>
      </c>
      <c r="AW245" s="14" t="s">
        <v>37</v>
      </c>
      <c r="AX245" s="14" t="s">
        <v>76</v>
      </c>
      <c r="AY245" s="240" t="s">
        <v>140</v>
      </c>
    </row>
    <row r="246" s="14" customFormat="1">
      <c r="A246" s="14"/>
      <c r="B246" s="230"/>
      <c r="C246" s="231"/>
      <c r="D246" s="221" t="s">
        <v>149</v>
      </c>
      <c r="E246" s="232" t="s">
        <v>31</v>
      </c>
      <c r="F246" s="233" t="s">
        <v>1320</v>
      </c>
      <c r="G246" s="231"/>
      <c r="H246" s="234">
        <v>17.085999999999999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149</v>
      </c>
      <c r="AU246" s="240" t="s">
        <v>86</v>
      </c>
      <c r="AV246" s="14" t="s">
        <v>86</v>
      </c>
      <c r="AW246" s="14" t="s">
        <v>37</v>
      </c>
      <c r="AX246" s="14" t="s">
        <v>76</v>
      </c>
      <c r="AY246" s="240" t="s">
        <v>140</v>
      </c>
    </row>
    <row r="247" s="14" customFormat="1">
      <c r="A247" s="14"/>
      <c r="B247" s="230"/>
      <c r="C247" s="231"/>
      <c r="D247" s="221" t="s">
        <v>149</v>
      </c>
      <c r="E247" s="232" t="s">
        <v>31</v>
      </c>
      <c r="F247" s="233" t="s">
        <v>1321</v>
      </c>
      <c r="G247" s="231"/>
      <c r="H247" s="234">
        <v>29.268000000000001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149</v>
      </c>
      <c r="AU247" s="240" t="s">
        <v>86</v>
      </c>
      <c r="AV247" s="14" t="s">
        <v>86</v>
      </c>
      <c r="AW247" s="14" t="s">
        <v>37</v>
      </c>
      <c r="AX247" s="14" t="s">
        <v>76</v>
      </c>
      <c r="AY247" s="240" t="s">
        <v>140</v>
      </c>
    </row>
    <row r="248" s="14" customFormat="1">
      <c r="A248" s="14"/>
      <c r="B248" s="230"/>
      <c r="C248" s="231"/>
      <c r="D248" s="221" t="s">
        <v>149</v>
      </c>
      <c r="E248" s="232" t="s">
        <v>31</v>
      </c>
      <c r="F248" s="233" t="s">
        <v>1322</v>
      </c>
      <c r="G248" s="231"/>
      <c r="H248" s="234">
        <v>202.12899999999999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149</v>
      </c>
      <c r="AU248" s="240" t="s">
        <v>86</v>
      </c>
      <c r="AV248" s="14" t="s">
        <v>86</v>
      </c>
      <c r="AW248" s="14" t="s">
        <v>37</v>
      </c>
      <c r="AX248" s="14" t="s">
        <v>76</v>
      </c>
      <c r="AY248" s="240" t="s">
        <v>140</v>
      </c>
    </row>
    <row r="249" s="15" customFormat="1">
      <c r="A249" s="15"/>
      <c r="B249" s="241"/>
      <c r="C249" s="242"/>
      <c r="D249" s="221" t="s">
        <v>149</v>
      </c>
      <c r="E249" s="243" t="s">
        <v>31</v>
      </c>
      <c r="F249" s="244" t="s">
        <v>204</v>
      </c>
      <c r="G249" s="242"/>
      <c r="H249" s="245">
        <v>399.78399999999999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1" t="s">
        <v>149</v>
      </c>
      <c r="AU249" s="251" t="s">
        <v>86</v>
      </c>
      <c r="AV249" s="15" t="s">
        <v>147</v>
      </c>
      <c r="AW249" s="15" t="s">
        <v>37</v>
      </c>
      <c r="AX249" s="15" t="s">
        <v>84</v>
      </c>
      <c r="AY249" s="251" t="s">
        <v>140</v>
      </c>
    </row>
    <row r="250" s="2" customFormat="1" ht="16.5" customHeight="1">
      <c r="A250" s="40"/>
      <c r="B250" s="41"/>
      <c r="C250" s="263" t="s">
        <v>8</v>
      </c>
      <c r="D250" s="263" t="s">
        <v>331</v>
      </c>
      <c r="E250" s="264" t="s">
        <v>404</v>
      </c>
      <c r="F250" s="265" t="s">
        <v>405</v>
      </c>
      <c r="G250" s="266" t="s">
        <v>334</v>
      </c>
      <c r="H250" s="267">
        <v>679.63300000000004</v>
      </c>
      <c r="I250" s="268"/>
      <c r="J250" s="269">
        <f>ROUND(I250*H250,2)</f>
        <v>0</v>
      </c>
      <c r="K250" s="265" t="s">
        <v>146</v>
      </c>
      <c r="L250" s="270"/>
      <c r="M250" s="271" t="s">
        <v>31</v>
      </c>
      <c r="N250" s="272" t="s">
        <v>47</v>
      </c>
      <c r="O250" s="86"/>
      <c r="P250" s="215">
        <f>O250*H250</f>
        <v>0</v>
      </c>
      <c r="Q250" s="215">
        <v>1</v>
      </c>
      <c r="R250" s="215">
        <f>Q250*H250</f>
        <v>679.63300000000004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297</v>
      </c>
      <c r="AT250" s="217" t="s">
        <v>331</v>
      </c>
      <c r="AU250" s="217" t="s">
        <v>86</v>
      </c>
      <c r="AY250" s="19" t="s">
        <v>140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84</v>
      </c>
      <c r="BK250" s="218">
        <f>ROUND(I250*H250,2)</f>
        <v>0</v>
      </c>
      <c r="BL250" s="19" t="s">
        <v>147</v>
      </c>
      <c r="BM250" s="217" t="s">
        <v>1346</v>
      </c>
    </row>
    <row r="251" s="14" customFormat="1">
      <c r="A251" s="14"/>
      <c r="B251" s="230"/>
      <c r="C251" s="231"/>
      <c r="D251" s="221" t="s">
        <v>149</v>
      </c>
      <c r="E251" s="232" t="s">
        <v>31</v>
      </c>
      <c r="F251" s="233" t="s">
        <v>1347</v>
      </c>
      <c r="G251" s="231"/>
      <c r="H251" s="234">
        <v>679.63300000000004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149</v>
      </c>
      <c r="AU251" s="240" t="s">
        <v>86</v>
      </c>
      <c r="AV251" s="14" t="s">
        <v>86</v>
      </c>
      <c r="AW251" s="14" t="s">
        <v>37</v>
      </c>
      <c r="AX251" s="14" t="s">
        <v>84</v>
      </c>
      <c r="AY251" s="240" t="s">
        <v>140</v>
      </c>
    </row>
    <row r="252" s="12" customFormat="1" ht="20.88" customHeight="1">
      <c r="A252" s="12"/>
      <c r="B252" s="190"/>
      <c r="C252" s="191"/>
      <c r="D252" s="192" t="s">
        <v>75</v>
      </c>
      <c r="E252" s="204" t="s">
        <v>403</v>
      </c>
      <c r="F252" s="204" t="s">
        <v>442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SUM(P253:P325)</f>
        <v>0</v>
      </c>
      <c r="Q252" s="198"/>
      <c r="R252" s="199">
        <f>SUM(R253:R325)</f>
        <v>3.7052689999999995</v>
      </c>
      <c r="S252" s="198"/>
      <c r="T252" s="200">
        <f>SUM(T253:T325)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84</v>
      </c>
      <c r="AT252" s="202" t="s">
        <v>75</v>
      </c>
      <c r="AU252" s="202" t="s">
        <v>86</v>
      </c>
      <c r="AY252" s="201" t="s">
        <v>140</v>
      </c>
      <c r="BK252" s="203">
        <f>SUM(BK253:BK325)</f>
        <v>0</v>
      </c>
    </row>
    <row r="253" s="2" customFormat="1">
      <c r="A253" s="40"/>
      <c r="B253" s="41"/>
      <c r="C253" s="206" t="s">
        <v>341</v>
      </c>
      <c r="D253" s="206" t="s">
        <v>142</v>
      </c>
      <c r="E253" s="207" t="s">
        <v>444</v>
      </c>
      <c r="F253" s="208" t="s">
        <v>445</v>
      </c>
      <c r="G253" s="209" t="s">
        <v>411</v>
      </c>
      <c r="H253" s="210">
        <v>1751</v>
      </c>
      <c r="I253" s="211"/>
      <c r="J253" s="212">
        <f>ROUND(I253*H253,2)</f>
        <v>0</v>
      </c>
      <c r="K253" s="208" t="s">
        <v>146</v>
      </c>
      <c r="L253" s="46"/>
      <c r="M253" s="213" t="s">
        <v>31</v>
      </c>
      <c r="N253" s="214" t="s">
        <v>47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147</v>
      </c>
      <c r="AT253" s="217" t="s">
        <v>142</v>
      </c>
      <c r="AU253" s="217" t="s">
        <v>263</v>
      </c>
      <c r="AY253" s="19" t="s">
        <v>140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84</v>
      </c>
      <c r="BK253" s="218">
        <f>ROUND(I253*H253,2)</f>
        <v>0</v>
      </c>
      <c r="BL253" s="19" t="s">
        <v>147</v>
      </c>
      <c r="BM253" s="217" t="s">
        <v>1348</v>
      </c>
    </row>
    <row r="254" s="2" customFormat="1">
      <c r="A254" s="40"/>
      <c r="B254" s="41"/>
      <c r="C254" s="206" t="s">
        <v>400</v>
      </c>
      <c r="D254" s="206" t="s">
        <v>142</v>
      </c>
      <c r="E254" s="207" t="s">
        <v>448</v>
      </c>
      <c r="F254" s="208" t="s">
        <v>449</v>
      </c>
      <c r="G254" s="209" t="s">
        <v>411</v>
      </c>
      <c r="H254" s="210">
        <v>1751.925</v>
      </c>
      <c r="I254" s="211"/>
      <c r="J254" s="212">
        <f>ROUND(I254*H254,2)</f>
        <v>0</v>
      </c>
      <c r="K254" s="208" t="s">
        <v>146</v>
      </c>
      <c r="L254" s="46"/>
      <c r="M254" s="213" t="s">
        <v>31</v>
      </c>
      <c r="N254" s="214" t="s">
        <v>47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147</v>
      </c>
      <c r="AT254" s="217" t="s">
        <v>142</v>
      </c>
      <c r="AU254" s="217" t="s">
        <v>263</v>
      </c>
      <c r="AY254" s="19" t="s">
        <v>140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84</v>
      </c>
      <c r="BK254" s="218">
        <f>ROUND(I254*H254,2)</f>
        <v>0</v>
      </c>
      <c r="BL254" s="19" t="s">
        <v>147</v>
      </c>
      <c r="BM254" s="217" t="s">
        <v>1349</v>
      </c>
    </row>
    <row r="255" s="14" customFormat="1">
      <c r="A255" s="14"/>
      <c r="B255" s="230"/>
      <c r="C255" s="231"/>
      <c r="D255" s="221" t="s">
        <v>149</v>
      </c>
      <c r="E255" s="232" t="s">
        <v>31</v>
      </c>
      <c r="F255" s="233" t="s">
        <v>1350</v>
      </c>
      <c r="G255" s="231"/>
      <c r="H255" s="234">
        <v>42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149</v>
      </c>
      <c r="AU255" s="240" t="s">
        <v>263</v>
      </c>
      <c r="AV255" s="14" t="s">
        <v>86</v>
      </c>
      <c r="AW255" s="14" t="s">
        <v>37</v>
      </c>
      <c r="AX255" s="14" t="s">
        <v>76</v>
      </c>
      <c r="AY255" s="240" t="s">
        <v>140</v>
      </c>
    </row>
    <row r="256" s="14" customFormat="1">
      <c r="A256" s="14"/>
      <c r="B256" s="230"/>
      <c r="C256" s="231"/>
      <c r="D256" s="221" t="s">
        <v>149</v>
      </c>
      <c r="E256" s="232" t="s">
        <v>31</v>
      </c>
      <c r="F256" s="233" t="s">
        <v>1351</v>
      </c>
      <c r="G256" s="231"/>
      <c r="H256" s="234">
        <v>46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149</v>
      </c>
      <c r="AU256" s="240" t="s">
        <v>263</v>
      </c>
      <c r="AV256" s="14" t="s">
        <v>86</v>
      </c>
      <c r="AW256" s="14" t="s">
        <v>37</v>
      </c>
      <c r="AX256" s="14" t="s">
        <v>76</v>
      </c>
      <c r="AY256" s="240" t="s">
        <v>140</v>
      </c>
    </row>
    <row r="257" s="14" customFormat="1">
      <c r="A257" s="14"/>
      <c r="B257" s="230"/>
      <c r="C257" s="231"/>
      <c r="D257" s="221" t="s">
        <v>149</v>
      </c>
      <c r="E257" s="232" t="s">
        <v>31</v>
      </c>
      <c r="F257" s="233" t="s">
        <v>1352</v>
      </c>
      <c r="G257" s="231"/>
      <c r="H257" s="234">
        <v>48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149</v>
      </c>
      <c r="AU257" s="240" t="s">
        <v>263</v>
      </c>
      <c r="AV257" s="14" t="s">
        <v>86</v>
      </c>
      <c r="AW257" s="14" t="s">
        <v>37</v>
      </c>
      <c r="AX257" s="14" t="s">
        <v>76</v>
      </c>
      <c r="AY257" s="240" t="s">
        <v>140</v>
      </c>
    </row>
    <row r="258" s="14" customFormat="1">
      <c r="A258" s="14"/>
      <c r="B258" s="230"/>
      <c r="C258" s="231"/>
      <c r="D258" s="221" t="s">
        <v>149</v>
      </c>
      <c r="E258" s="232" t="s">
        <v>31</v>
      </c>
      <c r="F258" s="233" t="s">
        <v>1353</v>
      </c>
      <c r="G258" s="231"/>
      <c r="H258" s="234">
        <v>17.649999999999999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0" t="s">
        <v>149</v>
      </c>
      <c r="AU258" s="240" t="s">
        <v>263</v>
      </c>
      <c r="AV258" s="14" t="s">
        <v>86</v>
      </c>
      <c r="AW258" s="14" t="s">
        <v>37</v>
      </c>
      <c r="AX258" s="14" t="s">
        <v>76</v>
      </c>
      <c r="AY258" s="240" t="s">
        <v>140</v>
      </c>
    </row>
    <row r="259" s="14" customFormat="1">
      <c r="A259" s="14"/>
      <c r="B259" s="230"/>
      <c r="C259" s="231"/>
      <c r="D259" s="221" t="s">
        <v>149</v>
      </c>
      <c r="E259" s="232" t="s">
        <v>31</v>
      </c>
      <c r="F259" s="233" t="s">
        <v>1354</v>
      </c>
      <c r="G259" s="231"/>
      <c r="H259" s="234">
        <v>32.649999999999999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149</v>
      </c>
      <c r="AU259" s="240" t="s">
        <v>263</v>
      </c>
      <c r="AV259" s="14" t="s">
        <v>86</v>
      </c>
      <c r="AW259" s="14" t="s">
        <v>37</v>
      </c>
      <c r="AX259" s="14" t="s">
        <v>76</v>
      </c>
      <c r="AY259" s="240" t="s">
        <v>140</v>
      </c>
    </row>
    <row r="260" s="14" customFormat="1">
      <c r="A260" s="14"/>
      <c r="B260" s="230"/>
      <c r="C260" s="231"/>
      <c r="D260" s="221" t="s">
        <v>149</v>
      </c>
      <c r="E260" s="232" t="s">
        <v>31</v>
      </c>
      <c r="F260" s="233" t="s">
        <v>1355</v>
      </c>
      <c r="G260" s="231"/>
      <c r="H260" s="234">
        <v>30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149</v>
      </c>
      <c r="AU260" s="240" t="s">
        <v>263</v>
      </c>
      <c r="AV260" s="14" t="s">
        <v>86</v>
      </c>
      <c r="AW260" s="14" t="s">
        <v>37</v>
      </c>
      <c r="AX260" s="14" t="s">
        <v>76</v>
      </c>
      <c r="AY260" s="240" t="s">
        <v>140</v>
      </c>
    </row>
    <row r="261" s="14" customFormat="1">
      <c r="A261" s="14"/>
      <c r="B261" s="230"/>
      <c r="C261" s="231"/>
      <c r="D261" s="221" t="s">
        <v>149</v>
      </c>
      <c r="E261" s="232" t="s">
        <v>31</v>
      </c>
      <c r="F261" s="233" t="s">
        <v>1356</v>
      </c>
      <c r="G261" s="231"/>
      <c r="H261" s="234">
        <v>30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149</v>
      </c>
      <c r="AU261" s="240" t="s">
        <v>263</v>
      </c>
      <c r="AV261" s="14" t="s">
        <v>86</v>
      </c>
      <c r="AW261" s="14" t="s">
        <v>37</v>
      </c>
      <c r="AX261" s="14" t="s">
        <v>76</v>
      </c>
      <c r="AY261" s="240" t="s">
        <v>140</v>
      </c>
    </row>
    <row r="262" s="14" customFormat="1">
      <c r="A262" s="14"/>
      <c r="B262" s="230"/>
      <c r="C262" s="231"/>
      <c r="D262" s="221" t="s">
        <v>149</v>
      </c>
      <c r="E262" s="232" t="s">
        <v>31</v>
      </c>
      <c r="F262" s="233" t="s">
        <v>1357</v>
      </c>
      <c r="G262" s="231"/>
      <c r="H262" s="234">
        <v>30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0" t="s">
        <v>149</v>
      </c>
      <c r="AU262" s="240" t="s">
        <v>263</v>
      </c>
      <c r="AV262" s="14" t="s">
        <v>86</v>
      </c>
      <c r="AW262" s="14" t="s">
        <v>37</v>
      </c>
      <c r="AX262" s="14" t="s">
        <v>76</v>
      </c>
      <c r="AY262" s="240" t="s">
        <v>140</v>
      </c>
    </row>
    <row r="263" s="14" customFormat="1">
      <c r="A263" s="14"/>
      <c r="B263" s="230"/>
      <c r="C263" s="231"/>
      <c r="D263" s="221" t="s">
        <v>149</v>
      </c>
      <c r="E263" s="232" t="s">
        <v>31</v>
      </c>
      <c r="F263" s="233" t="s">
        <v>1358</v>
      </c>
      <c r="G263" s="231"/>
      <c r="H263" s="234">
        <v>30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149</v>
      </c>
      <c r="AU263" s="240" t="s">
        <v>263</v>
      </c>
      <c r="AV263" s="14" t="s">
        <v>86</v>
      </c>
      <c r="AW263" s="14" t="s">
        <v>37</v>
      </c>
      <c r="AX263" s="14" t="s">
        <v>76</v>
      </c>
      <c r="AY263" s="240" t="s">
        <v>140</v>
      </c>
    </row>
    <row r="264" s="14" customFormat="1">
      <c r="A264" s="14"/>
      <c r="B264" s="230"/>
      <c r="C264" s="231"/>
      <c r="D264" s="221" t="s">
        <v>149</v>
      </c>
      <c r="E264" s="232" t="s">
        <v>31</v>
      </c>
      <c r="F264" s="233" t="s">
        <v>1359</v>
      </c>
      <c r="G264" s="231"/>
      <c r="H264" s="234">
        <v>30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0" t="s">
        <v>149</v>
      </c>
      <c r="AU264" s="240" t="s">
        <v>263</v>
      </c>
      <c r="AV264" s="14" t="s">
        <v>86</v>
      </c>
      <c r="AW264" s="14" t="s">
        <v>37</v>
      </c>
      <c r="AX264" s="14" t="s">
        <v>76</v>
      </c>
      <c r="AY264" s="240" t="s">
        <v>140</v>
      </c>
    </row>
    <row r="265" s="14" customFormat="1">
      <c r="A265" s="14"/>
      <c r="B265" s="230"/>
      <c r="C265" s="231"/>
      <c r="D265" s="221" t="s">
        <v>149</v>
      </c>
      <c r="E265" s="232" t="s">
        <v>31</v>
      </c>
      <c r="F265" s="233" t="s">
        <v>1360</v>
      </c>
      <c r="G265" s="231"/>
      <c r="H265" s="234">
        <v>30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0" t="s">
        <v>149</v>
      </c>
      <c r="AU265" s="240" t="s">
        <v>263</v>
      </c>
      <c r="AV265" s="14" t="s">
        <v>86</v>
      </c>
      <c r="AW265" s="14" t="s">
        <v>37</v>
      </c>
      <c r="AX265" s="14" t="s">
        <v>76</v>
      </c>
      <c r="AY265" s="240" t="s">
        <v>140</v>
      </c>
    </row>
    <row r="266" s="14" customFormat="1">
      <c r="A266" s="14"/>
      <c r="B266" s="230"/>
      <c r="C266" s="231"/>
      <c r="D266" s="221" t="s">
        <v>149</v>
      </c>
      <c r="E266" s="232" t="s">
        <v>31</v>
      </c>
      <c r="F266" s="233" t="s">
        <v>1361</v>
      </c>
      <c r="G266" s="231"/>
      <c r="H266" s="234">
        <v>30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149</v>
      </c>
      <c r="AU266" s="240" t="s">
        <v>263</v>
      </c>
      <c r="AV266" s="14" t="s">
        <v>86</v>
      </c>
      <c r="AW266" s="14" t="s">
        <v>37</v>
      </c>
      <c r="AX266" s="14" t="s">
        <v>76</v>
      </c>
      <c r="AY266" s="240" t="s">
        <v>140</v>
      </c>
    </row>
    <row r="267" s="14" customFormat="1">
      <c r="A267" s="14"/>
      <c r="B267" s="230"/>
      <c r="C267" s="231"/>
      <c r="D267" s="221" t="s">
        <v>149</v>
      </c>
      <c r="E267" s="232" t="s">
        <v>31</v>
      </c>
      <c r="F267" s="233" t="s">
        <v>1362</v>
      </c>
      <c r="G267" s="231"/>
      <c r="H267" s="234">
        <v>30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149</v>
      </c>
      <c r="AU267" s="240" t="s">
        <v>263</v>
      </c>
      <c r="AV267" s="14" t="s">
        <v>86</v>
      </c>
      <c r="AW267" s="14" t="s">
        <v>37</v>
      </c>
      <c r="AX267" s="14" t="s">
        <v>76</v>
      </c>
      <c r="AY267" s="240" t="s">
        <v>140</v>
      </c>
    </row>
    <row r="268" s="14" customFormat="1">
      <c r="A268" s="14"/>
      <c r="B268" s="230"/>
      <c r="C268" s="231"/>
      <c r="D268" s="221" t="s">
        <v>149</v>
      </c>
      <c r="E268" s="232" t="s">
        <v>31</v>
      </c>
      <c r="F268" s="233" t="s">
        <v>1363</v>
      </c>
      <c r="G268" s="231"/>
      <c r="H268" s="234">
        <v>30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149</v>
      </c>
      <c r="AU268" s="240" t="s">
        <v>263</v>
      </c>
      <c r="AV268" s="14" t="s">
        <v>86</v>
      </c>
      <c r="AW268" s="14" t="s">
        <v>37</v>
      </c>
      <c r="AX268" s="14" t="s">
        <v>76</v>
      </c>
      <c r="AY268" s="240" t="s">
        <v>140</v>
      </c>
    </row>
    <row r="269" s="14" customFormat="1">
      <c r="A269" s="14"/>
      <c r="B269" s="230"/>
      <c r="C269" s="231"/>
      <c r="D269" s="221" t="s">
        <v>149</v>
      </c>
      <c r="E269" s="232" t="s">
        <v>31</v>
      </c>
      <c r="F269" s="233" t="s">
        <v>1364</v>
      </c>
      <c r="G269" s="231"/>
      <c r="H269" s="234">
        <v>30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0" t="s">
        <v>149</v>
      </c>
      <c r="AU269" s="240" t="s">
        <v>263</v>
      </c>
      <c r="AV269" s="14" t="s">
        <v>86</v>
      </c>
      <c r="AW269" s="14" t="s">
        <v>37</v>
      </c>
      <c r="AX269" s="14" t="s">
        <v>76</v>
      </c>
      <c r="AY269" s="240" t="s">
        <v>140</v>
      </c>
    </row>
    <row r="270" s="14" customFormat="1">
      <c r="A270" s="14"/>
      <c r="B270" s="230"/>
      <c r="C270" s="231"/>
      <c r="D270" s="221" t="s">
        <v>149</v>
      </c>
      <c r="E270" s="232" t="s">
        <v>31</v>
      </c>
      <c r="F270" s="233" t="s">
        <v>1365</v>
      </c>
      <c r="G270" s="231"/>
      <c r="H270" s="234">
        <v>30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149</v>
      </c>
      <c r="AU270" s="240" t="s">
        <v>263</v>
      </c>
      <c r="AV270" s="14" t="s">
        <v>86</v>
      </c>
      <c r="AW270" s="14" t="s">
        <v>37</v>
      </c>
      <c r="AX270" s="14" t="s">
        <v>76</v>
      </c>
      <c r="AY270" s="240" t="s">
        <v>140</v>
      </c>
    </row>
    <row r="271" s="14" customFormat="1">
      <c r="A271" s="14"/>
      <c r="B271" s="230"/>
      <c r="C271" s="231"/>
      <c r="D271" s="221" t="s">
        <v>149</v>
      </c>
      <c r="E271" s="232" t="s">
        <v>31</v>
      </c>
      <c r="F271" s="233" t="s">
        <v>1366</v>
      </c>
      <c r="G271" s="231"/>
      <c r="H271" s="234">
        <v>30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0" t="s">
        <v>149</v>
      </c>
      <c r="AU271" s="240" t="s">
        <v>263</v>
      </c>
      <c r="AV271" s="14" t="s">
        <v>86</v>
      </c>
      <c r="AW271" s="14" t="s">
        <v>37</v>
      </c>
      <c r="AX271" s="14" t="s">
        <v>76</v>
      </c>
      <c r="AY271" s="240" t="s">
        <v>140</v>
      </c>
    </row>
    <row r="272" s="14" customFormat="1">
      <c r="A272" s="14"/>
      <c r="B272" s="230"/>
      <c r="C272" s="231"/>
      <c r="D272" s="221" t="s">
        <v>149</v>
      </c>
      <c r="E272" s="232" t="s">
        <v>31</v>
      </c>
      <c r="F272" s="233" t="s">
        <v>1367</v>
      </c>
      <c r="G272" s="231"/>
      <c r="H272" s="234">
        <v>30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149</v>
      </c>
      <c r="AU272" s="240" t="s">
        <v>263</v>
      </c>
      <c r="AV272" s="14" t="s">
        <v>86</v>
      </c>
      <c r="AW272" s="14" t="s">
        <v>37</v>
      </c>
      <c r="AX272" s="14" t="s">
        <v>76</v>
      </c>
      <c r="AY272" s="240" t="s">
        <v>140</v>
      </c>
    </row>
    <row r="273" s="14" customFormat="1">
      <c r="A273" s="14"/>
      <c r="B273" s="230"/>
      <c r="C273" s="231"/>
      <c r="D273" s="221" t="s">
        <v>149</v>
      </c>
      <c r="E273" s="232" t="s">
        <v>31</v>
      </c>
      <c r="F273" s="233" t="s">
        <v>1368</v>
      </c>
      <c r="G273" s="231"/>
      <c r="H273" s="234">
        <v>30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149</v>
      </c>
      <c r="AU273" s="240" t="s">
        <v>263</v>
      </c>
      <c r="AV273" s="14" t="s">
        <v>86</v>
      </c>
      <c r="AW273" s="14" t="s">
        <v>37</v>
      </c>
      <c r="AX273" s="14" t="s">
        <v>76</v>
      </c>
      <c r="AY273" s="240" t="s">
        <v>140</v>
      </c>
    </row>
    <row r="274" s="14" customFormat="1">
      <c r="A274" s="14"/>
      <c r="B274" s="230"/>
      <c r="C274" s="231"/>
      <c r="D274" s="221" t="s">
        <v>149</v>
      </c>
      <c r="E274" s="232" t="s">
        <v>31</v>
      </c>
      <c r="F274" s="233" t="s">
        <v>1369</v>
      </c>
      <c r="G274" s="231"/>
      <c r="H274" s="234">
        <v>27.5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149</v>
      </c>
      <c r="AU274" s="240" t="s">
        <v>263</v>
      </c>
      <c r="AV274" s="14" t="s">
        <v>86</v>
      </c>
      <c r="AW274" s="14" t="s">
        <v>37</v>
      </c>
      <c r="AX274" s="14" t="s">
        <v>76</v>
      </c>
      <c r="AY274" s="240" t="s">
        <v>140</v>
      </c>
    </row>
    <row r="275" s="14" customFormat="1">
      <c r="A275" s="14"/>
      <c r="B275" s="230"/>
      <c r="C275" s="231"/>
      <c r="D275" s="221" t="s">
        <v>149</v>
      </c>
      <c r="E275" s="232" t="s">
        <v>31</v>
      </c>
      <c r="F275" s="233" t="s">
        <v>1370</v>
      </c>
      <c r="G275" s="231"/>
      <c r="H275" s="234">
        <v>25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149</v>
      </c>
      <c r="AU275" s="240" t="s">
        <v>263</v>
      </c>
      <c r="AV275" s="14" t="s">
        <v>86</v>
      </c>
      <c r="AW275" s="14" t="s">
        <v>37</v>
      </c>
      <c r="AX275" s="14" t="s">
        <v>76</v>
      </c>
      <c r="AY275" s="240" t="s">
        <v>140</v>
      </c>
    </row>
    <row r="276" s="14" customFormat="1">
      <c r="A276" s="14"/>
      <c r="B276" s="230"/>
      <c r="C276" s="231"/>
      <c r="D276" s="221" t="s">
        <v>149</v>
      </c>
      <c r="E276" s="232" t="s">
        <v>31</v>
      </c>
      <c r="F276" s="233" t="s">
        <v>1371</v>
      </c>
      <c r="G276" s="231"/>
      <c r="H276" s="234">
        <v>25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0" t="s">
        <v>149</v>
      </c>
      <c r="AU276" s="240" t="s">
        <v>263</v>
      </c>
      <c r="AV276" s="14" t="s">
        <v>86</v>
      </c>
      <c r="AW276" s="14" t="s">
        <v>37</v>
      </c>
      <c r="AX276" s="14" t="s">
        <v>76</v>
      </c>
      <c r="AY276" s="240" t="s">
        <v>140</v>
      </c>
    </row>
    <row r="277" s="14" customFormat="1">
      <c r="A277" s="14"/>
      <c r="B277" s="230"/>
      <c r="C277" s="231"/>
      <c r="D277" s="221" t="s">
        <v>149</v>
      </c>
      <c r="E277" s="232" t="s">
        <v>31</v>
      </c>
      <c r="F277" s="233" t="s">
        <v>1372</v>
      </c>
      <c r="G277" s="231"/>
      <c r="H277" s="234">
        <v>45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149</v>
      </c>
      <c r="AU277" s="240" t="s">
        <v>263</v>
      </c>
      <c r="AV277" s="14" t="s">
        <v>86</v>
      </c>
      <c r="AW277" s="14" t="s">
        <v>37</v>
      </c>
      <c r="AX277" s="14" t="s">
        <v>76</v>
      </c>
      <c r="AY277" s="240" t="s">
        <v>140</v>
      </c>
    </row>
    <row r="278" s="14" customFormat="1">
      <c r="A278" s="14"/>
      <c r="B278" s="230"/>
      <c r="C278" s="231"/>
      <c r="D278" s="221" t="s">
        <v>149</v>
      </c>
      <c r="E278" s="232" t="s">
        <v>31</v>
      </c>
      <c r="F278" s="233" t="s">
        <v>1373</v>
      </c>
      <c r="G278" s="231"/>
      <c r="H278" s="234">
        <v>27.5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149</v>
      </c>
      <c r="AU278" s="240" t="s">
        <v>263</v>
      </c>
      <c r="AV278" s="14" t="s">
        <v>86</v>
      </c>
      <c r="AW278" s="14" t="s">
        <v>37</v>
      </c>
      <c r="AX278" s="14" t="s">
        <v>76</v>
      </c>
      <c r="AY278" s="240" t="s">
        <v>140</v>
      </c>
    </row>
    <row r="279" s="14" customFormat="1">
      <c r="A279" s="14"/>
      <c r="B279" s="230"/>
      <c r="C279" s="231"/>
      <c r="D279" s="221" t="s">
        <v>149</v>
      </c>
      <c r="E279" s="232" t="s">
        <v>31</v>
      </c>
      <c r="F279" s="233" t="s">
        <v>1374</v>
      </c>
      <c r="G279" s="231"/>
      <c r="H279" s="234">
        <v>28.5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149</v>
      </c>
      <c r="AU279" s="240" t="s">
        <v>263</v>
      </c>
      <c r="AV279" s="14" t="s">
        <v>86</v>
      </c>
      <c r="AW279" s="14" t="s">
        <v>37</v>
      </c>
      <c r="AX279" s="14" t="s">
        <v>76</v>
      </c>
      <c r="AY279" s="240" t="s">
        <v>140</v>
      </c>
    </row>
    <row r="280" s="14" customFormat="1">
      <c r="A280" s="14"/>
      <c r="B280" s="230"/>
      <c r="C280" s="231"/>
      <c r="D280" s="221" t="s">
        <v>149</v>
      </c>
      <c r="E280" s="232" t="s">
        <v>31</v>
      </c>
      <c r="F280" s="233" t="s">
        <v>1375</v>
      </c>
      <c r="G280" s="231"/>
      <c r="H280" s="234">
        <v>88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0" t="s">
        <v>149</v>
      </c>
      <c r="AU280" s="240" t="s">
        <v>263</v>
      </c>
      <c r="AV280" s="14" t="s">
        <v>86</v>
      </c>
      <c r="AW280" s="14" t="s">
        <v>37</v>
      </c>
      <c r="AX280" s="14" t="s">
        <v>76</v>
      </c>
      <c r="AY280" s="240" t="s">
        <v>140</v>
      </c>
    </row>
    <row r="281" s="14" customFormat="1">
      <c r="A281" s="14"/>
      <c r="B281" s="230"/>
      <c r="C281" s="231"/>
      <c r="D281" s="221" t="s">
        <v>149</v>
      </c>
      <c r="E281" s="232" t="s">
        <v>31</v>
      </c>
      <c r="F281" s="233" t="s">
        <v>1376</v>
      </c>
      <c r="G281" s="231"/>
      <c r="H281" s="234">
        <v>26.5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0" t="s">
        <v>149</v>
      </c>
      <c r="AU281" s="240" t="s">
        <v>263</v>
      </c>
      <c r="AV281" s="14" t="s">
        <v>86</v>
      </c>
      <c r="AW281" s="14" t="s">
        <v>37</v>
      </c>
      <c r="AX281" s="14" t="s">
        <v>76</v>
      </c>
      <c r="AY281" s="240" t="s">
        <v>140</v>
      </c>
    </row>
    <row r="282" s="14" customFormat="1">
      <c r="A282" s="14"/>
      <c r="B282" s="230"/>
      <c r="C282" s="231"/>
      <c r="D282" s="221" t="s">
        <v>149</v>
      </c>
      <c r="E282" s="232" t="s">
        <v>31</v>
      </c>
      <c r="F282" s="233" t="s">
        <v>1377</v>
      </c>
      <c r="G282" s="231"/>
      <c r="H282" s="234">
        <v>33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149</v>
      </c>
      <c r="AU282" s="240" t="s">
        <v>263</v>
      </c>
      <c r="AV282" s="14" t="s">
        <v>86</v>
      </c>
      <c r="AW282" s="14" t="s">
        <v>37</v>
      </c>
      <c r="AX282" s="14" t="s">
        <v>76</v>
      </c>
      <c r="AY282" s="240" t="s">
        <v>140</v>
      </c>
    </row>
    <row r="283" s="14" customFormat="1">
      <c r="A283" s="14"/>
      <c r="B283" s="230"/>
      <c r="C283" s="231"/>
      <c r="D283" s="221" t="s">
        <v>149</v>
      </c>
      <c r="E283" s="232" t="s">
        <v>31</v>
      </c>
      <c r="F283" s="233" t="s">
        <v>1378</v>
      </c>
      <c r="G283" s="231"/>
      <c r="H283" s="234">
        <v>30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149</v>
      </c>
      <c r="AU283" s="240" t="s">
        <v>263</v>
      </c>
      <c r="AV283" s="14" t="s">
        <v>86</v>
      </c>
      <c r="AW283" s="14" t="s">
        <v>37</v>
      </c>
      <c r="AX283" s="14" t="s">
        <v>76</v>
      </c>
      <c r="AY283" s="240" t="s">
        <v>140</v>
      </c>
    </row>
    <row r="284" s="14" customFormat="1">
      <c r="A284" s="14"/>
      <c r="B284" s="230"/>
      <c r="C284" s="231"/>
      <c r="D284" s="221" t="s">
        <v>149</v>
      </c>
      <c r="E284" s="232" t="s">
        <v>31</v>
      </c>
      <c r="F284" s="233" t="s">
        <v>1379</v>
      </c>
      <c r="G284" s="231"/>
      <c r="H284" s="234">
        <v>30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149</v>
      </c>
      <c r="AU284" s="240" t="s">
        <v>263</v>
      </c>
      <c r="AV284" s="14" t="s">
        <v>86</v>
      </c>
      <c r="AW284" s="14" t="s">
        <v>37</v>
      </c>
      <c r="AX284" s="14" t="s">
        <v>76</v>
      </c>
      <c r="AY284" s="240" t="s">
        <v>140</v>
      </c>
    </row>
    <row r="285" s="14" customFormat="1">
      <c r="A285" s="14"/>
      <c r="B285" s="230"/>
      <c r="C285" s="231"/>
      <c r="D285" s="221" t="s">
        <v>149</v>
      </c>
      <c r="E285" s="232" t="s">
        <v>31</v>
      </c>
      <c r="F285" s="233" t="s">
        <v>1380</v>
      </c>
      <c r="G285" s="231"/>
      <c r="H285" s="234">
        <v>30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0" t="s">
        <v>149</v>
      </c>
      <c r="AU285" s="240" t="s">
        <v>263</v>
      </c>
      <c r="AV285" s="14" t="s">
        <v>86</v>
      </c>
      <c r="AW285" s="14" t="s">
        <v>37</v>
      </c>
      <c r="AX285" s="14" t="s">
        <v>76</v>
      </c>
      <c r="AY285" s="240" t="s">
        <v>140</v>
      </c>
    </row>
    <row r="286" s="14" customFormat="1">
      <c r="A286" s="14"/>
      <c r="B286" s="230"/>
      <c r="C286" s="231"/>
      <c r="D286" s="221" t="s">
        <v>149</v>
      </c>
      <c r="E286" s="232" t="s">
        <v>31</v>
      </c>
      <c r="F286" s="233" t="s">
        <v>1381</v>
      </c>
      <c r="G286" s="231"/>
      <c r="H286" s="234">
        <v>30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149</v>
      </c>
      <c r="AU286" s="240" t="s">
        <v>263</v>
      </c>
      <c r="AV286" s="14" t="s">
        <v>86</v>
      </c>
      <c r="AW286" s="14" t="s">
        <v>37</v>
      </c>
      <c r="AX286" s="14" t="s">
        <v>76</v>
      </c>
      <c r="AY286" s="240" t="s">
        <v>140</v>
      </c>
    </row>
    <row r="287" s="14" customFormat="1">
      <c r="A287" s="14"/>
      <c r="B287" s="230"/>
      <c r="C287" s="231"/>
      <c r="D287" s="221" t="s">
        <v>149</v>
      </c>
      <c r="E287" s="232" t="s">
        <v>31</v>
      </c>
      <c r="F287" s="233" t="s">
        <v>1382</v>
      </c>
      <c r="G287" s="231"/>
      <c r="H287" s="234">
        <v>30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0" t="s">
        <v>149</v>
      </c>
      <c r="AU287" s="240" t="s">
        <v>263</v>
      </c>
      <c r="AV287" s="14" t="s">
        <v>86</v>
      </c>
      <c r="AW287" s="14" t="s">
        <v>37</v>
      </c>
      <c r="AX287" s="14" t="s">
        <v>76</v>
      </c>
      <c r="AY287" s="240" t="s">
        <v>140</v>
      </c>
    </row>
    <row r="288" s="14" customFormat="1">
      <c r="A288" s="14"/>
      <c r="B288" s="230"/>
      <c r="C288" s="231"/>
      <c r="D288" s="221" t="s">
        <v>149</v>
      </c>
      <c r="E288" s="232" t="s">
        <v>31</v>
      </c>
      <c r="F288" s="233" t="s">
        <v>1383</v>
      </c>
      <c r="G288" s="231"/>
      <c r="H288" s="234">
        <v>27.5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0" t="s">
        <v>149</v>
      </c>
      <c r="AU288" s="240" t="s">
        <v>263</v>
      </c>
      <c r="AV288" s="14" t="s">
        <v>86</v>
      </c>
      <c r="AW288" s="14" t="s">
        <v>37</v>
      </c>
      <c r="AX288" s="14" t="s">
        <v>76</v>
      </c>
      <c r="AY288" s="240" t="s">
        <v>140</v>
      </c>
    </row>
    <row r="289" s="14" customFormat="1">
      <c r="A289" s="14"/>
      <c r="B289" s="230"/>
      <c r="C289" s="231"/>
      <c r="D289" s="221" t="s">
        <v>149</v>
      </c>
      <c r="E289" s="232" t="s">
        <v>31</v>
      </c>
      <c r="F289" s="233" t="s">
        <v>1384</v>
      </c>
      <c r="G289" s="231"/>
      <c r="H289" s="234">
        <v>25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149</v>
      </c>
      <c r="AU289" s="240" t="s">
        <v>263</v>
      </c>
      <c r="AV289" s="14" t="s">
        <v>86</v>
      </c>
      <c r="AW289" s="14" t="s">
        <v>37</v>
      </c>
      <c r="AX289" s="14" t="s">
        <v>76</v>
      </c>
      <c r="AY289" s="240" t="s">
        <v>140</v>
      </c>
    </row>
    <row r="290" s="14" customFormat="1">
      <c r="A290" s="14"/>
      <c r="B290" s="230"/>
      <c r="C290" s="231"/>
      <c r="D290" s="221" t="s">
        <v>149</v>
      </c>
      <c r="E290" s="232" t="s">
        <v>31</v>
      </c>
      <c r="F290" s="233" t="s">
        <v>1385</v>
      </c>
      <c r="G290" s="231"/>
      <c r="H290" s="234">
        <v>22.5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149</v>
      </c>
      <c r="AU290" s="240" t="s">
        <v>263</v>
      </c>
      <c r="AV290" s="14" t="s">
        <v>86</v>
      </c>
      <c r="AW290" s="14" t="s">
        <v>37</v>
      </c>
      <c r="AX290" s="14" t="s">
        <v>76</v>
      </c>
      <c r="AY290" s="240" t="s">
        <v>140</v>
      </c>
    </row>
    <row r="291" s="14" customFormat="1">
      <c r="A291" s="14"/>
      <c r="B291" s="230"/>
      <c r="C291" s="231"/>
      <c r="D291" s="221" t="s">
        <v>149</v>
      </c>
      <c r="E291" s="232" t="s">
        <v>31</v>
      </c>
      <c r="F291" s="233" t="s">
        <v>1386</v>
      </c>
      <c r="G291" s="231"/>
      <c r="H291" s="234">
        <v>104.125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149</v>
      </c>
      <c r="AU291" s="240" t="s">
        <v>263</v>
      </c>
      <c r="AV291" s="14" t="s">
        <v>86</v>
      </c>
      <c r="AW291" s="14" t="s">
        <v>37</v>
      </c>
      <c r="AX291" s="14" t="s">
        <v>76</v>
      </c>
      <c r="AY291" s="240" t="s">
        <v>140</v>
      </c>
    </row>
    <row r="292" s="14" customFormat="1">
      <c r="A292" s="14"/>
      <c r="B292" s="230"/>
      <c r="C292" s="231"/>
      <c r="D292" s="221" t="s">
        <v>149</v>
      </c>
      <c r="E292" s="232" t="s">
        <v>31</v>
      </c>
      <c r="F292" s="233" t="s">
        <v>1387</v>
      </c>
      <c r="G292" s="231"/>
      <c r="H292" s="234">
        <v>20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149</v>
      </c>
      <c r="AU292" s="240" t="s">
        <v>263</v>
      </c>
      <c r="AV292" s="14" t="s">
        <v>86</v>
      </c>
      <c r="AW292" s="14" t="s">
        <v>37</v>
      </c>
      <c r="AX292" s="14" t="s">
        <v>76</v>
      </c>
      <c r="AY292" s="240" t="s">
        <v>140</v>
      </c>
    </row>
    <row r="293" s="14" customFormat="1">
      <c r="A293" s="14"/>
      <c r="B293" s="230"/>
      <c r="C293" s="231"/>
      <c r="D293" s="221" t="s">
        <v>149</v>
      </c>
      <c r="E293" s="232" t="s">
        <v>31</v>
      </c>
      <c r="F293" s="233" t="s">
        <v>1388</v>
      </c>
      <c r="G293" s="231"/>
      <c r="H293" s="234">
        <v>27.5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0" t="s">
        <v>149</v>
      </c>
      <c r="AU293" s="240" t="s">
        <v>263</v>
      </c>
      <c r="AV293" s="14" t="s">
        <v>86</v>
      </c>
      <c r="AW293" s="14" t="s">
        <v>37</v>
      </c>
      <c r="AX293" s="14" t="s">
        <v>76</v>
      </c>
      <c r="AY293" s="240" t="s">
        <v>140</v>
      </c>
    </row>
    <row r="294" s="14" customFormat="1">
      <c r="A294" s="14"/>
      <c r="B294" s="230"/>
      <c r="C294" s="231"/>
      <c r="D294" s="221" t="s">
        <v>149</v>
      </c>
      <c r="E294" s="232" t="s">
        <v>31</v>
      </c>
      <c r="F294" s="233" t="s">
        <v>1389</v>
      </c>
      <c r="G294" s="231"/>
      <c r="H294" s="234">
        <v>30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149</v>
      </c>
      <c r="AU294" s="240" t="s">
        <v>263</v>
      </c>
      <c r="AV294" s="14" t="s">
        <v>86</v>
      </c>
      <c r="AW294" s="14" t="s">
        <v>37</v>
      </c>
      <c r="AX294" s="14" t="s">
        <v>76</v>
      </c>
      <c r="AY294" s="240" t="s">
        <v>140</v>
      </c>
    </row>
    <row r="295" s="14" customFormat="1">
      <c r="A295" s="14"/>
      <c r="B295" s="230"/>
      <c r="C295" s="231"/>
      <c r="D295" s="221" t="s">
        <v>149</v>
      </c>
      <c r="E295" s="232" t="s">
        <v>31</v>
      </c>
      <c r="F295" s="233" t="s">
        <v>1390</v>
      </c>
      <c r="G295" s="231"/>
      <c r="H295" s="234">
        <v>30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149</v>
      </c>
      <c r="AU295" s="240" t="s">
        <v>263</v>
      </c>
      <c r="AV295" s="14" t="s">
        <v>86</v>
      </c>
      <c r="AW295" s="14" t="s">
        <v>37</v>
      </c>
      <c r="AX295" s="14" t="s">
        <v>76</v>
      </c>
      <c r="AY295" s="240" t="s">
        <v>140</v>
      </c>
    </row>
    <row r="296" s="14" customFormat="1">
      <c r="A296" s="14"/>
      <c r="B296" s="230"/>
      <c r="C296" s="231"/>
      <c r="D296" s="221" t="s">
        <v>149</v>
      </c>
      <c r="E296" s="232" t="s">
        <v>31</v>
      </c>
      <c r="F296" s="233" t="s">
        <v>1391</v>
      </c>
      <c r="G296" s="231"/>
      <c r="H296" s="234">
        <v>30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149</v>
      </c>
      <c r="AU296" s="240" t="s">
        <v>263</v>
      </c>
      <c r="AV296" s="14" t="s">
        <v>86</v>
      </c>
      <c r="AW296" s="14" t="s">
        <v>37</v>
      </c>
      <c r="AX296" s="14" t="s">
        <v>76</v>
      </c>
      <c r="AY296" s="240" t="s">
        <v>140</v>
      </c>
    </row>
    <row r="297" s="14" customFormat="1">
      <c r="A297" s="14"/>
      <c r="B297" s="230"/>
      <c r="C297" s="231"/>
      <c r="D297" s="221" t="s">
        <v>149</v>
      </c>
      <c r="E297" s="232" t="s">
        <v>31</v>
      </c>
      <c r="F297" s="233" t="s">
        <v>1392</v>
      </c>
      <c r="G297" s="231"/>
      <c r="H297" s="234">
        <v>30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0" t="s">
        <v>149</v>
      </c>
      <c r="AU297" s="240" t="s">
        <v>263</v>
      </c>
      <c r="AV297" s="14" t="s">
        <v>86</v>
      </c>
      <c r="AW297" s="14" t="s">
        <v>37</v>
      </c>
      <c r="AX297" s="14" t="s">
        <v>76</v>
      </c>
      <c r="AY297" s="240" t="s">
        <v>140</v>
      </c>
    </row>
    <row r="298" s="14" customFormat="1">
      <c r="A298" s="14"/>
      <c r="B298" s="230"/>
      <c r="C298" s="231"/>
      <c r="D298" s="221" t="s">
        <v>149</v>
      </c>
      <c r="E298" s="232" t="s">
        <v>31</v>
      </c>
      <c r="F298" s="233" t="s">
        <v>1393</v>
      </c>
      <c r="G298" s="231"/>
      <c r="H298" s="234">
        <v>30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149</v>
      </c>
      <c r="AU298" s="240" t="s">
        <v>263</v>
      </c>
      <c r="AV298" s="14" t="s">
        <v>86</v>
      </c>
      <c r="AW298" s="14" t="s">
        <v>37</v>
      </c>
      <c r="AX298" s="14" t="s">
        <v>76</v>
      </c>
      <c r="AY298" s="240" t="s">
        <v>140</v>
      </c>
    </row>
    <row r="299" s="14" customFormat="1">
      <c r="A299" s="14"/>
      <c r="B299" s="230"/>
      <c r="C299" s="231"/>
      <c r="D299" s="221" t="s">
        <v>149</v>
      </c>
      <c r="E299" s="232" t="s">
        <v>31</v>
      </c>
      <c r="F299" s="233" t="s">
        <v>1394</v>
      </c>
      <c r="G299" s="231"/>
      <c r="H299" s="234">
        <v>30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149</v>
      </c>
      <c r="AU299" s="240" t="s">
        <v>263</v>
      </c>
      <c r="AV299" s="14" t="s">
        <v>86</v>
      </c>
      <c r="AW299" s="14" t="s">
        <v>37</v>
      </c>
      <c r="AX299" s="14" t="s">
        <v>76</v>
      </c>
      <c r="AY299" s="240" t="s">
        <v>140</v>
      </c>
    </row>
    <row r="300" s="14" customFormat="1">
      <c r="A300" s="14"/>
      <c r="B300" s="230"/>
      <c r="C300" s="231"/>
      <c r="D300" s="221" t="s">
        <v>149</v>
      </c>
      <c r="E300" s="232" t="s">
        <v>31</v>
      </c>
      <c r="F300" s="233" t="s">
        <v>1395</v>
      </c>
      <c r="G300" s="231"/>
      <c r="H300" s="234">
        <v>30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0" t="s">
        <v>149</v>
      </c>
      <c r="AU300" s="240" t="s">
        <v>263</v>
      </c>
      <c r="AV300" s="14" t="s">
        <v>86</v>
      </c>
      <c r="AW300" s="14" t="s">
        <v>37</v>
      </c>
      <c r="AX300" s="14" t="s">
        <v>76</v>
      </c>
      <c r="AY300" s="240" t="s">
        <v>140</v>
      </c>
    </row>
    <row r="301" s="14" customFormat="1">
      <c r="A301" s="14"/>
      <c r="B301" s="230"/>
      <c r="C301" s="231"/>
      <c r="D301" s="221" t="s">
        <v>149</v>
      </c>
      <c r="E301" s="232" t="s">
        <v>31</v>
      </c>
      <c r="F301" s="233" t="s">
        <v>1396</v>
      </c>
      <c r="G301" s="231"/>
      <c r="H301" s="234">
        <v>27.5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149</v>
      </c>
      <c r="AU301" s="240" t="s">
        <v>263</v>
      </c>
      <c r="AV301" s="14" t="s">
        <v>86</v>
      </c>
      <c r="AW301" s="14" t="s">
        <v>37</v>
      </c>
      <c r="AX301" s="14" t="s">
        <v>76</v>
      </c>
      <c r="AY301" s="240" t="s">
        <v>140</v>
      </c>
    </row>
    <row r="302" s="14" customFormat="1">
      <c r="A302" s="14"/>
      <c r="B302" s="230"/>
      <c r="C302" s="231"/>
      <c r="D302" s="221" t="s">
        <v>149</v>
      </c>
      <c r="E302" s="232" t="s">
        <v>31</v>
      </c>
      <c r="F302" s="233" t="s">
        <v>1397</v>
      </c>
      <c r="G302" s="231"/>
      <c r="H302" s="234">
        <v>25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0" t="s">
        <v>149</v>
      </c>
      <c r="AU302" s="240" t="s">
        <v>263</v>
      </c>
      <c r="AV302" s="14" t="s">
        <v>86</v>
      </c>
      <c r="AW302" s="14" t="s">
        <v>37</v>
      </c>
      <c r="AX302" s="14" t="s">
        <v>76</v>
      </c>
      <c r="AY302" s="240" t="s">
        <v>140</v>
      </c>
    </row>
    <row r="303" s="14" customFormat="1">
      <c r="A303" s="14"/>
      <c r="B303" s="230"/>
      <c r="C303" s="231"/>
      <c r="D303" s="221" t="s">
        <v>149</v>
      </c>
      <c r="E303" s="232" t="s">
        <v>31</v>
      </c>
      <c r="F303" s="233" t="s">
        <v>1398</v>
      </c>
      <c r="G303" s="231"/>
      <c r="H303" s="234">
        <v>37.5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0" t="s">
        <v>149</v>
      </c>
      <c r="AU303" s="240" t="s">
        <v>263</v>
      </c>
      <c r="AV303" s="14" t="s">
        <v>86</v>
      </c>
      <c r="AW303" s="14" t="s">
        <v>37</v>
      </c>
      <c r="AX303" s="14" t="s">
        <v>76</v>
      </c>
      <c r="AY303" s="240" t="s">
        <v>140</v>
      </c>
    </row>
    <row r="304" s="14" customFormat="1">
      <c r="A304" s="14"/>
      <c r="B304" s="230"/>
      <c r="C304" s="231"/>
      <c r="D304" s="221" t="s">
        <v>149</v>
      </c>
      <c r="E304" s="232" t="s">
        <v>31</v>
      </c>
      <c r="F304" s="233" t="s">
        <v>1399</v>
      </c>
      <c r="G304" s="231"/>
      <c r="H304" s="234">
        <v>25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149</v>
      </c>
      <c r="AU304" s="240" t="s">
        <v>263</v>
      </c>
      <c r="AV304" s="14" t="s">
        <v>86</v>
      </c>
      <c r="AW304" s="14" t="s">
        <v>37</v>
      </c>
      <c r="AX304" s="14" t="s">
        <v>76</v>
      </c>
      <c r="AY304" s="240" t="s">
        <v>140</v>
      </c>
    </row>
    <row r="305" s="14" customFormat="1">
      <c r="A305" s="14"/>
      <c r="B305" s="230"/>
      <c r="C305" s="231"/>
      <c r="D305" s="221" t="s">
        <v>149</v>
      </c>
      <c r="E305" s="232" t="s">
        <v>31</v>
      </c>
      <c r="F305" s="233" t="s">
        <v>1400</v>
      </c>
      <c r="G305" s="231"/>
      <c r="H305" s="234">
        <v>25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149</v>
      </c>
      <c r="AU305" s="240" t="s">
        <v>263</v>
      </c>
      <c r="AV305" s="14" t="s">
        <v>86</v>
      </c>
      <c r="AW305" s="14" t="s">
        <v>37</v>
      </c>
      <c r="AX305" s="14" t="s">
        <v>76</v>
      </c>
      <c r="AY305" s="240" t="s">
        <v>140</v>
      </c>
    </row>
    <row r="306" s="14" customFormat="1">
      <c r="A306" s="14"/>
      <c r="B306" s="230"/>
      <c r="C306" s="231"/>
      <c r="D306" s="221" t="s">
        <v>149</v>
      </c>
      <c r="E306" s="232" t="s">
        <v>31</v>
      </c>
      <c r="F306" s="233" t="s">
        <v>1401</v>
      </c>
      <c r="G306" s="231"/>
      <c r="H306" s="234">
        <v>25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0" t="s">
        <v>149</v>
      </c>
      <c r="AU306" s="240" t="s">
        <v>263</v>
      </c>
      <c r="AV306" s="14" t="s">
        <v>86</v>
      </c>
      <c r="AW306" s="14" t="s">
        <v>37</v>
      </c>
      <c r="AX306" s="14" t="s">
        <v>76</v>
      </c>
      <c r="AY306" s="240" t="s">
        <v>140</v>
      </c>
    </row>
    <row r="307" s="14" customFormat="1">
      <c r="A307" s="14"/>
      <c r="B307" s="230"/>
      <c r="C307" s="231"/>
      <c r="D307" s="221" t="s">
        <v>149</v>
      </c>
      <c r="E307" s="232" t="s">
        <v>31</v>
      </c>
      <c r="F307" s="233" t="s">
        <v>1402</v>
      </c>
      <c r="G307" s="231"/>
      <c r="H307" s="234">
        <v>25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149</v>
      </c>
      <c r="AU307" s="240" t="s">
        <v>263</v>
      </c>
      <c r="AV307" s="14" t="s">
        <v>86</v>
      </c>
      <c r="AW307" s="14" t="s">
        <v>37</v>
      </c>
      <c r="AX307" s="14" t="s">
        <v>76</v>
      </c>
      <c r="AY307" s="240" t="s">
        <v>140</v>
      </c>
    </row>
    <row r="308" s="14" customFormat="1">
      <c r="A308" s="14"/>
      <c r="B308" s="230"/>
      <c r="C308" s="231"/>
      <c r="D308" s="221" t="s">
        <v>149</v>
      </c>
      <c r="E308" s="232" t="s">
        <v>31</v>
      </c>
      <c r="F308" s="233" t="s">
        <v>1403</v>
      </c>
      <c r="G308" s="231"/>
      <c r="H308" s="234">
        <v>27.75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0" t="s">
        <v>149</v>
      </c>
      <c r="AU308" s="240" t="s">
        <v>263</v>
      </c>
      <c r="AV308" s="14" t="s">
        <v>86</v>
      </c>
      <c r="AW308" s="14" t="s">
        <v>37</v>
      </c>
      <c r="AX308" s="14" t="s">
        <v>76</v>
      </c>
      <c r="AY308" s="240" t="s">
        <v>140</v>
      </c>
    </row>
    <row r="309" s="14" customFormat="1">
      <c r="A309" s="14"/>
      <c r="B309" s="230"/>
      <c r="C309" s="231"/>
      <c r="D309" s="221" t="s">
        <v>149</v>
      </c>
      <c r="E309" s="232" t="s">
        <v>31</v>
      </c>
      <c r="F309" s="233" t="s">
        <v>1404</v>
      </c>
      <c r="G309" s="231"/>
      <c r="H309" s="234">
        <v>15.25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149</v>
      </c>
      <c r="AU309" s="240" t="s">
        <v>263</v>
      </c>
      <c r="AV309" s="14" t="s">
        <v>86</v>
      </c>
      <c r="AW309" s="14" t="s">
        <v>37</v>
      </c>
      <c r="AX309" s="14" t="s">
        <v>76</v>
      </c>
      <c r="AY309" s="240" t="s">
        <v>140</v>
      </c>
    </row>
    <row r="310" s="15" customFormat="1">
      <c r="A310" s="15"/>
      <c r="B310" s="241"/>
      <c r="C310" s="242"/>
      <c r="D310" s="221" t="s">
        <v>149</v>
      </c>
      <c r="E310" s="243" t="s">
        <v>31</v>
      </c>
      <c r="F310" s="244" t="s">
        <v>204</v>
      </c>
      <c r="G310" s="242"/>
      <c r="H310" s="245">
        <v>1751.925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1" t="s">
        <v>149</v>
      </c>
      <c r="AU310" s="251" t="s">
        <v>263</v>
      </c>
      <c r="AV310" s="15" t="s">
        <v>147</v>
      </c>
      <c r="AW310" s="15" t="s">
        <v>37</v>
      </c>
      <c r="AX310" s="15" t="s">
        <v>84</v>
      </c>
      <c r="AY310" s="251" t="s">
        <v>140</v>
      </c>
    </row>
    <row r="311" s="2" customFormat="1">
      <c r="A311" s="40"/>
      <c r="B311" s="41"/>
      <c r="C311" s="206" t="s">
        <v>403</v>
      </c>
      <c r="D311" s="206" t="s">
        <v>142</v>
      </c>
      <c r="E311" s="207" t="s">
        <v>924</v>
      </c>
      <c r="F311" s="208" t="s">
        <v>925</v>
      </c>
      <c r="G311" s="209" t="s">
        <v>411</v>
      </c>
      <c r="H311" s="210">
        <v>1751.952</v>
      </c>
      <c r="I311" s="211"/>
      <c r="J311" s="212">
        <f>ROUND(I311*H311,2)</f>
        <v>0</v>
      </c>
      <c r="K311" s="208" t="s">
        <v>146</v>
      </c>
      <c r="L311" s="46"/>
      <c r="M311" s="213" t="s">
        <v>31</v>
      </c>
      <c r="N311" s="214" t="s">
        <v>47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147</v>
      </c>
      <c r="AT311" s="217" t="s">
        <v>142</v>
      </c>
      <c r="AU311" s="217" t="s">
        <v>263</v>
      </c>
      <c r="AY311" s="19" t="s">
        <v>140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84</v>
      </c>
      <c r="BK311" s="218">
        <f>ROUND(I311*H311,2)</f>
        <v>0</v>
      </c>
      <c r="BL311" s="19" t="s">
        <v>147</v>
      </c>
      <c r="BM311" s="217" t="s">
        <v>1405</v>
      </c>
    </row>
    <row r="312" s="2" customFormat="1" ht="16.5" customHeight="1">
      <c r="A312" s="40"/>
      <c r="B312" s="41"/>
      <c r="C312" s="263" t="s">
        <v>408</v>
      </c>
      <c r="D312" s="263" t="s">
        <v>331</v>
      </c>
      <c r="E312" s="264" t="s">
        <v>509</v>
      </c>
      <c r="F312" s="265" t="s">
        <v>510</v>
      </c>
      <c r="G312" s="266" t="s">
        <v>511</v>
      </c>
      <c r="H312" s="267">
        <v>26.279</v>
      </c>
      <c r="I312" s="268"/>
      <c r="J312" s="269">
        <f>ROUND(I312*H312,2)</f>
        <v>0</v>
      </c>
      <c r="K312" s="265" t="s">
        <v>146</v>
      </c>
      <c r="L312" s="270"/>
      <c r="M312" s="271" t="s">
        <v>31</v>
      </c>
      <c r="N312" s="272" t="s">
        <v>47</v>
      </c>
      <c r="O312" s="86"/>
      <c r="P312" s="215">
        <f>O312*H312</f>
        <v>0</v>
      </c>
      <c r="Q312" s="215">
        <v>0.001</v>
      </c>
      <c r="R312" s="215">
        <f>Q312*H312</f>
        <v>0.026279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297</v>
      </c>
      <c r="AT312" s="217" t="s">
        <v>331</v>
      </c>
      <c r="AU312" s="217" t="s">
        <v>263</v>
      </c>
      <c r="AY312" s="19" t="s">
        <v>140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84</v>
      </c>
      <c r="BK312" s="218">
        <f>ROUND(I312*H312,2)</f>
        <v>0</v>
      </c>
      <c r="BL312" s="19" t="s">
        <v>147</v>
      </c>
      <c r="BM312" s="217" t="s">
        <v>1406</v>
      </c>
    </row>
    <row r="313" s="14" customFormat="1">
      <c r="A313" s="14"/>
      <c r="B313" s="230"/>
      <c r="C313" s="231"/>
      <c r="D313" s="221" t="s">
        <v>149</v>
      </c>
      <c r="E313" s="232" t="s">
        <v>31</v>
      </c>
      <c r="F313" s="233" t="s">
        <v>1407</v>
      </c>
      <c r="G313" s="231"/>
      <c r="H313" s="234">
        <v>1751.925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0" t="s">
        <v>149</v>
      </c>
      <c r="AU313" s="240" t="s">
        <v>263</v>
      </c>
      <c r="AV313" s="14" t="s">
        <v>86</v>
      </c>
      <c r="AW313" s="14" t="s">
        <v>37</v>
      </c>
      <c r="AX313" s="14" t="s">
        <v>84</v>
      </c>
      <c r="AY313" s="240" t="s">
        <v>140</v>
      </c>
    </row>
    <row r="314" s="14" customFormat="1">
      <c r="A314" s="14"/>
      <c r="B314" s="230"/>
      <c r="C314" s="231"/>
      <c r="D314" s="221" t="s">
        <v>149</v>
      </c>
      <c r="E314" s="231"/>
      <c r="F314" s="233" t="s">
        <v>1408</v>
      </c>
      <c r="G314" s="231"/>
      <c r="H314" s="234">
        <v>26.279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0" t="s">
        <v>149</v>
      </c>
      <c r="AU314" s="240" t="s">
        <v>263</v>
      </c>
      <c r="AV314" s="14" t="s">
        <v>86</v>
      </c>
      <c r="AW314" s="14" t="s">
        <v>4</v>
      </c>
      <c r="AX314" s="14" t="s">
        <v>84</v>
      </c>
      <c r="AY314" s="240" t="s">
        <v>140</v>
      </c>
    </row>
    <row r="315" s="2" customFormat="1" ht="16.5" customHeight="1">
      <c r="A315" s="40"/>
      <c r="B315" s="41"/>
      <c r="C315" s="263" t="s">
        <v>414</v>
      </c>
      <c r="D315" s="263" t="s">
        <v>331</v>
      </c>
      <c r="E315" s="264" t="s">
        <v>516</v>
      </c>
      <c r="F315" s="265" t="s">
        <v>517</v>
      </c>
      <c r="G315" s="266" t="s">
        <v>145</v>
      </c>
      <c r="H315" s="267">
        <v>17.518999999999998</v>
      </c>
      <c r="I315" s="268"/>
      <c r="J315" s="269">
        <f>ROUND(I315*H315,2)</f>
        <v>0</v>
      </c>
      <c r="K315" s="265" t="s">
        <v>146</v>
      </c>
      <c r="L315" s="270"/>
      <c r="M315" s="271" t="s">
        <v>31</v>
      </c>
      <c r="N315" s="272" t="s">
        <v>47</v>
      </c>
      <c r="O315" s="86"/>
      <c r="P315" s="215">
        <f>O315*H315</f>
        <v>0</v>
      </c>
      <c r="Q315" s="215">
        <v>0.20999999999999999</v>
      </c>
      <c r="R315" s="215">
        <f>Q315*H315</f>
        <v>3.6789899999999993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297</v>
      </c>
      <c r="AT315" s="217" t="s">
        <v>331</v>
      </c>
      <c r="AU315" s="217" t="s">
        <v>263</v>
      </c>
      <c r="AY315" s="19" t="s">
        <v>140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84</v>
      </c>
      <c r="BK315" s="218">
        <f>ROUND(I315*H315,2)</f>
        <v>0</v>
      </c>
      <c r="BL315" s="19" t="s">
        <v>147</v>
      </c>
      <c r="BM315" s="217" t="s">
        <v>1409</v>
      </c>
    </row>
    <row r="316" s="14" customFormat="1">
      <c r="A316" s="14"/>
      <c r="B316" s="230"/>
      <c r="C316" s="231"/>
      <c r="D316" s="221" t="s">
        <v>149</v>
      </c>
      <c r="E316" s="232" t="s">
        <v>31</v>
      </c>
      <c r="F316" s="233" t="s">
        <v>1407</v>
      </c>
      <c r="G316" s="231"/>
      <c r="H316" s="234">
        <v>1751.925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0" t="s">
        <v>149</v>
      </c>
      <c r="AU316" s="240" t="s">
        <v>263</v>
      </c>
      <c r="AV316" s="14" t="s">
        <v>86</v>
      </c>
      <c r="AW316" s="14" t="s">
        <v>37</v>
      </c>
      <c r="AX316" s="14" t="s">
        <v>84</v>
      </c>
      <c r="AY316" s="240" t="s">
        <v>140</v>
      </c>
    </row>
    <row r="317" s="14" customFormat="1">
      <c r="A317" s="14"/>
      <c r="B317" s="230"/>
      <c r="C317" s="231"/>
      <c r="D317" s="221" t="s">
        <v>149</v>
      </c>
      <c r="E317" s="231"/>
      <c r="F317" s="233" t="s">
        <v>1410</v>
      </c>
      <c r="G317" s="231"/>
      <c r="H317" s="234">
        <v>17.518999999999998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149</v>
      </c>
      <c r="AU317" s="240" t="s">
        <v>263</v>
      </c>
      <c r="AV317" s="14" t="s">
        <v>86</v>
      </c>
      <c r="AW317" s="14" t="s">
        <v>4</v>
      </c>
      <c r="AX317" s="14" t="s">
        <v>84</v>
      </c>
      <c r="AY317" s="240" t="s">
        <v>140</v>
      </c>
    </row>
    <row r="318" s="2" customFormat="1">
      <c r="A318" s="40"/>
      <c r="B318" s="41"/>
      <c r="C318" s="206" t="s">
        <v>7</v>
      </c>
      <c r="D318" s="206" t="s">
        <v>142</v>
      </c>
      <c r="E318" s="207" t="s">
        <v>521</v>
      </c>
      <c r="F318" s="208" t="s">
        <v>522</v>
      </c>
      <c r="G318" s="209" t="s">
        <v>411</v>
      </c>
      <c r="H318" s="210">
        <v>1751.925</v>
      </c>
      <c r="I318" s="211"/>
      <c r="J318" s="212">
        <f>ROUND(I318*H318,2)</f>
        <v>0</v>
      </c>
      <c r="K318" s="208" t="s">
        <v>146</v>
      </c>
      <c r="L318" s="46"/>
      <c r="M318" s="213" t="s">
        <v>31</v>
      </c>
      <c r="N318" s="214" t="s">
        <v>47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147</v>
      </c>
      <c r="AT318" s="217" t="s">
        <v>142</v>
      </c>
      <c r="AU318" s="217" t="s">
        <v>263</v>
      </c>
      <c r="AY318" s="19" t="s">
        <v>140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84</v>
      </c>
      <c r="BK318" s="218">
        <f>ROUND(I318*H318,2)</f>
        <v>0</v>
      </c>
      <c r="BL318" s="19" t="s">
        <v>147</v>
      </c>
      <c r="BM318" s="217" t="s">
        <v>1411</v>
      </c>
    </row>
    <row r="319" s="2" customFormat="1" ht="16.5" customHeight="1">
      <c r="A319" s="40"/>
      <c r="B319" s="41"/>
      <c r="C319" s="206" t="s">
        <v>429</v>
      </c>
      <c r="D319" s="206" t="s">
        <v>142</v>
      </c>
      <c r="E319" s="207" t="s">
        <v>525</v>
      </c>
      <c r="F319" s="208" t="s">
        <v>526</v>
      </c>
      <c r="G319" s="209" t="s">
        <v>334</v>
      </c>
      <c r="H319" s="210">
        <v>0.14000000000000001</v>
      </c>
      <c r="I319" s="211"/>
      <c r="J319" s="212">
        <f>ROUND(I319*H319,2)</f>
        <v>0</v>
      </c>
      <c r="K319" s="208" t="s">
        <v>146</v>
      </c>
      <c r="L319" s="46"/>
      <c r="M319" s="213" t="s">
        <v>31</v>
      </c>
      <c r="N319" s="214" t="s">
        <v>47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147</v>
      </c>
      <c r="AT319" s="217" t="s">
        <v>142</v>
      </c>
      <c r="AU319" s="217" t="s">
        <v>263</v>
      </c>
      <c r="AY319" s="19" t="s">
        <v>140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84</v>
      </c>
      <c r="BK319" s="218">
        <f>ROUND(I319*H319,2)</f>
        <v>0</v>
      </c>
      <c r="BL319" s="19" t="s">
        <v>147</v>
      </c>
      <c r="BM319" s="217" t="s">
        <v>1412</v>
      </c>
    </row>
    <row r="320" s="14" customFormat="1">
      <c r="A320" s="14"/>
      <c r="B320" s="230"/>
      <c r="C320" s="231"/>
      <c r="D320" s="221" t="s">
        <v>149</v>
      </c>
      <c r="E320" s="232" t="s">
        <v>31</v>
      </c>
      <c r="F320" s="233" t="s">
        <v>1407</v>
      </c>
      <c r="G320" s="231"/>
      <c r="H320" s="234">
        <v>1751.925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149</v>
      </c>
      <c r="AU320" s="240" t="s">
        <v>263</v>
      </c>
      <c r="AV320" s="14" t="s">
        <v>86</v>
      </c>
      <c r="AW320" s="14" t="s">
        <v>37</v>
      </c>
      <c r="AX320" s="14" t="s">
        <v>84</v>
      </c>
      <c r="AY320" s="240" t="s">
        <v>140</v>
      </c>
    </row>
    <row r="321" s="14" customFormat="1">
      <c r="A321" s="14"/>
      <c r="B321" s="230"/>
      <c r="C321" s="231"/>
      <c r="D321" s="221" t="s">
        <v>149</v>
      </c>
      <c r="E321" s="231"/>
      <c r="F321" s="233" t="s">
        <v>1413</v>
      </c>
      <c r="G321" s="231"/>
      <c r="H321" s="234">
        <v>0.14000000000000001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0" t="s">
        <v>149</v>
      </c>
      <c r="AU321" s="240" t="s">
        <v>263</v>
      </c>
      <c r="AV321" s="14" t="s">
        <v>86</v>
      </c>
      <c r="AW321" s="14" t="s">
        <v>4</v>
      </c>
      <c r="AX321" s="14" t="s">
        <v>84</v>
      </c>
      <c r="AY321" s="240" t="s">
        <v>140</v>
      </c>
    </row>
    <row r="322" s="2" customFormat="1" ht="16.5" customHeight="1">
      <c r="A322" s="40"/>
      <c r="B322" s="41"/>
      <c r="C322" s="206" t="s">
        <v>436</v>
      </c>
      <c r="D322" s="206" t="s">
        <v>142</v>
      </c>
      <c r="E322" s="207" t="s">
        <v>531</v>
      </c>
      <c r="F322" s="208" t="s">
        <v>532</v>
      </c>
      <c r="G322" s="209" t="s">
        <v>145</v>
      </c>
      <c r="H322" s="210">
        <v>17.518999999999998</v>
      </c>
      <c r="I322" s="211"/>
      <c r="J322" s="212">
        <f>ROUND(I322*H322,2)</f>
        <v>0</v>
      </c>
      <c r="K322" s="208" t="s">
        <v>146</v>
      </c>
      <c r="L322" s="46"/>
      <c r="M322" s="213" t="s">
        <v>31</v>
      </c>
      <c r="N322" s="214" t="s">
        <v>47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147</v>
      </c>
      <c r="AT322" s="217" t="s">
        <v>142</v>
      </c>
      <c r="AU322" s="217" t="s">
        <v>263</v>
      </c>
      <c r="AY322" s="19" t="s">
        <v>140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84</v>
      </c>
      <c r="BK322" s="218">
        <f>ROUND(I322*H322,2)</f>
        <v>0</v>
      </c>
      <c r="BL322" s="19" t="s">
        <v>147</v>
      </c>
      <c r="BM322" s="217" t="s">
        <v>1414</v>
      </c>
    </row>
    <row r="323" s="14" customFormat="1">
      <c r="A323" s="14"/>
      <c r="B323" s="230"/>
      <c r="C323" s="231"/>
      <c r="D323" s="221" t="s">
        <v>149</v>
      </c>
      <c r="E323" s="232" t="s">
        <v>31</v>
      </c>
      <c r="F323" s="233" t="s">
        <v>1415</v>
      </c>
      <c r="G323" s="231"/>
      <c r="H323" s="234">
        <v>17.518999999999998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0" t="s">
        <v>149</v>
      </c>
      <c r="AU323" s="240" t="s">
        <v>263</v>
      </c>
      <c r="AV323" s="14" t="s">
        <v>86</v>
      </c>
      <c r="AW323" s="14" t="s">
        <v>37</v>
      </c>
      <c r="AX323" s="14" t="s">
        <v>84</v>
      </c>
      <c r="AY323" s="240" t="s">
        <v>140</v>
      </c>
    </row>
    <row r="324" s="2" customFormat="1" ht="16.5" customHeight="1">
      <c r="A324" s="40"/>
      <c r="B324" s="41"/>
      <c r="C324" s="206" t="s">
        <v>443</v>
      </c>
      <c r="D324" s="206" t="s">
        <v>142</v>
      </c>
      <c r="E324" s="207" t="s">
        <v>536</v>
      </c>
      <c r="F324" s="208" t="s">
        <v>537</v>
      </c>
      <c r="G324" s="209" t="s">
        <v>145</v>
      </c>
      <c r="H324" s="210">
        <v>17.518999999999998</v>
      </c>
      <c r="I324" s="211"/>
      <c r="J324" s="212">
        <f>ROUND(I324*H324,2)</f>
        <v>0</v>
      </c>
      <c r="K324" s="208" t="s">
        <v>538</v>
      </c>
      <c r="L324" s="46"/>
      <c r="M324" s="213" t="s">
        <v>31</v>
      </c>
      <c r="N324" s="214" t="s">
        <v>47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147</v>
      </c>
      <c r="AT324" s="217" t="s">
        <v>142</v>
      </c>
      <c r="AU324" s="217" t="s">
        <v>263</v>
      </c>
      <c r="AY324" s="19" t="s">
        <v>140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84</v>
      </c>
      <c r="BK324" s="218">
        <f>ROUND(I324*H324,2)</f>
        <v>0</v>
      </c>
      <c r="BL324" s="19" t="s">
        <v>147</v>
      </c>
      <c r="BM324" s="217" t="s">
        <v>1416</v>
      </c>
    </row>
    <row r="325" s="14" customFormat="1">
      <c r="A325" s="14"/>
      <c r="B325" s="230"/>
      <c r="C325" s="231"/>
      <c r="D325" s="221" t="s">
        <v>149</v>
      </c>
      <c r="E325" s="232" t="s">
        <v>31</v>
      </c>
      <c r="F325" s="233" t="s">
        <v>1417</v>
      </c>
      <c r="G325" s="231"/>
      <c r="H325" s="234">
        <v>17.518999999999998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149</v>
      </c>
      <c r="AU325" s="240" t="s">
        <v>263</v>
      </c>
      <c r="AV325" s="14" t="s">
        <v>86</v>
      </c>
      <c r="AW325" s="14" t="s">
        <v>37</v>
      </c>
      <c r="AX325" s="14" t="s">
        <v>84</v>
      </c>
      <c r="AY325" s="240" t="s">
        <v>140</v>
      </c>
    </row>
    <row r="326" s="12" customFormat="1" ht="22.8" customHeight="1">
      <c r="A326" s="12"/>
      <c r="B326" s="190"/>
      <c r="C326" s="191"/>
      <c r="D326" s="192" t="s">
        <v>75</v>
      </c>
      <c r="E326" s="204" t="s">
        <v>86</v>
      </c>
      <c r="F326" s="204" t="s">
        <v>541</v>
      </c>
      <c r="G326" s="191"/>
      <c r="H326" s="191"/>
      <c r="I326" s="194"/>
      <c r="J326" s="205">
        <f>BK326</f>
        <v>0</v>
      </c>
      <c r="K326" s="191"/>
      <c r="L326" s="196"/>
      <c r="M326" s="197"/>
      <c r="N326" s="198"/>
      <c r="O326" s="198"/>
      <c r="P326" s="199">
        <f>SUM(P327:P328)</f>
        <v>0</v>
      </c>
      <c r="Q326" s="198"/>
      <c r="R326" s="199">
        <f>SUM(R327:R328)</f>
        <v>0.49865113999999994</v>
      </c>
      <c r="S326" s="198"/>
      <c r="T326" s="200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1" t="s">
        <v>84</v>
      </c>
      <c r="AT326" s="202" t="s">
        <v>75</v>
      </c>
      <c r="AU326" s="202" t="s">
        <v>84</v>
      </c>
      <c r="AY326" s="201" t="s">
        <v>140</v>
      </c>
      <c r="BK326" s="203">
        <f>SUM(BK327:BK328)</f>
        <v>0</v>
      </c>
    </row>
    <row r="327" s="2" customFormat="1" ht="21.75" customHeight="1">
      <c r="A327" s="40"/>
      <c r="B327" s="41"/>
      <c r="C327" s="206" t="s">
        <v>447</v>
      </c>
      <c r="D327" s="206" t="s">
        <v>142</v>
      </c>
      <c r="E327" s="207" t="s">
        <v>543</v>
      </c>
      <c r="F327" s="208" t="s">
        <v>544</v>
      </c>
      <c r="G327" s="209" t="s">
        <v>145</v>
      </c>
      <c r="H327" s="210">
        <v>0.221</v>
      </c>
      <c r="I327" s="211"/>
      <c r="J327" s="212">
        <f>ROUND(I327*H327,2)</f>
        <v>0</v>
      </c>
      <c r="K327" s="208" t="s">
        <v>146</v>
      </c>
      <c r="L327" s="46"/>
      <c r="M327" s="213" t="s">
        <v>31</v>
      </c>
      <c r="N327" s="214" t="s">
        <v>47</v>
      </c>
      <c r="O327" s="86"/>
      <c r="P327" s="215">
        <f>O327*H327</f>
        <v>0</v>
      </c>
      <c r="Q327" s="215">
        <v>2.2563399999999998</v>
      </c>
      <c r="R327" s="215">
        <f>Q327*H327</f>
        <v>0.49865113999999994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147</v>
      </c>
      <c r="AT327" s="217" t="s">
        <v>142</v>
      </c>
      <c r="AU327" s="217" t="s">
        <v>86</v>
      </c>
      <c r="AY327" s="19" t="s">
        <v>140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84</v>
      </c>
      <c r="BK327" s="218">
        <f>ROUND(I327*H327,2)</f>
        <v>0</v>
      </c>
      <c r="BL327" s="19" t="s">
        <v>147</v>
      </c>
      <c r="BM327" s="217" t="s">
        <v>1418</v>
      </c>
    </row>
    <row r="328" s="14" customFormat="1">
      <c r="A328" s="14"/>
      <c r="B328" s="230"/>
      <c r="C328" s="231"/>
      <c r="D328" s="221" t="s">
        <v>149</v>
      </c>
      <c r="E328" s="232" t="s">
        <v>31</v>
      </c>
      <c r="F328" s="233" t="s">
        <v>546</v>
      </c>
      <c r="G328" s="231"/>
      <c r="H328" s="234">
        <v>0.221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0" t="s">
        <v>149</v>
      </c>
      <c r="AU328" s="240" t="s">
        <v>86</v>
      </c>
      <c r="AV328" s="14" t="s">
        <v>86</v>
      </c>
      <c r="AW328" s="14" t="s">
        <v>37</v>
      </c>
      <c r="AX328" s="14" t="s">
        <v>84</v>
      </c>
      <c r="AY328" s="240" t="s">
        <v>140</v>
      </c>
    </row>
    <row r="329" s="12" customFormat="1" ht="22.8" customHeight="1">
      <c r="A329" s="12"/>
      <c r="B329" s="190"/>
      <c r="C329" s="191"/>
      <c r="D329" s="192" t="s">
        <v>75</v>
      </c>
      <c r="E329" s="204" t="s">
        <v>147</v>
      </c>
      <c r="F329" s="204" t="s">
        <v>939</v>
      </c>
      <c r="G329" s="191"/>
      <c r="H329" s="191"/>
      <c r="I329" s="194"/>
      <c r="J329" s="205">
        <f>BK329</f>
        <v>0</v>
      </c>
      <c r="K329" s="191"/>
      <c r="L329" s="196"/>
      <c r="M329" s="197"/>
      <c r="N329" s="198"/>
      <c r="O329" s="198"/>
      <c r="P329" s="199">
        <f>SUM(P330:P332)</f>
        <v>0</v>
      </c>
      <c r="Q329" s="198"/>
      <c r="R329" s="199">
        <f>SUM(R330:R332)</f>
        <v>0</v>
      </c>
      <c r="S329" s="198"/>
      <c r="T329" s="200">
        <f>SUM(T330:T332)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1" t="s">
        <v>84</v>
      </c>
      <c r="AT329" s="202" t="s">
        <v>75</v>
      </c>
      <c r="AU329" s="202" t="s">
        <v>84</v>
      </c>
      <c r="AY329" s="201" t="s">
        <v>140</v>
      </c>
      <c r="BK329" s="203">
        <f>SUM(BK330:BK332)</f>
        <v>0</v>
      </c>
    </row>
    <row r="330" s="2" customFormat="1" ht="21.75" customHeight="1">
      <c r="A330" s="40"/>
      <c r="B330" s="41"/>
      <c r="C330" s="206" t="s">
        <v>504</v>
      </c>
      <c r="D330" s="206" t="s">
        <v>142</v>
      </c>
      <c r="E330" s="207" t="s">
        <v>940</v>
      </c>
      <c r="F330" s="208" t="s">
        <v>941</v>
      </c>
      <c r="G330" s="209" t="s">
        <v>145</v>
      </c>
      <c r="H330" s="210">
        <v>0.47999999999999998</v>
      </c>
      <c r="I330" s="211"/>
      <c r="J330" s="212">
        <f>ROUND(I330*H330,2)</f>
        <v>0</v>
      </c>
      <c r="K330" s="208" t="s">
        <v>658</v>
      </c>
      <c r="L330" s="46"/>
      <c r="M330" s="213" t="s">
        <v>31</v>
      </c>
      <c r="N330" s="214" t="s">
        <v>47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147</v>
      </c>
      <c r="AT330" s="217" t="s">
        <v>142</v>
      </c>
      <c r="AU330" s="217" t="s">
        <v>86</v>
      </c>
      <c r="AY330" s="19" t="s">
        <v>140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84</v>
      </c>
      <c r="BK330" s="218">
        <f>ROUND(I330*H330,2)</f>
        <v>0</v>
      </c>
      <c r="BL330" s="19" t="s">
        <v>147</v>
      </c>
      <c r="BM330" s="217" t="s">
        <v>1419</v>
      </c>
    </row>
    <row r="331" s="13" customFormat="1">
      <c r="A331" s="13"/>
      <c r="B331" s="219"/>
      <c r="C331" s="220"/>
      <c r="D331" s="221" t="s">
        <v>149</v>
      </c>
      <c r="E331" s="222" t="s">
        <v>31</v>
      </c>
      <c r="F331" s="223" t="s">
        <v>784</v>
      </c>
      <c r="G331" s="220"/>
      <c r="H331" s="222" t="s">
        <v>31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9" t="s">
        <v>149</v>
      </c>
      <c r="AU331" s="229" t="s">
        <v>86</v>
      </c>
      <c r="AV331" s="13" t="s">
        <v>84</v>
      </c>
      <c r="AW331" s="13" t="s">
        <v>37</v>
      </c>
      <c r="AX331" s="13" t="s">
        <v>76</v>
      </c>
      <c r="AY331" s="229" t="s">
        <v>140</v>
      </c>
    </row>
    <row r="332" s="14" customFormat="1">
      <c r="A332" s="14"/>
      <c r="B332" s="230"/>
      <c r="C332" s="231"/>
      <c r="D332" s="221" t="s">
        <v>149</v>
      </c>
      <c r="E332" s="232" t="s">
        <v>31</v>
      </c>
      <c r="F332" s="233" t="s">
        <v>1420</v>
      </c>
      <c r="G332" s="231"/>
      <c r="H332" s="234">
        <v>0.47999999999999998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0" t="s">
        <v>149</v>
      </c>
      <c r="AU332" s="240" t="s">
        <v>86</v>
      </c>
      <c r="AV332" s="14" t="s">
        <v>86</v>
      </c>
      <c r="AW332" s="14" t="s">
        <v>37</v>
      </c>
      <c r="AX332" s="14" t="s">
        <v>84</v>
      </c>
      <c r="AY332" s="240" t="s">
        <v>140</v>
      </c>
    </row>
    <row r="333" s="12" customFormat="1" ht="22.8" customHeight="1">
      <c r="A333" s="12"/>
      <c r="B333" s="190"/>
      <c r="C333" s="191"/>
      <c r="D333" s="192" t="s">
        <v>75</v>
      </c>
      <c r="E333" s="204" t="s">
        <v>278</v>
      </c>
      <c r="F333" s="204" t="s">
        <v>547</v>
      </c>
      <c r="G333" s="191"/>
      <c r="H333" s="191"/>
      <c r="I333" s="194"/>
      <c r="J333" s="205">
        <f>BK333</f>
        <v>0</v>
      </c>
      <c r="K333" s="191"/>
      <c r="L333" s="196"/>
      <c r="M333" s="197"/>
      <c r="N333" s="198"/>
      <c r="O333" s="198"/>
      <c r="P333" s="199">
        <f>SUM(P334:P355)</f>
        <v>0</v>
      </c>
      <c r="Q333" s="198"/>
      <c r="R333" s="199">
        <f>SUM(R334:R355)</f>
        <v>681.64700000000005</v>
      </c>
      <c r="S333" s="198"/>
      <c r="T333" s="200">
        <f>SUM(T334:T355)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1" t="s">
        <v>84</v>
      </c>
      <c r="AT333" s="202" t="s">
        <v>75</v>
      </c>
      <c r="AU333" s="202" t="s">
        <v>84</v>
      </c>
      <c r="AY333" s="201" t="s">
        <v>140</v>
      </c>
      <c r="BK333" s="203">
        <f>SUM(BK334:BK355)</f>
        <v>0</v>
      </c>
    </row>
    <row r="334" s="2" customFormat="1">
      <c r="A334" s="40"/>
      <c r="B334" s="41"/>
      <c r="C334" s="206" t="s">
        <v>508</v>
      </c>
      <c r="D334" s="206" t="s">
        <v>142</v>
      </c>
      <c r="E334" s="207" t="s">
        <v>1421</v>
      </c>
      <c r="F334" s="208" t="s">
        <v>1422</v>
      </c>
      <c r="G334" s="209" t="s">
        <v>411</v>
      </c>
      <c r="H334" s="210">
        <v>6261.5600000000004</v>
      </c>
      <c r="I334" s="211"/>
      <c r="J334" s="212">
        <f>ROUND(I334*H334,2)</f>
        <v>0</v>
      </c>
      <c r="K334" s="208" t="s">
        <v>146</v>
      </c>
      <c r="L334" s="46"/>
      <c r="M334" s="213" t="s">
        <v>31</v>
      </c>
      <c r="N334" s="214" t="s">
        <v>47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147</v>
      </c>
      <c r="AT334" s="217" t="s">
        <v>142</v>
      </c>
      <c r="AU334" s="217" t="s">
        <v>86</v>
      </c>
      <c r="AY334" s="19" t="s">
        <v>140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84</v>
      </c>
      <c r="BK334" s="218">
        <f>ROUND(I334*H334,2)</f>
        <v>0</v>
      </c>
      <c r="BL334" s="19" t="s">
        <v>147</v>
      </c>
      <c r="BM334" s="217" t="s">
        <v>1423</v>
      </c>
    </row>
    <row r="335" s="14" customFormat="1">
      <c r="A335" s="14"/>
      <c r="B335" s="230"/>
      <c r="C335" s="231"/>
      <c r="D335" s="221" t="s">
        <v>149</v>
      </c>
      <c r="E335" s="232" t="s">
        <v>31</v>
      </c>
      <c r="F335" s="233" t="s">
        <v>1424</v>
      </c>
      <c r="G335" s="231"/>
      <c r="H335" s="234">
        <v>6261.5600000000004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0" t="s">
        <v>149</v>
      </c>
      <c r="AU335" s="240" t="s">
        <v>86</v>
      </c>
      <c r="AV335" s="14" t="s">
        <v>86</v>
      </c>
      <c r="AW335" s="14" t="s">
        <v>37</v>
      </c>
      <c r="AX335" s="14" t="s">
        <v>84</v>
      </c>
      <c r="AY335" s="240" t="s">
        <v>140</v>
      </c>
    </row>
    <row r="336" s="2" customFormat="1" ht="16.5" customHeight="1">
      <c r="A336" s="40"/>
      <c r="B336" s="41"/>
      <c r="C336" s="263" t="s">
        <v>515</v>
      </c>
      <c r="D336" s="263" t="s">
        <v>331</v>
      </c>
      <c r="E336" s="264" t="s">
        <v>1425</v>
      </c>
      <c r="F336" s="265" t="s">
        <v>1426</v>
      </c>
      <c r="G336" s="266" t="s">
        <v>334</v>
      </c>
      <c r="H336" s="267">
        <v>150.28700000000001</v>
      </c>
      <c r="I336" s="268"/>
      <c r="J336" s="269">
        <f>ROUND(I336*H336,2)</f>
        <v>0</v>
      </c>
      <c r="K336" s="265" t="s">
        <v>146</v>
      </c>
      <c r="L336" s="270"/>
      <c r="M336" s="271" t="s">
        <v>31</v>
      </c>
      <c r="N336" s="272" t="s">
        <v>47</v>
      </c>
      <c r="O336" s="86"/>
      <c r="P336" s="215">
        <f>O336*H336</f>
        <v>0</v>
      </c>
      <c r="Q336" s="215">
        <v>1</v>
      </c>
      <c r="R336" s="215">
        <f>Q336*H336</f>
        <v>150.28700000000001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297</v>
      </c>
      <c r="AT336" s="217" t="s">
        <v>331</v>
      </c>
      <c r="AU336" s="217" t="s">
        <v>86</v>
      </c>
      <c r="AY336" s="19" t="s">
        <v>140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84</v>
      </c>
      <c r="BK336" s="218">
        <f>ROUND(I336*H336,2)</f>
        <v>0</v>
      </c>
      <c r="BL336" s="19" t="s">
        <v>147</v>
      </c>
      <c r="BM336" s="217" t="s">
        <v>1427</v>
      </c>
    </row>
    <row r="337" s="14" customFormat="1">
      <c r="A337" s="14"/>
      <c r="B337" s="230"/>
      <c r="C337" s="231"/>
      <c r="D337" s="221" t="s">
        <v>149</v>
      </c>
      <c r="E337" s="232" t="s">
        <v>31</v>
      </c>
      <c r="F337" s="233" t="s">
        <v>1428</v>
      </c>
      <c r="G337" s="231"/>
      <c r="H337" s="234">
        <v>150.28700000000001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0" t="s">
        <v>149</v>
      </c>
      <c r="AU337" s="240" t="s">
        <v>86</v>
      </c>
      <c r="AV337" s="14" t="s">
        <v>86</v>
      </c>
      <c r="AW337" s="14" t="s">
        <v>37</v>
      </c>
      <c r="AX337" s="14" t="s">
        <v>84</v>
      </c>
      <c r="AY337" s="240" t="s">
        <v>140</v>
      </c>
    </row>
    <row r="338" s="2" customFormat="1" ht="16.5" customHeight="1">
      <c r="A338" s="40"/>
      <c r="B338" s="41"/>
      <c r="C338" s="206" t="s">
        <v>520</v>
      </c>
      <c r="D338" s="206" t="s">
        <v>142</v>
      </c>
      <c r="E338" s="207" t="s">
        <v>549</v>
      </c>
      <c r="F338" s="208" t="s">
        <v>550</v>
      </c>
      <c r="G338" s="209" t="s">
        <v>411</v>
      </c>
      <c r="H338" s="210">
        <v>14383.16</v>
      </c>
      <c r="I338" s="211"/>
      <c r="J338" s="212">
        <f>ROUND(I338*H338,2)</f>
        <v>0</v>
      </c>
      <c r="K338" s="208" t="s">
        <v>146</v>
      </c>
      <c r="L338" s="46"/>
      <c r="M338" s="213" t="s">
        <v>31</v>
      </c>
      <c r="N338" s="214" t="s">
        <v>47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147</v>
      </c>
      <c r="AT338" s="217" t="s">
        <v>142</v>
      </c>
      <c r="AU338" s="217" t="s">
        <v>86</v>
      </c>
      <c r="AY338" s="19" t="s">
        <v>140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84</v>
      </c>
      <c r="BK338" s="218">
        <f>ROUND(I338*H338,2)</f>
        <v>0</v>
      </c>
      <c r="BL338" s="19" t="s">
        <v>147</v>
      </c>
      <c r="BM338" s="217" t="s">
        <v>1429</v>
      </c>
    </row>
    <row r="339" s="13" customFormat="1">
      <c r="A339" s="13"/>
      <c r="B339" s="219"/>
      <c r="C339" s="220"/>
      <c r="D339" s="221" t="s">
        <v>149</v>
      </c>
      <c r="E339" s="222" t="s">
        <v>31</v>
      </c>
      <c r="F339" s="223" t="s">
        <v>1430</v>
      </c>
      <c r="G339" s="220"/>
      <c r="H339" s="222" t="s">
        <v>31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9" t="s">
        <v>149</v>
      </c>
      <c r="AU339" s="229" t="s">
        <v>86</v>
      </c>
      <c r="AV339" s="13" t="s">
        <v>84</v>
      </c>
      <c r="AW339" s="13" t="s">
        <v>37</v>
      </c>
      <c r="AX339" s="13" t="s">
        <v>76</v>
      </c>
      <c r="AY339" s="229" t="s">
        <v>140</v>
      </c>
    </row>
    <row r="340" s="14" customFormat="1">
      <c r="A340" s="14"/>
      <c r="B340" s="230"/>
      <c r="C340" s="231"/>
      <c r="D340" s="221" t="s">
        <v>149</v>
      </c>
      <c r="E340" s="232" t="s">
        <v>31</v>
      </c>
      <c r="F340" s="233" t="s">
        <v>1431</v>
      </c>
      <c r="G340" s="231"/>
      <c r="H340" s="234">
        <v>6976.96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149</v>
      </c>
      <c r="AU340" s="240" t="s">
        <v>86</v>
      </c>
      <c r="AV340" s="14" t="s">
        <v>86</v>
      </c>
      <c r="AW340" s="14" t="s">
        <v>37</v>
      </c>
      <c r="AX340" s="14" t="s">
        <v>76</v>
      </c>
      <c r="AY340" s="240" t="s">
        <v>140</v>
      </c>
    </row>
    <row r="341" s="14" customFormat="1">
      <c r="A341" s="14"/>
      <c r="B341" s="230"/>
      <c r="C341" s="231"/>
      <c r="D341" s="221" t="s">
        <v>149</v>
      </c>
      <c r="E341" s="232" t="s">
        <v>31</v>
      </c>
      <c r="F341" s="233" t="s">
        <v>1432</v>
      </c>
      <c r="G341" s="231"/>
      <c r="H341" s="234">
        <v>7406.1999999999998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0" t="s">
        <v>149</v>
      </c>
      <c r="AU341" s="240" t="s">
        <v>86</v>
      </c>
      <c r="AV341" s="14" t="s">
        <v>86</v>
      </c>
      <c r="AW341" s="14" t="s">
        <v>37</v>
      </c>
      <c r="AX341" s="14" t="s">
        <v>76</v>
      </c>
      <c r="AY341" s="240" t="s">
        <v>140</v>
      </c>
    </row>
    <row r="342" s="15" customFormat="1">
      <c r="A342" s="15"/>
      <c r="B342" s="241"/>
      <c r="C342" s="242"/>
      <c r="D342" s="221" t="s">
        <v>149</v>
      </c>
      <c r="E342" s="243" t="s">
        <v>31</v>
      </c>
      <c r="F342" s="244" t="s">
        <v>204</v>
      </c>
      <c r="G342" s="242"/>
      <c r="H342" s="245">
        <v>14383.16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1" t="s">
        <v>149</v>
      </c>
      <c r="AU342" s="251" t="s">
        <v>86</v>
      </c>
      <c r="AV342" s="15" t="s">
        <v>147</v>
      </c>
      <c r="AW342" s="15" t="s">
        <v>37</v>
      </c>
      <c r="AX342" s="15" t="s">
        <v>84</v>
      </c>
      <c r="AY342" s="251" t="s">
        <v>140</v>
      </c>
    </row>
    <row r="343" s="2" customFormat="1">
      <c r="A343" s="40"/>
      <c r="B343" s="41"/>
      <c r="C343" s="206" t="s">
        <v>524</v>
      </c>
      <c r="D343" s="206" t="s">
        <v>142</v>
      </c>
      <c r="E343" s="207" t="s">
        <v>1433</v>
      </c>
      <c r="F343" s="208" t="s">
        <v>1434</v>
      </c>
      <c r="G343" s="209" t="s">
        <v>411</v>
      </c>
      <c r="H343" s="210">
        <v>790</v>
      </c>
      <c r="I343" s="211"/>
      <c r="J343" s="212">
        <f>ROUND(I343*H343,2)</f>
        <v>0</v>
      </c>
      <c r="K343" s="208" t="s">
        <v>146</v>
      </c>
      <c r="L343" s="46"/>
      <c r="M343" s="213" t="s">
        <v>31</v>
      </c>
      <c r="N343" s="214" t="s">
        <v>47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147</v>
      </c>
      <c r="AT343" s="217" t="s">
        <v>142</v>
      </c>
      <c r="AU343" s="217" t="s">
        <v>86</v>
      </c>
      <c r="AY343" s="19" t="s">
        <v>140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84</v>
      </c>
      <c r="BK343" s="218">
        <f>ROUND(I343*H343,2)</f>
        <v>0</v>
      </c>
      <c r="BL343" s="19" t="s">
        <v>147</v>
      </c>
      <c r="BM343" s="217" t="s">
        <v>1435</v>
      </c>
    </row>
    <row r="344" s="14" customFormat="1">
      <c r="A344" s="14"/>
      <c r="B344" s="230"/>
      <c r="C344" s="231"/>
      <c r="D344" s="221" t="s">
        <v>149</v>
      </c>
      <c r="E344" s="232" t="s">
        <v>31</v>
      </c>
      <c r="F344" s="233" t="s">
        <v>1436</v>
      </c>
      <c r="G344" s="231"/>
      <c r="H344" s="234">
        <v>790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0" t="s">
        <v>149</v>
      </c>
      <c r="AU344" s="240" t="s">
        <v>86</v>
      </c>
      <c r="AV344" s="14" t="s">
        <v>86</v>
      </c>
      <c r="AW344" s="14" t="s">
        <v>37</v>
      </c>
      <c r="AX344" s="14" t="s">
        <v>84</v>
      </c>
      <c r="AY344" s="240" t="s">
        <v>140</v>
      </c>
    </row>
    <row r="345" s="2" customFormat="1">
      <c r="A345" s="40"/>
      <c r="B345" s="41"/>
      <c r="C345" s="206" t="s">
        <v>530</v>
      </c>
      <c r="D345" s="206" t="s">
        <v>142</v>
      </c>
      <c r="E345" s="207" t="s">
        <v>557</v>
      </c>
      <c r="F345" s="208" t="s">
        <v>558</v>
      </c>
      <c r="G345" s="209" t="s">
        <v>411</v>
      </c>
      <c r="H345" s="210">
        <v>5260</v>
      </c>
      <c r="I345" s="211"/>
      <c r="J345" s="212">
        <f>ROUND(I345*H345,2)</f>
        <v>0</v>
      </c>
      <c r="K345" s="208" t="s">
        <v>146</v>
      </c>
      <c r="L345" s="46"/>
      <c r="M345" s="213" t="s">
        <v>31</v>
      </c>
      <c r="N345" s="214" t="s">
        <v>47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147</v>
      </c>
      <c r="AT345" s="217" t="s">
        <v>142</v>
      </c>
      <c r="AU345" s="217" t="s">
        <v>86</v>
      </c>
      <c r="AY345" s="19" t="s">
        <v>140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84</v>
      </c>
      <c r="BK345" s="218">
        <f>ROUND(I345*H345,2)</f>
        <v>0</v>
      </c>
      <c r="BL345" s="19" t="s">
        <v>147</v>
      </c>
      <c r="BM345" s="217" t="s">
        <v>1437</v>
      </c>
    </row>
    <row r="346" s="14" customFormat="1">
      <c r="A346" s="14"/>
      <c r="B346" s="230"/>
      <c r="C346" s="231"/>
      <c r="D346" s="221" t="s">
        <v>149</v>
      </c>
      <c r="E346" s="232" t="s">
        <v>31</v>
      </c>
      <c r="F346" s="233" t="s">
        <v>1438</v>
      </c>
      <c r="G346" s="231"/>
      <c r="H346" s="234">
        <v>5260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0" t="s">
        <v>149</v>
      </c>
      <c r="AU346" s="240" t="s">
        <v>86</v>
      </c>
      <c r="AV346" s="14" t="s">
        <v>86</v>
      </c>
      <c r="AW346" s="14" t="s">
        <v>37</v>
      </c>
      <c r="AX346" s="14" t="s">
        <v>84</v>
      </c>
      <c r="AY346" s="240" t="s">
        <v>140</v>
      </c>
    </row>
    <row r="347" s="2" customFormat="1">
      <c r="A347" s="40"/>
      <c r="B347" s="41"/>
      <c r="C347" s="206" t="s">
        <v>535</v>
      </c>
      <c r="D347" s="206" t="s">
        <v>142</v>
      </c>
      <c r="E347" s="207" t="s">
        <v>562</v>
      </c>
      <c r="F347" s="208" t="s">
        <v>563</v>
      </c>
      <c r="G347" s="209" t="s">
        <v>411</v>
      </c>
      <c r="H347" s="210">
        <v>1640</v>
      </c>
      <c r="I347" s="211"/>
      <c r="J347" s="212">
        <f>ROUND(I347*H347,2)</f>
        <v>0</v>
      </c>
      <c r="K347" s="208" t="s">
        <v>146</v>
      </c>
      <c r="L347" s="46"/>
      <c r="M347" s="213" t="s">
        <v>31</v>
      </c>
      <c r="N347" s="214" t="s">
        <v>47</v>
      </c>
      <c r="O347" s="86"/>
      <c r="P347" s="215">
        <f>O347*H347</f>
        <v>0</v>
      </c>
      <c r="Q347" s="215">
        <v>0.32400000000000001</v>
      </c>
      <c r="R347" s="215">
        <f>Q347*H347</f>
        <v>531.36000000000001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147</v>
      </c>
      <c r="AT347" s="217" t="s">
        <v>142</v>
      </c>
      <c r="AU347" s="217" t="s">
        <v>86</v>
      </c>
      <c r="AY347" s="19" t="s">
        <v>140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84</v>
      </c>
      <c r="BK347" s="218">
        <f>ROUND(I347*H347,2)</f>
        <v>0</v>
      </c>
      <c r="BL347" s="19" t="s">
        <v>147</v>
      </c>
      <c r="BM347" s="217" t="s">
        <v>1439</v>
      </c>
    </row>
    <row r="348" s="2" customFormat="1" ht="16.5" customHeight="1">
      <c r="A348" s="40"/>
      <c r="B348" s="41"/>
      <c r="C348" s="206" t="s">
        <v>542</v>
      </c>
      <c r="D348" s="206" t="s">
        <v>142</v>
      </c>
      <c r="E348" s="207" t="s">
        <v>1440</v>
      </c>
      <c r="F348" s="208" t="s">
        <v>1441</v>
      </c>
      <c r="G348" s="209" t="s">
        <v>411</v>
      </c>
      <c r="H348" s="210">
        <v>6840</v>
      </c>
      <c r="I348" s="211"/>
      <c r="J348" s="212">
        <f>ROUND(I348*H348,2)</f>
        <v>0</v>
      </c>
      <c r="K348" s="208" t="s">
        <v>146</v>
      </c>
      <c r="L348" s="46"/>
      <c r="M348" s="213" t="s">
        <v>31</v>
      </c>
      <c r="N348" s="214" t="s">
        <v>47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147</v>
      </c>
      <c r="AT348" s="217" t="s">
        <v>142</v>
      </c>
      <c r="AU348" s="217" t="s">
        <v>86</v>
      </c>
      <c r="AY348" s="19" t="s">
        <v>140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84</v>
      </c>
      <c r="BK348" s="218">
        <f>ROUND(I348*H348,2)</f>
        <v>0</v>
      </c>
      <c r="BL348" s="19" t="s">
        <v>147</v>
      </c>
      <c r="BM348" s="217" t="s">
        <v>1442</v>
      </c>
    </row>
    <row r="349" s="14" customFormat="1">
      <c r="A349" s="14"/>
      <c r="B349" s="230"/>
      <c r="C349" s="231"/>
      <c r="D349" s="221" t="s">
        <v>149</v>
      </c>
      <c r="E349" s="232" t="s">
        <v>31</v>
      </c>
      <c r="F349" s="233" t="s">
        <v>1443</v>
      </c>
      <c r="G349" s="231"/>
      <c r="H349" s="234">
        <v>5260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0" t="s">
        <v>149</v>
      </c>
      <c r="AU349" s="240" t="s">
        <v>86</v>
      </c>
      <c r="AV349" s="14" t="s">
        <v>86</v>
      </c>
      <c r="AW349" s="14" t="s">
        <v>37</v>
      </c>
      <c r="AX349" s="14" t="s">
        <v>76</v>
      </c>
      <c r="AY349" s="240" t="s">
        <v>140</v>
      </c>
    </row>
    <row r="350" s="14" customFormat="1">
      <c r="A350" s="14"/>
      <c r="B350" s="230"/>
      <c r="C350" s="231"/>
      <c r="D350" s="221" t="s">
        <v>149</v>
      </c>
      <c r="E350" s="232" t="s">
        <v>31</v>
      </c>
      <c r="F350" s="233" t="s">
        <v>1444</v>
      </c>
      <c r="G350" s="231"/>
      <c r="H350" s="234">
        <v>1580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0" t="s">
        <v>149</v>
      </c>
      <c r="AU350" s="240" t="s">
        <v>86</v>
      </c>
      <c r="AV350" s="14" t="s">
        <v>86</v>
      </c>
      <c r="AW350" s="14" t="s">
        <v>37</v>
      </c>
      <c r="AX350" s="14" t="s">
        <v>76</v>
      </c>
      <c r="AY350" s="240" t="s">
        <v>140</v>
      </c>
    </row>
    <row r="351" s="15" customFormat="1">
      <c r="A351" s="15"/>
      <c r="B351" s="241"/>
      <c r="C351" s="242"/>
      <c r="D351" s="221" t="s">
        <v>149</v>
      </c>
      <c r="E351" s="243" t="s">
        <v>31</v>
      </c>
      <c r="F351" s="244" t="s">
        <v>204</v>
      </c>
      <c r="G351" s="242"/>
      <c r="H351" s="245">
        <v>6840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1" t="s">
        <v>149</v>
      </c>
      <c r="AU351" s="251" t="s">
        <v>86</v>
      </c>
      <c r="AV351" s="15" t="s">
        <v>147</v>
      </c>
      <c r="AW351" s="15" t="s">
        <v>37</v>
      </c>
      <c r="AX351" s="15" t="s">
        <v>84</v>
      </c>
      <c r="AY351" s="251" t="s">
        <v>140</v>
      </c>
    </row>
    <row r="352" s="2" customFormat="1">
      <c r="A352" s="40"/>
      <c r="B352" s="41"/>
      <c r="C352" s="206" t="s">
        <v>548</v>
      </c>
      <c r="D352" s="206" t="s">
        <v>142</v>
      </c>
      <c r="E352" s="207" t="s">
        <v>571</v>
      </c>
      <c r="F352" s="208" t="s">
        <v>572</v>
      </c>
      <c r="G352" s="209" t="s">
        <v>411</v>
      </c>
      <c r="H352" s="210">
        <v>5260</v>
      </c>
      <c r="I352" s="211"/>
      <c r="J352" s="212">
        <f>ROUND(I352*H352,2)</f>
        <v>0</v>
      </c>
      <c r="K352" s="208" t="s">
        <v>146</v>
      </c>
      <c r="L352" s="46"/>
      <c r="M352" s="213" t="s">
        <v>31</v>
      </c>
      <c r="N352" s="214" t="s">
        <v>47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147</v>
      </c>
      <c r="AT352" s="217" t="s">
        <v>142</v>
      </c>
      <c r="AU352" s="217" t="s">
        <v>86</v>
      </c>
      <c r="AY352" s="19" t="s">
        <v>140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84</v>
      </c>
      <c r="BK352" s="218">
        <f>ROUND(I352*H352,2)</f>
        <v>0</v>
      </c>
      <c r="BL352" s="19" t="s">
        <v>147</v>
      </c>
      <c r="BM352" s="217" t="s">
        <v>1445</v>
      </c>
    </row>
    <row r="353" s="14" customFormat="1">
      <c r="A353" s="14"/>
      <c r="B353" s="230"/>
      <c r="C353" s="231"/>
      <c r="D353" s="221" t="s">
        <v>149</v>
      </c>
      <c r="E353" s="232" t="s">
        <v>31</v>
      </c>
      <c r="F353" s="233" t="s">
        <v>1446</v>
      </c>
      <c r="G353" s="231"/>
      <c r="H353" s="234">
        <v>5260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0" t="s">
        <v>149</v>
      </c>
      <c r="AU353" s="240" t="s">
        <v>86</v>
      </c>
      <c r="AV353" s="14" t="s">
        <v>86</v>
      </c>
      <c r="AW353" s="14" t="s">
        <v>37</v>
      </c>
      <c r="AX353" s="14" t="s">
        <v>84</v>
      </c>
      <c r="AY353" s="240" t="s">
        <v>140</v>
      </c>
    </row>
    <row r="354" s="2" customFormat="1">
      <c r="A354" s="40"/>
      <c r="B354" s="41"/>
      <c r="C354" s="206" t="s">
        <v>556</v>
      </c>
      <c r="D354" s="206" t="s">
        <v>142</v>
      </c>
      <c r="E354" s="207" t="s">
        <v>1447</v>
      </c>
      <c r="F354" s="208" t="s">
        <v>1448</v>
      </c>
      <c r="G354" s="209" t="s">
        <v>411</v>
      </c>
      <c r="H354" s="210">
        <v>790</v>
      </c>
      <c r="I354" s="211"/>
      <c r="J354" s="212">
        <f>ROUND(I354*H354,2)</f>
        <v>0</v>
      </c>
      <c r="K354" s="208" t="s">
        <v>146</v>
      </c>
      <c r="L354" s="46"/>
      <c r="M354" s="213" t="s">
        <v>31</v>
      </c>
      <c r="N354" s="214" t="s">
        <v>47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147</v>
      </c>
      <c r="AT354" s="217" t="s">
        <v>142</v>
      </c>
      <c r="AU354" s="217" t="s">
        <v>86</v>
      </c>
      <c r="AY354" s="19" t="s">
        <v>140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84</v>
      </c>
      <c r="BK354" s="218">
        <f>ROUND(I354*H354,2)</f>
        <v>0</v>
      </c>
      <c r="BL354" s="19" t="s">
        <v>147</v>
      </c>
      <c r="BM354" s="217" t="s">
        <v>1449</v>
      </c>
    </row>
    <row r="355" s="14" customFormat="1">
      <c r="A355" s="14"/>
      <c r="B355" s="230"/>
      <c r="C355" s="231"/>
      <c r="D355" s="221" t="s">
        <v>149</v>
      </c>
      <c r="E355" s="232" t="s">
        <v>31</v>
      </c>
      <c r="F355" s="233" t="s">
        <v>1450</v>
      </c>
      <c r="G355" s="231"/>
      <c r="H355" s="234">
        <v>790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0" t="s">
        <v>149</v>
      </c>
      <c r="AU355" s="240" t="s">
        <v>86</v>
      </c>
      <c r="AV355" s="14" t="s">
        <v>86</v>
      </c>
      <c r="AW355" s="14" t="s">
        <v>37</v>
      </c>
      <c r="AX355" s="14" t="s">
        <v>84</v>
      </c>
      <c r="AY355" s="240" t="s">
        <v>140</v>
      </c>
    </row>
    <row r="356" s="12" customFormat="1" ht="22.8" customHeight="1">
      <c r="A356" s="12"/>
      <c r="B356" s="190"/>
      <c r="C356" s="191"/>
      <c r="D356" s="192" t="s">
        <v>75</v>
      </c>
      <c r="E356" s="204" t="s">
        <v>302</v>
      </c>
      <c r="F356" s="204" t="s">
        <v>583</v>
      </c>
      <c r="G356" s="191"/>
      <c r="H356" s="191"/>
      <c r="I356" s="194"/>
      <c r="J356" s="205">
        <f>BK356</f>
        <v>0</v>
      </c>
      <c r="K356" s="191"/>
      <c r="L356" s="196"/>
      <c r="M356" s="197"/>
      <c r="N356" s="198"/>
      <c r="O356" s="198"/>
      <c r="P356" s="199">
        <f>SUM(P357:P391)</f>
        <v>0</v>
      </c>
      <c r="Q356" s="198"/>
      <c r="R356" s="199">
        <f>SUM(R357:R391)</f>
        <v>1.6569802399999998</v>
      </c>
      <c r="S356" s="198"/>
      <c r="T356" s="200">
        <f>SUM(T357:T391)</f>
        <v>2804.3901999999998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1" t="s">
        <v>84</v>
      </c>
      <c r="AT356" s="202" t="s">
        <v>75</v>
      </c>
      <c r="AU356" s="202" t="s">
        <v>84</v>
      </c>
      <c r="AY356" s="201" t="s">
        <v>140</v>
      </c>
      <c r="BK356" s="203">
        <f>SUM(BK357:BK391)</f>
        <v>0</v>
      </c>
    </row>
    <row r="357" s="2" customFormat="1" ht="33" customHeight="1">
      <c r="A357" s="40"/>
      <c r="B357" s="41"/>
      <c r="C357" s="206" t="s">
        <v>561</v>
      </c>
      <c r="D357" s="206" t="s">
        <v>142</v>
      </c>
      <c r="E357" s="207" t="s">
        <v>1451</v>
      </c>
      <c r="F357" s="208" t="s">
        <v>1452</v>
      </c>
      <c r="G357" s="209" t="s">
        <v>411</v>
      </c>
      <c r="H357" s="210">
        <v>4472.3999999999996</v>
      </c>
      <c r="I357" s="211"/>
      <c r="J357" s="212">
        <f>ROUND(I357*H357,2)</f>
        <v>0</v>
      </c>
      <c r="K357" s="208" t="s">
        <v>146</v>
      </c>
      <c r="L357" s="46"/>
      <c r="M357" s="213" t="s">
        <v>31</v>
      </c>
      <c r="N357" s="214" t="s">
        <v>47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0.17999999999999999</v>
      </c>
      <c r="T357" s="216">
        <f>S357*H357</f>
        <v>805.03199999999993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147</v>
      </c>
      <c r="AT357" s="217" t="s">
        <v>142</v>
      </c>
      <c r="AU357" s="217" t="s">
        <v>86</v>
      </c>
      <c r="AY357" s="19" t="s">
        <v>140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84</v>
      </c>
      <c r="BK357" s="218">
        <f>ROUND(I357*H357,2)</f>
        <v>0</v>
      </c>
      <c r="BL357" s="19" t="s">
        <v>147</v>
      </c>
      <c r="BM357" s="217" t="s">
        <v>1453</v>
      </c>
    </row>
    <row r="358" s="14" customFormat="1">
      <c r="A358" s="14"/>
      <c r="B358" s="230"/>
      <c r="C358" s="231"/>
      <c r="D358" s="221" t="s">
        <v>149</v>
      </c>
      <c r="E358" s="232" t="s">
        <v>31</v>
      </c>
      <c r="F358" s="233" t="s">
        <v>1454</v>
      </c>
      <c r="G358" s="231"/>
      <c r="H358" s="234">
        <v>4472.3999999999996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149</v>
      </c>
      <c r="AU358" s="240" t="s">
        <v>86</v>
      </c>
      <c r="AV358" s="14" t="s">
        <v>86</v>
      </c>
      <c r="AW358" s="14" t="s">
        <v>37</v>
      </c>
      <c r="AX358" s="14" t="s">
        <v>84</v>
      </c>
      <c r="AY358" s="240" t="s">
        <v>140</v>
      </c>
    </row>
    <row r="359" s="2" customFormat="1" ht="33" customHeight="1">
      <c r="A359" s="40"/>
      <c r="B359" s="41"/>
      <c r="C359" s="206" t="s">
        <v>566</v>
      </c>
      <c r="D359" s="206" t="s">
        <v>142</v>
      </c>
      <c r="E359" s="207" t="s">
        <v>1455</v>
      </c>
      <c r="F359" s="208" t="s">
        <v>1456</v>
      </c>
      <c r="G359" s="209" t="s">
        <v>411</v>
      </c>
      <c r="H359" s="210">
        <v>2136.9000000000001</v>
      </c>
      <c r="I359" s="211"/>
      <c r="J359" s="212">
        <f>ROUND(I359*H359,2)</f>
        <v>0</v>
      </c>
      <c r="K359" s="208" t="s">
        <v>146</v>
      </c>
      <c r="L359" s="46"/>
      <c r="M359" s="213" t="s">
        <v>31</v>
      </c>
      <c r="N359" s="214" t="s">
        <v>47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0.098000000000000004</v>
      </c>
      <c r="T359" s="216">
        <f>S359*H359</f>
        <v>209.4162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147</v>
      </c>
      <c r="AT359" s="217" t="s">
        <v>142</v>
      </c>
      <c r="AU359" s="217" t="s">
        <v>86</v>
      </c>
      <c r="AY359" s="19" t="s">
        <v>140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84</v>
      </c>
      <c r="BK359" s="218">
        <f>ROUND(I359*H359,2)</f>
        <v>0</v>
      </c>
      <c r="BL359" s="19" t="s">
        <v>147</v>
      </c>
      <c r="BM359" s="217" t="s">
        <v>1457</v>
      </c>
    </row>
    <row r="360" s="14" customFormat="1">
      <c r="A360" s="14"/>
      <c r="B360" s="230"/>
      <c r="C360" s="231"/>
      <c r="D360" s="221" t="s">
        <v>149</v>
      </c>
      <c r="E360" s="232" t="s">
        <v>31</v>
      </c>
      <c r="F360" s="233" t="s">
        <v>1458</v>
      </c>
      <c r="G360" s="231"/>
      <c r="H360" s="234">
        <v>2136.9000000000001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0" t="s">
        <v>149</v>
      </c>
      <c r="AU360" s="240" t="s">
        <v>86</v>
      </c>
      <c r="AV360" s="14" t="s">
        <v>86</v>
      </c>
      <c r="AW360" s="14" t="s">
        <v>37</v>
      </c>
      <c r="AX360" s="14" t="s">
        <v>84</v>
      </c>
      <c r="AY360" s="240" t="s">
        <v>140</v>
      </c>
    </row>
    <row r="361" s="2" customFormat="1">
      <c r="A361" s="40"/>
      <c r="B361" s="41"/>
      <c r="C361" s="206" t="s">
        <v>570</v>
      </c>
      <c r="D361" s="206" t="s">
        <v>142</v>
      </c>
      <c r="E361" s="207" t="s">
        <v>1459</v>
      </c>
      <c r="F361" s="208" t="s">
        <v>1460</v>
      </c>
      <c r="G361" s="209" t="s">
        <v>411</v>
      </c>
      <c r="H361" s="210">
        <v>790</v>
      </c>
      <c r="I361" s="211"/>
      <c r="J361" s="212">
        <f>ROUND(I361*H361,2)</f>
        <v>0</v>
      </c>
      <c r="K361" s="208" t="s">
        <v>146</v>
      </c>
      <c r="L361" s="46"/>
      <c r="M361" s="213" t="s">
        <v>31</v>
      </c>
      <c r="N361" s="214" t="s">
        <v>47</v>
      </c>
      <c r="O361" s="86"/>
      <c r="P361" s="215">
        <f>O361*H361</f>
        <v>0</v>
      </c>
      <c r="Q361" s="215">
        <v>0.00012999999999999999</v>
      </c>
      <c r="R361" s="215">
        <f>Q361*H361</f>
        <v>0.10269999999999999</v>
      </c>
      <c r="S361" s="215">
        <v>0.25600000000000001</v>
      </c>
      <c r="T361" s="216">
        <f>S361*H361</f>
        <v>202.24000000000001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147</v>
      </c>
      <c r="AT361" s="217" t="s">
        <v>142</v>
      </c>
      <c r="AU361" s="217" t="s">
        <v>86</v>
      </c>
      <c r="AY361" s="19" t="s">
        <v>140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84</v>
      </c>
      <c r="BK361" s="218">
        <f>ROUND(I361*H361,2)</f>
        <v>0</v>
      </c>
      <c r="BL361" s="19" t="s">
        <v>147</v>
      </c>
      <c r="BM361" s="217" t="s">
        <v>1461</v>
      </c>
    </row>
    <row r="362" s="14" customFormat="1">
      <c r="A362" s="14"/>
      <c r="B362" s="230"/>
      <c r="C362" s="231"/>
      <c r="D362" s="221" t="s">
        <v>149</v>
      </c>
      <c r="E362" s="232" t="s">
        <v>31</v>
      </c>
      <c r="F362" s="233" t="s">
        <v>1462</v>
      </c>
      <c r="G362" s="231"/>
      <c r="H362" s="234">
        <v>790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0" t="s">
        <v>149</v>
      </c>
      <c r="AU362" s="240" t="s">
        <v>86</v>
      </c>
      <c r="AV362" s="14" t="s">
        <v>86</v>
      </c>
      <c r="AW362" s="14" t="s">
        <v>37</v>
      </c>
      <c r="AX362" s="14" t="s">
        <v>84</v>
      </c>
      <c r="AY362" s="240" t="s">
        <v>140</v>
      </c>
    </row>
    <row r="363" s="2" customFormat="1">
      <c r="A363" s="40"/>
      <c r="B363" s="41"/>
      <c r="C363" s="206" t="s">
        <v>574</v>
      </c>
      <c r="D363" s="206" t="s">
        <v>142</v>
      </c>
      <c r="E363" s="207" t="s">
        <v>1463</v>
      </c>
      <c r="F363" s="208" t="s">
        <v>1464</v>
      </c>
      <c r="G363" s="209" t="s">
        <v>411</v>
      </c>
      <c r="H363" s="210">
        <v>4472.3999999999996</v>
      </c>
      <c r="I363" s="211"/>
      <c r="J363" s="212">
        <f>ROUND(I363*H363,2)</f>
        <v>0</v>
      </c>
      <c r="K363" s="208" t="s">
        <v>146</v>
      </c>
      <c r="L363" s="46"/>
      <c r="M363" s="213" t="s">
        <v>31</v>
      </c>
      <c r="N363" s="214" t="s">
        <v>47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0.35499999999999998</v>
      </c>
      <c r="T363" s="216">
        <f>S363*H363</f>
        <v>1587.7019999999998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147</v>
      </c>
      <c r="AT363" s="217" t="s">
        <v>142</v>
      </c>
      <c r="AU363" s="217" t="s">
        <v>86</v>
      </c>
      <c r="AY363" s="19" t="s">
        <v>140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84</v>
      </c>
      <c r="BK363" s="218">
        <f>ROUND(I363*H363,2)</f>
        <v>0</v>
      </c>
      <c r="BL363" s="19" t="s">
        <v>147</v>
      </c>
      <c r="BM363" s="217" t="s">
        <v>1465</v>
      </c>
    </row>
    <row r="364" s="14" customFormat="1">
      <c r="A364" s="14"/>
      <c r="B364" s="230"/>
      <c r="C364" s="231"/>
      <c r="D364" s="221" t="s">
        <v>149</v>
      </c>
      <c r="E364" s="232" t="s">
        <v>31</v>
      </c>
      <c r="F364" s="233" t="s">
        <v>1466</v>
      </c>
      <c r="G364" s="231"/>
      <c r="H364" s="234">
        <v>4472.3999999999996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0" t="s">
        <v>149</v>
      </c>
      <c r="AU364" s="240" t="s">
        <v>86</v>
      </c>
      <c r="AV364" s="14" t="s">
        <v>86</v>
      </c>
      <c r="AW364" s="14" t="s">
        <v>37</v>
      </c>
      <c r="AX364" s="14" t="s">
        <v>84</v>
      </c>
      <c r="AY364" s="240" t="s">
        <v>140</v>
      </c>
    </row>
    <row r="365" s="2" customFormat="1" ht="16.5" customHeight="1">
      <c r="A365" s="40"/>
      <c r="B365" s="41"/>
      <c r="C365" s="206" t="s">
        <v>584</v>
      </c>
      <c r="D365" s="206" t="s">
        <v>142</v>
      </c>
      <c r="E365" s="207" t="s">
        <v>597</v>
      </c>
      <c r="F365" s="208" t="s">
        <v>598</v>
      </c>
      <c r="G365" s="209" t="s">
        <v>432</v>
      </c>
      <c r="H365" s="210">
        <v>2</v>
      </c>
      <c r="I365" s="211"/>
      <c r="J365" s="212">
        <f>ROUND(I365*H365,2)</f>
        <v>0</v>
      </c>
      <c r="K365" s="208" t="s">
        <v>146</v>
      </c>
      <c r="L365" s="46"/>
      <c r="M365" s="213" t="s">
        <v>31</v>
      </c>
      <c r="N365" s="214" t="s">
        <v>47</v>
      </c>
      <c r="O365" s="86"/>
      <c r="P365" s="215">
        <f>O365*H365</f>
        <v>0</v>
      </c>
      <c r="Q365" s="215">
        <v>0.00069999999999999999</v>
      </c>
      <c r="R365" s="215">
        <f>Q365*H365</f>
        <v>0.0014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147</v>
      </c>
      <c r="AT365" s="217" t="s">
        <v>142</v>
      </c>
      <c r="AU365" s="217" t="s">
        <v>86</v>
      </c>
      <c r="AY365" s="19" t="s">
        <v>140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84</v>
      </c>
      <c r="BK365" s="218">
        <f>ROUND(I365*H365,2)</f>
        <v>0</v>
      </c>
      <c r="BL365" s="19" t="s">
        <v>147</v>
      </c>
      <c r="BM365" s="217" t="s">
        <v>1467</v>
      </c>
    </row>
    <row r="366" s="2" customFormat="1" ht="16.5" customHeight="1">
      <c r="A366" s="40"/>
      <c r="B366" s="41"/>
      <c r="C366" s="263" t="s">
        <v>588</v>
      </c>
      <c r="D366" s="263" t="s">
        <v>331</v>
      </c>
      <c r="E366" s="264" t="s">
        <v>601</v>
      </c>
      <c r="F366" s="265" t="s">
        <v>602</v>
      </c>
      <c r="G366" s="266" t="s">
        <v>432</v>
      </c>
      <c r="H366" s="267">
        <v>2</v>
      </c>
      <c r="I366" s="268"/>
      <c r="J366" s="269">
        <f>ROUND(I366*H366,2)</f>
        <v>0</v>
      </c>
      <c r="K366" s="265" t="s">
        <v>146</v>
      </c>
      <c r="L366" s="270"/>
      <c r="M366" s="271" t="s">
        <v>31</v>
      </c>
      <c r="N366" s="272" t="s">
        <v>47</v>
      </c>
      <c r="O366" s="86"/>
      <c r="P366" s="215">
        <f>O366*H366</f>
        <v>0</v>
      </c>
      <c r="Q366" s="215">
        <v>0.00010000000000000001</v>
      </c>
      <c r="R366" s="215">
        <f>Q366*H366</f>
        <v>0.00020000000000000001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297</v>
      </c>
      <c r="AT366" s="217" t="s">
        <v>331</v>
      </c>
      <c r="AU366" s="217" t="s">
        <v>86</v>
      </c>
      <c r="AY366" s="19" t="s">
        <v>140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84</v>
      </c>
      <c r="BK366" s="218">
        <f>ROUND(I366*H366,2)</f>
        <v>0</v>
      </c>
      <c r="BL366" s="19" t="s">
        <v>147</v>
      </c>
      <c r="BM366" s="217" t="s">
        <v>1468</v>
      </c>
    </row>
    <row r="367" s="2" customFormat="1" ht="16.5" customHeight="1">
      <c r="A367" s="40"/>
      <c r="B367" s="41"/>
      <c r="C367" s="263" t="s">
        <v>592</v>
      </c>
      <c r="D367" s="263" t="s">
        <v>331</v>
      </c>
      <c r="E367" s="264" t="s">
        <v>605</v>
      </c>
      <c r="F367" s="265" t="s">
        <v>606</v>
      </c>
      <c r="G367" s="266" t="s">
        <v>432</v>
      </c>
      <c r="H367" s="267">
        <v>4</v>
      </c>
      <c r="I367" s="268"/>
      <c r="J367" s="269">
        <f>ROUND(I367*H367,2)</f>
        <v>0</v>
      </c>
      <c r="K367" s="265" t="s">
        <v>146</v>
      </c>
      <c r="L367" s="270"/>
      <c r="M367" s="271" t="s">
        <v>31</v>
      </c>
      <c r="N367" s="272" t="s">
        <v>47</v>
      </c>
      <c r="O367" s="86"/>
      <c r="P367" s="215">
        <f>O367*H367</f>
        <v>0</v>
      </c>
      <c r="Q367" s="215">
        <v>0.00035</v>
      </c>
      <c r="R367" s="215">
        <f>Q367*H367</f>
        <v>0.0014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297</v>
      </c>
      <c r="AT367" s="217" t="s">
        <v>331</v>
      </c>
      <c r="AU367" s="217" t="s">
        <v>86</v>
      </c>
      <c r="AY367" s="19" t="s">
        <v>140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84</v>
      </c>
      <c r="BK367" s="218">
        <f>ROUND(I367*H367,2)</f>
        <v>0</v>
      </c>
      <c r="BL367" s="19" t="s">
        <v>147</v>
      </c>
      <c r="BM367" s="217" t="s">
        <v>1469</v>
      </c>
    </row>
    <row r="368" s="2" customFormat="1" ht="16.5" customHeight="1">
      <c r="A368" s="40"/>
      <c r="B368" s="41"/>
      <c r="C368" s="263" t="s">
        <v>596</v>
      </c>
      <c r="D368" s="263" t="s">
        <v>331</v>
      </c>
      <c r="E368" s="264" t="s">
        <v>609</v>
      </c>
      <c r="F368" s="265" t="s">
        <v>610</v>
      </c>
      <c r="G368" s="266" t="s">
        <v>432</v>
      </c>
      <c r="H368" s="267">
        <v>2</v>
      </c>
      <c r="I368" s="268"/>
      <c r="J368" s="269">
        <f>ROUND(I368*H368,2)</f>
        <v>0</v>
      </c>
      <c r="K368" s="265" t="s">
        <v>146</v>
      </c>
      <c r="L368" s="270"/>
      <c r="M368" s="271" t="s">
        <v>31</v>
      </c>
      <c r="N368" s="272" t="s">
        <v>47</v>
      </c>
      <c r="O368" s="86"/>
      <c r="P368" s="215">
        <f>O368*H368</f>
        <v>0</v>
      </c>
      <c r="Q368" s="215">
        <v>0.0016999999999999999</v>
      </c>
      <c r="R368" s="215">
        <f>Q368*H368</f>
        <v>0.0033999999999999998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297</v>
      </c>
      <c r="AT368" s="217" t="s">
        <v>331</v>
      </c>
      <c r="AU368" s="217" t="s">
        <v>86</v>
      </c>
      <c r="AY368" s="19" t="s">
        <v>140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84</v>
      </c>
      <c r="BK368" s="218">
        <f>ROUND(I368*H368,2)</f>
        <v>0</v>
      </c>
      <c r="BL368" s="19" t="s">
        <v>147</v>
      </c>
      <c r="BM368" s="217" t="s">
        <v>1470</v>
      </c>
    </row>
    <row r="369" s="14" customFormat="1">
      <c r="A369" s="14"/>
      <c r="B369" s="230"/>
      <c r="C369" s="231"/>
      <c r="D369" s="221" t="s">
        <v>149</v>
      </c>
      <c r="E369" s="232" t="s">
        <v>31</v>
      </c>
      <c r="F369" s="233" t="s">
        <v>612</v>
      </c>
      <c r="G369" s="231"/>
      <c r="H369" s="234">
        <v>2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0" t="s">
        <v>149</v>
      </c>
      <c r="AU369" s="240" t="s">
        <v>86</v>
      </c>
      <c r="AV369" s="14" t="s">
        <v>86</v>
      </c>
      <c r="AW369" s="14" t="s">
        <v>37</v>
      </c>
      <c r="AX369" s="14" t="s">
        <v>84</v>
      </c>
      <c r="AY369" s="240" t="s">
        <v>140</v>
      </c>
    </row>
    <row r="370" s="2" customFormat="1" ht="16.5" customHeight="1">
      <c r="A370" s="40"/>
      <c r="B370" s="41"/>
      <c r="C370" s="206" t="s">
        <v>600</v>
      </c>
      <c r="D370" s="206" t="s">
        <v>142</v>
      </c>
      <c r="E370" s="207" t="s">
        <v>585</v>
      </c>
      <c r="F370" s="208" t="s">
        <v>586</v>
      </c>
      <c r="G370" s="209" t="s">
        <v>432</v>
      </c>
      <c r="H370" s="210">
        <v>2</v>
      </c>
      <c r="I370" s="211"/>
      <c r="J370" s="212">
        <f>ROUND(I370*H370,2)</f>
        <v>0</v>
      </c>
      <c r="K370" s="208" t="s">
        <v>146</v>
      </c>
      <c r="L370" s="46"/>
      <c r="M370" s="213" t="s">
        <v>31</v>
      </c>
      <c r="N370" s="214" t="s">
        <v>47</v>
      </c>
      <c r="O370" s="86"/>
      <c r="P370" s="215">
        <f>O370*H370</f>
        <v>0</v>
      </c>
      <c r="Q370" s="215">
        <v>0.11241</v>
      </c>
      <c r="R370" s="215">
        <f>Q370*H370</f>
        <v>0.22481999999999999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147</v>
      </c>
      <c r="AT370" s="217" t="s">
        <v>142</v>
      </c>
      <c r="AU370" s="217" t="s">
        <v>86</v>
      </c>
      <c r="AY370" s="19" t="s">
        <v>140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84</v>
      </c>
      <c r="BK370" s="218">
        <f>ROUND(I370*H370,2)</f>
        <v>0</v>
      </c>
      <c r="BL370" s="19" t="s">
        <v>147</v>
      </c>
      <c r="BM370" s="217" t="s">
        <v>1471</v>
      </c>
    </row>
    <row r="371" s="2" customFormat="1" ht="16.5" customHeight="1">
      <c r="A371" s="40"/>
      <c r="B371" s="41"/>
      <c r="C371" s="263" t="s">
        <v>604</v>
      </c>
      <c r="D371" s="263" t="s">
        <v>331</v>
      </c>
      <c r="E371" s="264" t="s">
        <v>589</v>
      </c>
      <c r="F371" s="265" t="s">
        <v>590</v>
      </c>
      <c r="G371" s="266" t="s">
        <v>432</v>
      </c>
      <c r="H371" s="267">
        <v>2</v>
      </c>
      <c r="I371" s="268"/>
      <c r="J371" s="269">
        <f>ROUND(I371*H371,2)</f>
        <v>0</v>
      </c>
      <c r="K371" s="265" t="s">
        <v>146</v>
      </c>
      <c r="L371" s="270"/>
      <c r="M371" s="271" t="s">
        <v>31</v>
      </c>
      <c r="N371" s="272" t="s">
        <v>47</v>
      </c>
      <c r="O371" s="86"/>
      <c r="P371" s="215">
        <f>O371*H371</f>
        <v>0</v>
      </c>
      <c r="Q371" s="215">
        <v>0.0061000000000000004</v>
      </c>
      <c r="R371" s="215">
        <f>Q371*H371</f>
        <v>0.012200000000000001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297</v>
      </c>
      <c r="AT371" s="217" t="s">
        <v>331</v>
      </c>
      <c r="AU371" s="217" t="s">
        <v>86</v>
      </c>
      <c r="AY371" s="19" t="s">
        <v>140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84</v>
      </c>
      <c r="BK371" s="218">
        <f>ROUND(I371*H371,2)</f>
        <v>0</v>
      </c>
      <c r="BL371" s="19" t="s">
        <v>147</v>
      </c>
      <c r="BM371" s="217" t="s">
        <v>1472</v>
      </c>
    </row>
    <row r="372" s="2" customFormat="1" ht="16.5" customHeight="1">
      <c r="A372" s="40"/>
      <c r="B372" s="41"/>
      <c r="C372" s="263" t="s">
        <v>608</v>
      </c>
      <c r="D372" s="263" t="s">
        <v>331</v>
      </c>
      <c r="E372" s="264" t="s">
        <v>593</v>
      </c>
      <c r="F372" s="265" t="s">
        <v>594</v>
      </c>
      <c r="G372" s="266" t="s">
        <v>432</v>
      </c>
      <c r="H372" s="267">
        <v>2</v>
      </c>
      <c r="I372" s="268"/>
      <c r="J372" s="269">
        <f>ROUND(I372*H372,2)</f>
        <v>0</v>
      </c>
      <c r="K372" s="265" t="s">
        <v>146</v>
      </c>
      <c r="L372" s="270"/>
      <c r="M372" s="271" t="s">
        <v>31</v>
      </c>
      <c r="N372" s="272" t="s">
        <v>47</v>
      </c>
      <c r="O372" s="86"/>
      <c r="P372" s="215">
        <f>O372*H372</f>
        <v>0</v>
      </c>
      <c r="Q372" s="215">
        <v>0.0030000000000000001</v>
      </c>
      <c r="R372" s="215">
        <f>Q372*H372</f>
        <v>0.0060000000000000001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297</v>
      </c>
      <c r="AT372" s="217" t="s">
        <v>331</v>
      </c>
      <c r="AU372" s="217" t="s">
        <v>86</v>
      </c>
      <c r="AY372" s="19" t="s">
        <v>140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84</v>
      </c>
      <c r="BK372" s="218">
        <f>ROUND(I372*H372,2)</f>
        <v>0</v>
      </c>
      <c r="BL372" s="19" t="s">
        <v>147</v>
      </c>
      <c r="BM372" s="217" t="s">
        <v>1473</v>
      </c>
    </row>
    <row r="373" s="2" customFormat="1">
      <c r="A373" s="40"/>
      <c r="B373" s="41"/>
      <c r="C373" s="206" t="s">
        <v>613</v>
      </c>
      <c r="D373" s="206" t="s">
        <v>142</v>
      </c>
      <c r="E373" s="207" t="s">
        <v>626</v>
      </c>
      <c r="F373" s="208" t="s">
        <v>627</v>
      </c>
      <c r="G373" s="209" t="s">
        <v>577</v>
      </c>
      <c r="H373" s="210">
        <v>26</v>
      </c>
      <c r="I373" s="211"/>
      <c r="J373" s="212">
        <f>ROUND(I373*H373,2)</f>
        <v>0</v>
      </c>
      <c r="K373" s="208" t="s">
        <v>146</v>
      </c>
      <c r="L373" s="46"/>
      <c r="M373" s="213" t="s">
        <v>31</v>
      </c>
      <c r="N373" s="214" t="s">
        <v>47</v>
      </c>
      <c r="O373" s="86"/>
      <c r="P373" s="215">
        <f>O373*H373</f>
        <v>0</v>
      </c>
      <c r="Q373" s="215">
        <v>0.00017000000000000001</v>
      </c>
      <c r="R373" s="215">
        <f>Q373*H373</f>
        <v>0.0044200000000000003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147</v>
      </c>
      <c r="AT373" s="217" t="s">
        <v>142</v>
      </c>
      <c r="AU373" s="217" t="s">
        <v>86</v>
      </c>
      <c r="AY373" s="19" t="s">
        <v>140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84</v>
      </c>
      <c r="BK373" s="218">
        <f>ROUND(I373*H373,2)</f>
        <v>0</v>
      </c>
      <c r="BL373" s="19" t="s">
        <v>147</v>
      </c>
      <c r="BM373" s="217" t="s">
        <v>1474</v>
      </c>
    </row>
    <row r="374" s="14" customFormat="1">
      <c r="A374" s="14"/>
      <c r="B374" s="230"/>
      <c r="C374" s="231"/>
      <c r="D374" s="221" t="s">
        <v>149</v>
      </c>
      <c r="E374" s="232" t="s">
        <v>31</v>
      </c>
      <c r="F374" s="233" t="s">
        <v>1475</v>
      </c>
      <c r="G374" s="231"/>
      <c r="H374" s="234">
        <v>3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149</v>
      </c>
      <c r="AU374" s="240" t="s">
        <v>86</v>
      </c>
      <c r="AV374" s="14" t="s">
        <v>86</v>
      </c>
      <c r="AW374" s="14" t="s">
        <v>37</v>
      </c>
      <c r="AX374" s="14" t="s">
        <v>76</v>
      </c>
      <c r="AY374" s="240" t="s">
        <v>140</v>
      </c>
    </row>
    <row r="375" s="14" customFormat="1">
      <c r="A375" s="14"/>
      <c r="B375" s="230"/>
      <c r="C375" s="231"/>
      <c r="D375" s="221" t="s">
        <v>149</v>
      </c>
      <c r="E375" s="232" t="s">
        <v>31</v>
      </c>
      <c r="F375" s="233" t="s">
        <v>1476</v>
      </c>
      <c r="G375" s="231"/>
      <c r="H375" s="234">
        <v>17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149</v>
      </c>
      <c r="AU375" s="240" t="s">
        <v>86</v>
      </c>
      <c r="AV375" s="14" t="s">
        <v>86</v>
      </c>
      <c r="AW375" s="14" t="s">
        <v>37</v>
      </c>
      <c r="AX375" s="14" t="s">
        <v>76</v>
      </c>
      <c r="AY375" s="240" t="s">
        <v>140</v>
      </c>
    </row>
    <row r="376" s="14" customFormat="1">
      <c r="A376" s="14"/>
      <c r="B376" s="230"/>
      <c r="C376" s="231"/>
      <c r="D376" s="221" t="s">
        <v>149</v>
      </c>
      <c r="E376" s="232" t="s">
        <v>31</v>
      </c>
      <c r="F376" s="233" t="s">
        <v>1477</v>
      </c>
      <c r="G376" s="231"/>
      <c r="H376" s="234">
        <v>3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0" t="s">
        <v>149</v>
      </c>
      <c r="AU376" s="240" t="s">
        <v>86</v>
      </c>
      <c r="AV376" s="14" t="s">
        <v>86</v>
      </c>
      <c r="AW376" s="14" t="s">
        <v>37</v>
      </c>
      <c r="AX376" s="14" t="s">
        <v>76</v>
      </c>
      <c r="AY376" s="240" t="s">
        <v>140</v>
      </c>
    </row>
    <row r="377" s="14" customFormat="1">
      <c r="A377" s="14"/>
      <c r="B377" s="230"/>
      <c r="C377" s="231"/>
      <c r="D377" s="221" t="s">
        <v>149</v>
      </c>
      <c r="E377" s="232" t="s">
        <v>31</v>
      </c>
      <c r="F377" s="233" t="s">
        <v>1478</v>
      </c>
      <c r="G377" s="231"/>
      <c r="H377" s="234">
        <v>3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0" t="s">
        <v>149</v>
      </c>
      <c r="AU377" s="240" t="s">
        <v>86</v>
      </c>
      <c r="AV377" s="14" t="s">
        <v>86</v>
      </c>
      <c r="AW377" s="14" t="s">
        <v>37</v>
      </c>
      <c r="AX377" s="14" t="s">
        <v>76</v>
      </c>
      <c r="AY377" s="240" t="s">
        <v>140</v>
      </c>
    </row>
    <row r="378" s="15" customFormat="1">
      <c r="A378" s="15"/>
      <c r="B378" s="241"/>
      <c r="C378" s="242"/>
      <c r="D378" s="221" t="s">
        <v>149</v>
      </c>
      <c r="E378" s="243" t="s">
        <v>31</v>
      </c>
      <c r="F378" s="244" t="s">
        <v>204</v>
      </c>
      <c r="G378" s="242"/>
      <c r="H378" s="245">
        <v>26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1" t="s">
        <v>149</v>
      </c>
      <c r="AU378" s="251" t="s">
        <v>86</v>
      </c>
      <c r="AV378" s="15" t="s">
        <v>147</v>
      </c>
      <c r="AW378" s="15" t="s">
        <v>37</v>
      </c>
      <c r="AX378" s="15" t="s">
        <v>84</v>
      </c>
      <c r="AY378" s="251" t="s">
        <v>140</v>
      </c>
    </row>
    <row r="379" s="2" customFormat="1" ht="16.5" customHeight="1">
      <c r="A379" s="40"/>
      <c r="B379" s="41"/>
      <c r="C379" s="206" t="s">
        <v>619</v>
      </c>
      <c r="D379" s="206" t="s">
        <v>142</v>
      </c>
      <c r="E379" s="207" t="s">
        <v>656</v>
      </c>
      <c r="F379" s="208" t="s">
        <v>657</v>
      </c>
      <c r="G379" s="209" t="s">
        <v>411</v>
      </c>
      <c r="H379" s="210">
        <v>3612.3339999999998</v>
      </c>
      <c r="I379" s="211"/>
      <c r="J379" s="212">
        <f>ROUND(I379*H379,2)</f>
        <v>0</v>
      </c>
      <c r="K379" s="208" t="s">
        <v>658</v>
      </c>
      <c r="L379" s="46"/>
      <c r="M379" s="213" t="s">
        <v>31</v>
      </c>
      <c r="N379" s="214" t="s">
        <v>47</v>
      </c>
      <c r="O379" s="86"/>
      <c r="P379" s="215">
        <f>O379*H379</f>
        <v>0</v>
      </c>
      <c r="Q379" s="215">
        <v>0.00036000000000000002</v>
      </c>
      <c r="R379" s="215">
        <f>Q379*H379</f>
        <v>1.3004402399999999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147</v>
      </c>
      <c r="AT379" s="217" t="s">
        <v>142</v>
      </c>
      <c r="AU379" s="217" t="s">
        <v>86</v>
      </c>
      <c r="AY379" s="19" t="s">
        <v>140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84</v>
      </c>
      <c r="BK379" s="218">
        <f>ROUND(I379*H379,2)</f>
        <v>0</v>
      </c>
      <c r="BL379" s="19" t="s">
        <v>147</v>
      </c>
      <c r="BM379" s="217" t="s">
        <v>1479</v>
      </c>
    </row>
    <row r="380" s="14" customFormat="1">
      <c r="A380" s="14"/>
      <c r="B380" s="230"/>
      <c r="C380" s="231"/>
      <c r="D380" s="221" t="s">
        <v>149</v>
      </c>
      <c r="E380" s="232" t="s">
        <v>31</v>
      </c>
      <c r="F380" s="233" t="s">
        <v>1480</v>
      </c>
      <c r="G380" s="231"/>
      <c r="H380" s="234">
        <v>1188.7919999999999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0" t="s">
        <v>149</v>
      </c>
      <c r="AU380" s="240" t="s">
        <v>86</v>
      </c>
      <c r="AV380" s="14" t="s">
        <v>86</v>
      </c>
      <c r="AW380" s="14" t="s">
        <v>37</v>
      </c>
      <c r="AX380" s="14" t="s">
        <v>76</v>
      </c>
      <c r="AY380" s="240" t="s">
        <v>140</v>
      </c>
    </row>
    <row r="381" s="14" customFormat="1">
      <c r="A381" s="14"/>
      <c r="B381" s="230"/>
      <c r="C381" s="231"/>
      <c r="D381" s="221" t="s">
        <v>149</v>
      </c>
      <c r="E381" s="232" t="s">
        <v>31</v>
      </c>
      <c r="F381" s="233" t="s">
        <v>1481</v>
      </c>
      <c r="G381" s="231"/>
      <c r="H381" s="234">
        <v>134.244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0" t="s">
        <v>149</v>
      </c>
      <c r="AU381" s="240" t="s">
        <v>86</v>
      </c>
      <c r="AV381" s="14" t="s">
        <v>86</v>
      </c>
      <c r="AW381" s="14" t="s">
        <v>37</v>
      </c>
      <c r="AX381" s="14" t="s">
        <v>76</v>
      </c>
      <c r="AY381" s="240" t="s">
        <v>140</v>
      </c>
    </row>
    <row r="382" s="14" customFormat="1">
      <c r="A382" s="14"/>
      <c r="B382" s="230"/>
      <c r="C382" s="231"/>
      <c r="D382" s="221" t="s">
        <v>149</v>
      </c>
      <c r="E382" s="232" t="s">
        <v>31</v>
      </c>
      <c r="F382" s="233" t="s">
        <v>1482</v>
      </c>
      <c r="G382" s="231"/>
      <c r="H382" s="234">
        <v>229.96600000000001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149</v>
      </c>
      <c r="AU382" s="240" t="s">
        <v>86</v>
      </c>
      <c r="AV382" s="14" t="s">
        <v>86</v>
      </c>
      <c r="AW382" s="14" t="s">
        <v>37</v>
      </c>
      <c r="AX382" s="14" t="s">
        <v>76</v>
      </c>
      <c r="AY382" s="240" t="s">
        <v>140</v>
      </c>
    </row>
    <row r="383" s="14" customFormat="1">
      <c r="A383" s="14"/>
      <c r="B383" s="230"/>
      <c r="C383" s="231"/>
      <c r="D383" s="221" t="s">
        <v>149</v>
      </c>
      <c r="E383" s="232" t="s">
        <v>31</v>
      </c>
      <c r="F383" s="233" t="s">
        <v>1483</v>
      </c>
      <c r="G383" s="231"/>
      <c r="H383" s="234">
        <v>1588.1579999999999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149</v>
      </c>
      <c r="AU383" s="240" t="s">
        <v>86</v>
      </c>
      <c r="AV383" s="14" t="s">
        <v>86</v>
      </c>
      <c r="AW383" s="14" t="s">
        <v>37</v>
      </c>
      <c r="AX383" s="14" t="s">
        <v>76</v>
      </c>
      <c r="AY383" s="240" t="s">
        <v>140</v>
      </c>
    </row>
    <row r="384" s="15" customFormat="1">
      <c r="A384" s="15"/>
      <c r="B384" s="241"/>
      <c r="C384" s="242"/>
      <c r="D384" s="221" t="s">
        <v>149</v>
      </c>
      <c r="E384" s="243" t="s">
        <v>31</v>
      </c>
      <c r="F384" s="244" t="s">
        <v>204</v>
      </c>
      <c r="G384" s="242"/>
      <c r="H384" s="245">
        <v>3141.1599999999999</v>
      </c>
      <c r="I384" s="246"/>
      <c r="J384" s="242"/>
      <c r="K384" s="242"/>
      <c r="L384" s="247"/>
      <c r="M384" s="248"/>
      <c r="N384" s="249"/>
      <c r="O384" s="249"/>
      <c r="P384" s="249"/>
      <c r="Q384" s="249"/>
      <c r="R384" s="249"/>
      <c r="S384" s="249"/>
      <c r="T384" s="25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1" t="s">
        <v>149</v>
      </c>
      <c r="AU384" s="251" t="s">
        <v>86</v>
      </c>
      <c r="AV384" s="15" t="s">
        <v>147</v>
      </c>
      <c r="AW384" s="15" t="s">
        <v>37</v>
      </c>
      <c r="AX384" s="15" t="s">
        <v>84</v>
      </c>
      <c r="AY384" s="251" t="s">
        <v>140</v>
      </c>
    </row>
    <row r="385" s="14" customFormat="1">
      <c r="A385" s="14"/>
      <c r="B385" s="230"/>
      <c r="C385" s="231"/>
      <c r="D385" s="221" t="s">
        <v>149</v>
      </c>
      <c r="E385" s="231"/>
      <c r="F385" s="233" t="s">
        <v>1484</v>
      </c>
      <c r="G385" s="231"/>
      <c r="H385" s="234">
        <v>3612.3339999999998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0" t="s">
        <v>149</v>
      </c>
      <c r="AU385" s="240" t="s">
        <v>86</v>
      </c>
      <c r="AV385" s="14" t="s">
        <v>86</v>
      </c>
      <c r="AW385" s="14" t="s">
        <v>4</v>
      </c>
      <c r="AX385" s="14" t="s">
        <v>84</v>
      </c>
      <c r="AY385" s="240" t="s">
        <v>140</v>
      </c>
    </row>
    <row r="386" s="2" customFormat="1" ht="16.5" customHeight="1">
      <c r="A386" s="40"/>
      <c r="B386" s="41"/>
      <c r="C386" s="206" t="s">
        <v>625</v>
      </c>
      <c r="D386" s="206" t="s">
        <v>142</v>
      </c>
      <c r="E386" s="207" t="s">
        <v>614</v>
      </c>
      <c r="F386" s="208" t="s">
        <v>615</v>
      </c>
      <c r="G386" s="209" t="s">
        <v>577</v>
      </c>
      <c r="H386" s="210">
        <v>26</v>
      </c>
      <c r="I386" s="211"/>
      <c r="J386" s="212">
        <f>ROUND(I386*H386,2)</f>
        <v>0</v>
      </c>
      <c r="K386" s="208" t="s">
        <v>146</v>
      </c>
      <c r="L386" s="46"/>
      <c r="M386" s="213" t="s">
        <v>31</v>
      </c>
      <c r="N386" s="214" t="s">
        <v>47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147</v>
      </c>
      <c r="AT386" s="217" t="s">
        <v>142</v>
      </c>
      <c r="AU386" s="217" t="s">
        <v>86</v>
      </c>
      <c r="AY386" s="19" t="s">
        <v>140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84</v>
      </c>
      <c r="BK386" s="218">
        <f>ROUND(I386*H386,2)</f>
        <v>0</v>
      </c>
      <c r="BL386" s="19" t="s">
        <v>147</v>
      </c>
      <c r="BM386" s="217" t="s">
        <v>1485</v>
      </c>
    </row>
    <row r="387" s="14" customFormat="1">
      <c r="A387" s="14"/>
      <c r="B387" s="230"/>
      <c r="C387" s="231"/>
      <c r="D387" s="221" t="s">
        <v>149</v>
      </c>
      <c r="E387" s="232" t="s">
        <v>31</v>
      </c>
      <c r="F387" s="233" t="s">
        <v>1475</v>
      </c>
      <c r="G387" s="231"/>
      <c r="H387" s="234">
        <v>3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0" t="s">
        <v>149</v>
      </c>
      <c r="AU387" s="240" t="s">
        <v>86</v>
      </c>
      <c r="AV387" s="14" t="s">
        <v>86</v>
      </c>
      <c r="AW387" s="14" t="s">
        <v>37</v>
      </c>
      <c r="AX387" s="14" t="s">
        <v>76</v>
      </c>
      <c r="AY387" s="240" t="s">
        <v>140</v>
      </c>
    </row>
    <row r="388" s="14" customFormat="1">
      <c r="A388" s="14"/>
      <c r="B388" s="230"/>
      <c r="C388" s="231"/>
      <c r="D388" s="221" t="s">
        <v>149</v>
      </c>
      <c r="E388" s="232" t="s">
        <v>31</v>
      </c>
      <c r="F388" s="233" t="s">
        <v>1476</v>
      </c>
      <c r="G388" s="231"/>
      <c r="H388" s="234">
        <v>17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0" t="s">
        <v>149</v>
      </c>
      <c r="AU388" s="240" t="s">
        <v>86</v>
      </c>
      <c r="AV388" s="14" t="s">
        <v>86</v>
      </c>
      <c r="AW388" s="14" t="s">
        <v>37</v>
      </c>
      <c r="AX388" s="14" t="s">
        <v>76</v>
      </c>
      <c r="AY388" s="240" t="s">
        <v>140</v>
      </c>
    </row>
    <row r="389" s="14" customFormat="1">
      <c r="A389" s="14"/>
      <c r="B389" s="230"/>
      <c r="C389" s="231"/>
      <c r="D389" s="221" t="s">
        <v>149</v>
      </c>
      <c r="E389" s="232" t="s">
        <v>31</v>
      </c>
      <c r="F389" s="233" t="s">
        <v>1477</v>
      </c>
      <c r="G389" s="231"/>
      <c r="H389" s="234">
        <v>3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149</v>
      </c>
      <c r="AU389" s="240" t="s">
        <v>86</v>
      </c>
      <c r="AV389" s="14" t="s">
        <v>86</v>
      </c>
      <c r="AW389" s="14" t="s">
        <v>37</v>
      </c>
      <c r="AX389" s="14" t="s">
        <v>76</v>
      </c>
      <c r="AY389" s="240" t="s">
        <v>140</v>
      </c>
    </row>
    <row r="390" s="14" customFormat="1">
      <c r="A390" s="14"/>
      <c r="B390" s="230"/>
      <c r="C390" s="231"/>
      <c r="D390" s="221" t="s">
        <v>149</v>
      </c>
      <c r="E390" s="232" t="s">
        <v>31</v>
      </c>
      <c r="F390" s="233" t="s">
        <v>1478</v>
      </c>
      <c r="G390" s="231"/>
      <c r="H390" s="234">
        <v>3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0" t="s">
        <v>149</v>
      </c>
      <c r="AU390" s="240" t="s">
        <v>86</v>
      </c>
      <c r="AV390" s="14" t="s">
        <v>86</v>
      </c>
      <c r="AW390" s="14" t="s">
        <v>37</v>
      </c>
      <c r="AX390" s="14" t="s">
        <v>76</v>
      </c>
      <c r="AY390" s="240" t="s">
        <v>140</v>
      </c>
    </row>
    <row r="391" s="15" customFormat="1">
      <c r="A391" s="15"/>
      <c r="B391" s="241"/>
      <c r="C391" s="242"/>
      <c r="D391" s="221" t="s">
        <v>149</v>
      </c>
      <c r="E391" s="243" t="s">
        <v>31</v>
      </c>
      <c r="F391" s="244" t="s">
        <v>204</v>
      </c>
      <c r="G391" s="242"/>
      <c r="H391" s="245">
        <v>26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1" t="s">
        <v>149</v>
      </c>
      <c r="AU391" s="251" t="s">
        <v>86</v>
      </c>
      <c r="AV391" s="15" t="s">
        <v>147</v>
      </c>
      <c r="AW391" s="15" t="s">
        <v>37</v>
      </c>
      <c r="AX391" s="15" t="s">
        <v>84</v>
      </c>
      <c r="AY391" s="251" t="s">
        <v>140</v>
      </c>
    </row>
    <row r="392" s="12" customFormat="1" ht="22.8" customHeight="1">
      <c r="A392" s="12"/>
      <c r="B392" s="190"/>
      <c r="C392" s="191"/>
      <c r="D392" s="192" t="s">
        <v>75</v>
      </c>
      <c r="E392" s="204" t="s">
        <v>665</v>
      </c>
      <c r="F392" s="204" t="s">
        <v>666</v>
      </c>
      <c r="G392" s="191"/>
      <c r="H392" s="191"/>
      <c r="I392" s="194"/>
      <c r="J392" s="205">
        <f>BK392</f>
        <v>0</v>
      </c>
      <c r="K392" s="191"/>
      <c r="L392" s="196"/>
      <c r="M392" s="197"/>
      <c r="N392" s="198"/>
      <c r="O392" s="198"/>
      <c r="P392" s="199">
        <f>SUM(P393:P415)</f>
        <v>0</v>
      </c>
      <c r="Q392" s="198"/>
      <c r="R392" s="199">
        <f>SUM(R393:R415)</f>
        <v>0</v>
      </c>
      <c r="S392" s="198"/>
      <c r="T392" s="200">
        <f>SUM(T393:T415)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1" t="s">
        <v>84</v>
      </c>
      <c r="AT392" s="202" t="s">
        <v>75</v>
      </c>
      <c r="AU392" s="202" t="s">
        <v>84</v>
      </c>
      <c r="AY392" s="201" t="s">
        <v>140</v>
      </c>
      <c r="BK392" s="203">
        <f>SUM(BK393:BK415)</f>
        <v>0</v>
      </c>
    </row>
    <row r="393" s="2" customFormat="1">
      <c r="A393" s="40"/>
      <c r="B393" s="41"/>
      <c r="C393" s="206" t="s">
        <v>629</v>
      </c>
      <c r="D393" s="206" t="s">
        <v>142</v>
      </c>
      <c r="E393" s="207" t="s">
        <v>1486</v>
      </c>
      <c r="F393" s="208" t="s">
        <v>1487</v>
      </c>
      <c r="G393" s="209" t="s">
        <v>334</v>
      </c>
      <c r="H393" s="210">
        <v>1587.702</v>
      </c>
      <c r="I393" s="211"/>
      <c r="J393" s="212">
        <f>ROUND(I393*H393,2)</f>
        <v>0</v>
      </c>
      <c r="K393" s="208" t="s">
        <v>146</v>
      </c>
      <c r="L393" s="46"/>
      <c r="M393" s="213" t="s">
        <v>31</v>
      </c>
      <c r="N393" s="214" t="s">
        <v>47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147</v>
      </c>
      <c r="AT393" s="217" t="s">
        <v>142</v>
      </c>
      <c r="AU393" s="217" t="s">
        <v>86</v>
      </c>
      <c r="AY393" s="19" t="s">
        <v>140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84</v>
      </c>
      <c r="BK393" s="218">
        <f>ROUND(I393*H393,2)</f>
        <v>0</v>
      </c>
      <c r="BL393" s="19" t="s">
        <v>147</v>
      </c>
      <c r="BM393" s="217" t="s">
        <v>1488</v>
      </c>
    </row>
    <row r="394" s="14" customFormat="1">
      <c r="A394" s="14"/>
      <c r="B394" s="230"/>
      <c r="C394" s="231"/>
      <c r="D394" s="221" t="s">
        <v>149</v>
      </c>
      <c r="E394" s="232" t="s">
        <v>31</v>
      </c>
      <c r="F394" s="233" t="s">
        <v>1489</v>
      </c>
      <c r="G394" s="231"/>
      <c r="H394" s="234">
        <v>1587.702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0" t="s">
        <v>149</v>
      </c>
      <c r="AU394" s="240" t="s">
        <v>86</v>
      </c>
      <c r="AV394" s="14" t="s">
        <v>86</v>
      </c>
      <c r="AW394" s="14" t="s">
        <v>37</v>
      </c>
      <c r="AX394" s="14" t="s">
        <v>84</v>
      </c>
      <c r="AY394" s="240" t="s">
        <v>140</v>
      </c>
    </row>
    <row r="395" s="2" customFormat="1">
      <c r="A395" s="40"/>
      <c r="B395" s="41"/>
      <c r="C395" s="206" t="s">
        <v>635</v>
      </c>
      <c r="D395" s="206" t="s">
        <v>142</v>
      </c>
      <c r="E395" s="207" t="s">
        <v>1490</v>
      </c>
      <c r="F395" s="208" t="s">
        <v>1491</v>
      </c>
      <c r="G395" s="209" t="s">
        <v>334</v>
      </c>
      <c r="H395" s="210">
        <v>1926.846</v>
      </c>
      <c r="I395" s="211"/>
      <c r="J395" s="212">
        <f>ROUND(I395*H395,2)</f>
        <v>0</v>
      </c>
      <c r="K395" s="208" t="s">
        <v>146</v>
      </c>
      <c r="L395" s="46"/>
      <c r="M395" s="213" t="s">
        <v>31</v>
      </c>
      <c r="N395" s="214" t="s">
        <v>47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147</v>
      </c>
      <c r="AT395" s="217" t="s">
        <v>142</v>
      </c>
      <c r="AU395" s="217" t="s">
        <v>86</v>
      </c>
      <c r="AY395" s="19" t="s">
        <v>140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84</v>
      </c>
      <c r="BK395" s="218">
        <f>ROUND(I395*H395,2)</f>
        <v>0</v>
      </c>
      <c r="BL395" s="19" t="s">
        <v>147</v>
      </c>
      <c r="BM395" s="217" t="s">
        <v>1492</v>
      </c>
    </row>
    <row r="396" s="14" customFormat="1">
      <c r="A396" s="14"/>
      <c r="B396" s="230"/>
      <c r="C396" s="231"/>
      <c r="D396" s="221" t="s">
        <v>149</v>
      </c>
      <c r="E396" s="232" t="s">
        <v>31</v>
      </c>
      <c r="F396" s="233" t="s">
        <v>1493</v>
      </c>
      <c r="G396" s="231"/>
      <c r="H396" s="234">
        <v>404.48000000000002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0" t="s">
        <v>149</v>
      </c>
      <c r="AU396" s="240" t="s">
        <v>86</v>
      </c>
      <c r="AV396" s="14" t="s">
        <v>86</v>
      </c>
      <c r="AW396" s="14" t="s">
        <v>37</v>
      </c>
      <c r="AX396" s="14" t="s">
        <v>76</v>
      </c>
      <c r="AY396" s="240" t="s">
        <v>140</v>
      </c>
    </row>
    <row r="397" s="14" customFormat="1">
      <c r="A397" s="14"/>
      <c r="B397" s="230"/>
      <c r="C397" s="231"/>
      <c r="D397" s="221" t="s">
        <v>149</v>
      </c>
      <c r="E397" s="232" t="s">
        <v>31</v>
      </c>
      <c r="F397" s="233" t="s">
        <v>1494</v>
      </c>
      <c r="G397" s="231"/>
      <c r="H397" s="234">
        <v>805.03200000000004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0" t="s">
        <v>149</v>
      </c>
      <c r="AU397" s="240" t="s">
        <v>86</v>
      </c>
      <c r="AV397" s="14" t="s">
        <v>86</v>
      </c>
      <c r="AW397" s="14" t="s">
        <v>37</v>
      </c>
      <c r="AX397" s="14" t="s">
        <v>76</v>
      </c>
      <c r="AY397" s="240" t="s">
        <v>140</v>
      </c>
    </row>
    <row r="398" s="14" customFormat="1">
      <c r="A398" s="14"/>
      <c r="B398" s="230"/>
      <c r="C398" s="231"/>
      <c r="D398" s="221" t="s">
        <v>149</v>
      </c>
      <c r="E398" s="232" t="s">
        <v>31</v>
      </c>
      <c r="F398" s="233" t="s">
        <v>1495</v>
      </c>
      <c r="G398" s="231"/>
      <c r="H398" s="234">
        <v>399.78399999999999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0" t="s">
        <v>149</v>
      </c>
      <c r="AU398" s="240" t="s">
        <v>86</v>
      </c>
      <c r="AV398" s="14" t="s">
        <v>86</v>
      </c>
      <c r="AW398" s="14" t="s">
        <v>37</v>
      </c>
      <c r="AX398" s="14" t="s">
        <v>76</v>
      </c>
      <c r="AY398" s="240" t="s">
        <v>140</v>
      </c>
    </row>
    <row r="399" s="14" customFormat="1">
      <c r="A399" s="14"/>
      <c r="B399" s="230"/>
      <c r="C399" s="231"/>
      <c r="D399" s="221" t="s">
        <v>149</v>
      </c>
      <c r="E399" s="232" t="s">
        <v>31</v>
      </c>
      <c r="F399" s="233" t="s">
        <v>1496</v>
      </c>
      <c r="G399" s="231"/>
      <c r="H399" s="234">
        <v>317.55000000000001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0" t="s">
        <v>149</v>
      </c>
      <c r="AU399" s="240" t="s">
        <v>86</v>
      </c>
      <c r="AV399" s="14" t="s">
        <v>86</v>
      </c>
      <c r="AW399" s="14" t="s">
        <v>37</v>
      </c>
      <c r="AX399" s="14" t="s">
        <v>76</v>
      </c>
      <c r="AY399" s="240" t="s">
        <v>140</v>
      </c>
    </row>
    <row r="400" s="15" customFormat="1">
      <c r="A400" s="15"/>
      <c r="B400" s="241"/>
      <c r="C400" s="242"/>
      <c r="D400" s="221" t="s">
        <v>149</v>
      </c>
      <c r="E400" s="243" t="s">
        <v>31</v>
      </c>
      <c r="F400" s="244" t="s">
        <v>204</v>
      </c>
      <c r="G400" s="242"/>
      <c r="H400" s="245">
        <v>1926.846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1" t="s">
        <v>149</v>
      </c>
      <c r="AU400" s="251" t="s">
        <v>86</v>
      </c>
      <c r="AV400" s="15" t="s">
        <v>147</v>
      </c>
      <c r="AW400" s="15" t="s">
        <v>37</v>
      </c>
      <c r="AX400" s="15" t="s">
        <v>84</v>
      </c>
      <c r="AY400" s="251" t="s">
        <v>140</v>
      </c>
    </row>
    <row r="401" s="2" customFormat="1">
      <c r="A401" s="40"/>
      <c r="B401" s="41"/>
      <c r="C401" s="206" t="s">
        <v>639</v>
      </c>
      <c r="D401" s="206" t="s">
        <v>142</v>
      </c>
      <c r="E401" s="207" t="s">
        <v>1497</v>
      </c>
      <c r="F401" s="208" t="s">
        <v>1498</v>
      </c>
      <c r="G401" s="209" t="s">
        <v>334</v>
      </c>
      <c r="H401" s="210">
        <v>11270.448</v>
      </c>
      <c r="I401" s="211"/>
      <c r="J401" s="212">
        <f>ROUND(I401*H401,2)</f>
        <v>0</v>
      </c>
      <c r="K401" s="208" t="s">
        <v>146</v>
      </c>
      <c r="L401" s="46"/>
      <c r="M401" s="213" t="s">
        <v>31</v>
      </c>
      <c r="N401" s="214" t="s">
        <v>47</v>
      </c>
      <c r="O401" s="86"/>
      <c r="P401" s="215">
        <f>O401*H401</f>
        <v>0</v>
      </c>
      <c r="Q401" s="215">
        <v>0</v>
      </c>
      <c r="R401" s="215">
        <f>Q401*H401</f>
        <v>0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147</v>
      </c>
      <c r="AT401" s="217" t="s">
        <v>142</v>
      </c>
      <c r="AU401" s="217" t="s">
        <v>86</v>
      </c>
      <c r="AY401" s="19" t="s">
        <v>140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84</v>
      </c>
      <c r="BK401" s="218">
        <f>ROUND(I401*H401,2)</f>
        <v>0</v>
      </c>
      <c r="BL401" s="19" t="s">
        <v>147</v>
      </c>
      <c r="BM401" s="217" t="s">
        <v>1499</v>
      </c>
    </row>
    <row r="402" s="14" customFormat="1">
      <c r="A402" s="14"/>
      <c r="B402" s="230"/>
      <c r="C402" s="231"/>
      <c r="D402" s="221" t="s">
        <v>149</v>
      </c>
      <c r="E402" s="232" t="s">
        <v>31</v>
      </c>
      <c r="F402" s="233" t="s">
        <v>1500</v>
      </c>
      <c r="G402" s="231"/>
      <c r="H402" s="234">
        <v>11270.448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0" t="s">
        <v>149</v>
      </c>
      <c r="AU402" s="240" t="s">
        <v>86</v>
      </c>
      <c r="AV402" s="14" t="s">
        <v>86</v>
      </c>
      <c r="AW402" s="14" t="s">
        <v>37</v>
      </c>
      <c r="AX402" s="14" t="s">
        <v>84</v>
      </c>
      <c r="AY402" s="240" t="s">
        <v>140</v>
      </c>
    </row>
    <row r="403" s="2" customFormat="1">
      <c r="A403" s="40"/>
      <c r="B403" s="41"/>
      <c r="C403" s="206" t="s">
        <v>645</v>
      </c>
      <c r="D403" s="206" t="s">
        <v>142</v>
      </c>
      <c r="E403" s="207" t="s">
        <v>1501</v>
      </c>
      <c r="F403" s="208" t="s">
        <v>1502</v>
      </c>
      <c r="G403" s="209" t="s">
        <v>334</v>
      </c>
      <c r="H403" s="210">
        <v>2114.6680000000001</v>
      </c>
      <c r="I403" s="211"/>
      <c r="J403" s="212">
        <f>ROUND(I403*H403,2)</f>
        <v>0</v>
      </c>
      <c r="K403" s="208" t="s">
        <v>146</v>
      </c>
      <c r="L403" s="46"/>
      <c r="M403" s="213" t="s">
        <v>31</v>
      </c>
      <c r="N403" s="214" t="s">
        <v>47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147</v>
      </c>
      <c r="AT403" s="217" t="s">
        <v>142</v>
      </c>
      <c r="AU403" s="217" t="s">
        <v>86</v>
      </c>
      <c r="AY403" s="19" t="s">
        <v>140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84</v>
      </c>
      <c r="BK403" s="218">
        <f>ROUND(I403*H403,2)</f>
        <v>0</v>
      </c>
      <c r="BL403" s="19" t="s">
        <v>147</v>
      </c>
      <c r="BM403" s="217" t="s">
        <v>1503</v>
      </c>
    </row>
    <row r="404" s="14" customFormat="1">
      <c r="A404" s="14"/>
      <c r="B404" s="230"/>
      <c r="C404" s="231"/>
      <c r="D404" s="221" t="s">
        <v>149</v>
      </c>
      <c r="E404" s="232" t="s">
        <v>31</v>
      </c>
      <c r="F404" s="233" t="s">
        <v>1504</v>
      </c>
      <c r="G404" s="231"/>
      <c r="H404" s="234">
        <v>1587.702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0" t="s">
        <v>149</v>
      </c>
      <c r="AU404" s="240" t="s">
        <v>86</v>
      </c>
      <c r="AV404" s="14" t="s">
        <v>86</v>
      </c>
      <c r="AW404" s="14" t="s">
        <v>37</v>
      </c>
      <c r="AX404" s="14" t="s">
        <v>76</v>
      </c>
      <c r="AY404" s="240" t="s">
        <v>140</v>
      </c>
    </row>
    <row r="405" s="14" customFormat="1">
      <c r="A405" s="14"/>
      <c r="B405" s="230"/>
      <c r="C405" s="231"/>
      <c r="D405" s="221" t="s">
        <v>149</v>
      </c>
      <c r="E405" s="232" t="s">
        <v>31</v>
      </c>
      <c r="F405" s="233" t="s">
        <v>1505</v>
      </c>
      <c r="G405" s="231"/>
      <c r="H405" s="234">
        <v>209.416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0" t="s">
        <v>149</v>
      </c>
      <c r="AU405" s="240" t="s">
        <v>86</v>
      </c>
      <c r="AV405" s="14" t="s">
        <v>86</v>
      </c>
      <c r="AW405" s="14" t="s">
        <v>37</v>
      </c>
      <c r="AX405" s="14" t="s">
        <v>76</v>
      </c>
      <c r="AY405" s="240" t="s">
        <v>140</v>
      </c>
    </row>
    <row r="406" s="14" customFormat="1">
      <c r="A406" s="14"/>
      <c r="B406" s="230"/>
      <c r="C406" s="231"/>
      <c r="D406" s="221" t="s">
        <v>149</v>
      </c>
      <c r="E406" s="232" t="s">
        <v>31</v>
      </c>
      <c r="F406" s="233" t="s">
        <v>1506</v>
      </c>
      <c r="G406" s="231"/>
      <c r="H406" s="234">
        <v>317.55000000000001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0" t="s">
        <v>149</v>
      </c>
      <c r="AU406" s="240" t="s">
        <v>86</v>
      </c>
      <c r="AV406" s="14" t="s">
        <v>86</v>
      </c>
      <c r="AW406" s="14" t="s">
        <v>37</v>
      </c>
      <c r="AX406" s="14" t="s">
        <v>76</v>
      </c>
      <c r="AY406" s="240" t="s">
        <v>140</v>
      </c>
    </row>
    <row r="407" s="15" customFormat="1">
      <c r="A407" s="15"/>
      <c r="B407" s="241"/>
      <c r="C407" s="242"/>
      <c r="D407" s="221" t="s">
        <v>149</v>
      </c>
      <c r="E407" s="243" t="s">
        <v>31</v>
      </c>
      <c r="F407" s="244" t="s">
        <v>204</v>
      </c>
      <c r="G407" s="242"/>
      <c r="H407" s="245">
        <v>2114.6680000000001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1" t="s">
        <v>149</v>
      </c>
      <c r="AU407" s="251" t="s">
        <v>86</v>
      </c>
      <c r="AV407" s="15" t="s">
        <v>147</v>
      </c>
      <c r="AW407" s="15" t="s">
        <v>37</v>
      </c>
      <c r="AX407" s="15" t="s">
        <v>84</v>
      </c>
      <c r="AY407" s="251" t="s">
        <v>140</v>
      </c>
    </row>
    <row r="408" s="2" customFormat="1">
      <c r="A408" s="40"/>
      <c r="B408" s="41"/>
      <c r="C408" s="206" t="s">
        <v>650</v>
      </c>
      <c r="D408" s="206" t="s">
        <v>142</v>
      </c>
      <c r="E408" s="207" t="s">
        <v>673</v>
      </c>
      <c r="F408" s="208" t="s">
        <v>674</v>
      </c>
      <c r="G408" s="209" t="s">
        <v>334</v>
      </c>
      <c r="H408" s="210">
        <v>2931.8240000000001</v>
      </c>
      <c r="I408" s="211"/>
      <c r="J408" s="212">
        <f>ROUND(I408*H408,2)</f>
        <v>0</v>
      </c>
      <c r="K408" s="208" t="s">
        <v>146</v>
      </c>
      <c r="L408" s="46"/>
      <c r="M408" s="213" t="s">
        <v>31</v>
      </c>
      <c r="N408" s="214" t="s">
        <v>47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147</v>
      </c>
      <c r="AT408" s="217" t="s">
        <v>142</v>
      </c>
      <c r="AU408" s="217" t="s">
        <v>86</v>
      </c>
      <c r="AY408" s="19" t="s">
        <v>140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84</v>
      </c>
      <c r="BK408" s="218">
        <f>ROUND(I408*H408,2)</f>
        <v>0</v>
      </c>
      <c r="BL408" s="19" t="s">
        <v>147</v>
      </c>
      <c r="BM408" s="217" t="s">
        <v>1507</v>
      </c>
    </row>
    <row r="409" s="14" customFormat="1">
      <c r="A409" s="14"/>
      <c r="B409" s="230"/>
      <c r="C409" s="231"/>
      <c r="D409" s="221" t="s">
        <v>149</v>
      </c>
      <c r="E409" s="232" t="s">
        <v>31</v>
      </c>
      <c r="F409" s="233" t="s">
        <v>1508</v>
      </c>
      <c r="G409" s="231"/>
      <c r="H409" s="234">
        <v>2931.8240000000001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0" t="s">
        <v>149</v>
      </c>
      <c r="AU409" s="240" t="s">
        <v>86</v>
      </c>
      <c r="AV409" s="14" t="s">
        <v>86</v>
      </c>
      <c r="AW409" s="14" t="s">
        <v>37</v>
      </c>
      <c r="AX409" s="14" t="s">
        <v>84</v>
      </c>
      <c r="AY409" s="240" t="s">
        <v>140</v>
      </c>
    </row>
    <row r="410" s="2" customFormat="1">
      <c r="A410" s="40"/>
      <c r="B410" s="41"/>
      <c r="C410" s="206" t="s">
        <v>655</v>
      </c>
      <c r="D410" s="206" t="s">
        <v>142</v>
      </c>
      <c r="E410" s="207" t="s">
        <v>1509</v>
      </c>
      <c r="F410" s="208" t="s">
        <v>1510</v>
      </c>
      <c r="G410" s="209" t="s">
        <v>334</v>
      </c>
      <c r="H410" s="210">
        <v>317.55000000000001</v>
      </c>
      <c r="I410" s="211"/>
      <c r="J410" s="212">
        <f>ROUND(I410*H410,2)</f>
        <v>0</v>
      </c>
      <c r="K410" s="208" t="s">
        <v>146</v>
      </c>
      <c r="L410" s="46"/>
      <c r="M410" s="213" t="s">
        <v>31</v>
      </c>
      <c r="N410" s="214" t="s">
        <v>47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147</v>
      </c>
      <c r="AT410" s="217" t="s">
        <v>142</v>
      </c>
      <c r="AU410" s="217" t="s">
        <v>86</v>
      </c>
      <c r="AY410" s="19" t="s">
        <v>140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84</v>
      </c>
      <c r="BK410" s="218">
        <f>ROUND(I410*H410,2)</f>
        <v>0</v>
      </c>
      <c r="BL410" s="19" t="s">
        <v>147</v>
      </c>
      <c r="BM410" s="217" t="s">
        <v>1511</v>
      </c>
    </row>
    <row r="411" s="14" customFormat="1">
      <c r="A411" s="14"/>
      <c r="B411" s="230"/>
      <c r="C411" s="231"/>
      <c r="D411" s="221" t="s">
        <v>149</v>
      </c>
      <c r="E411" s="232" t="s">
        <v>31</v>
      </c>
      <c r="F411" s="233" t="s">
        <v>1506</v>
      </c>
      <c r="G411" s="231"/>
      <c r="H411" s="234">
        <v>317.55000000000001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0" t="s">
        <v>149</v>
      </c>
      <c r="AU411" s="240" t="s">
        <v>86</v>
      </c>
      <c r="AV411" s="14" t="s">
        <v>86</v>
      </c>
      <c r="AW411" s="14" t="s">
        <v>37</v>
      </c>
      <c r="AX411" s="14" t="s">
        <v>84</v>
      </c>
      <c r="AY411" s="240" t="s">
        <v>140</v>
      </c>
    </row>
    <row r="412" s="2" customFormat="1">
      <c r="A412" s="40"/>
      <c r="B412" s="41"/>
      <c r="C412" s="206" t="s">
        <v>667</v>
      </c>
      <c r="D412" s="206" t="s">
        <v>142</v>
      </c>
      <c r="E412" s="207" t="s">
        <v>1512</v>
      </c>
      <c r="F412" s="208" t="s">
        <v>338</v>
      </c>
      <c r="G412" s="209" t="s">
        <v>334</v>
      </c>
      <c r="H412" s="210">
        <v>805.03200000000004</v>
      </c>
      <c r="I412" s="211"/>
      <c r="J412" s="212">
        <f>ROUND(I412*H412,2)</f>
        <v>0</v>
      </c>
      <c r="K412" s="208" t="s">
        <v>146</v>
      </c>
      <c r="L412" s="46"/>
      <c r="M412" s="213" t="s">
        <v>31</v>
      </c>
      <c r="N412" s="214" t="s">
        <v>47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147</v>
      </c>
      <c r="AT412" s="217" t="s">
        <v>142</v>
      </c>
      <c r="AU412" s="217" t="s">
        <v>86</v>
      </c>
      <c r="AY412" s="19" t="s">
        <v>140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84</v>
      </c>
      <c r="BK412" s="218">
        <f>ROUND(I412*H412,2)</f>
        <v>0</v>
      </c>
      <c r="BL412" s="19" t="s">
        <v>147</v>
      </c>
      <c r="BM412" s="217" t="s">
        <v>1513</v>
      </c>
    </row>
    <row r="413" s="14" customFormat="1">
      <c r="A413" s="14"/>
      <c r="B413" s="230"/>
      <c r="C413" s="231"/>
      <c r="D413" s="221" t="s">
        <v>149</v>
      </c>
      <c r="E413" s="232" t="s">
        <v>31</v>
      </c>
      <c r="F413" s="233" t="s">
        <v>1494</v>
      </c>
      <c r="G413" s="231"/>
      <c r="H413" s="234">
        <v>805.03200000000004</v>
      </c>
      <c r="I413" s="235"/>
      <c r="J413" s="231"/>
      <c r="K413" s="231"/>
      <c r="L413" s="236"/>
      <c r="M413" s="237"/>
      <c r="N413" s="238"/>
      <c r="O413" s="238"/>
      <c r="P413" s="238"/>
      <c r="Q413" s="238"/>
      <c r="R413" s="238"/>
      <c r="S413" s="238"/>
      <c r="T413" s="23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0" t="s">
        <v>149</v>
      </c>
      <c r="AU413" s="240" t="s">
        <v>86</v>
      </c>
      <c r="AV413" s="14" t="s">
        <v>86</v>
      </c>
      <c r="AW413" s="14" t="s">
        <v>37</v>
      </c>
      <c r="AX413" s="14" t="s">
        <v>84</v>
      </c>
      <c r="AY413" s="240" t="s">
        <v>140</v>
      </c>
    </row>
    <row r="414" s="2" customFormat="1">
      <c r="A414" s="40"/>
      <c r="B414" s="41"/>
      <c r="C414" s="206" t="s">
        <v>672</v>
      </c>
      <c r="D414" s="206" t="s">
        <v>142</v>
      </c>
      <c r="E414" s="207" t="s">
        <v>678</v>
      </c>
      <c r="F414" s="208" t="s">
        <v>679</v>
      </c>
      <c r="G414" s="209" t="s">
        <v>334</v>
      </c>
      <c r="H414" s="210">
        <v>209.416</v>
      </c>
      <c r="I414" s="211"/>
      <c r="J414" s="212">
        <f>ROUND(I414*H414,2)</f>
        <v>0</v>
      </c>
      <c r="K414" s="208" t="s">
        <v>146</v>
      </c>
      <c r="L414" s="46"/>
      <c r="M414" s="213" t="s">
        <v>31</v>
      </c>
      <c r="N414" s="214" t="s">
        <v>47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147</v>
      </c>
      <c r="AT414" s="217" t="s">
        <v>142</v>
      </c>
      <c r="AU414" s="217" t="s">
        <v>86</v>
      </c>
      <c r="AY414" s="19" t="s">
        <v>140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84</v>
      </c>
      <c r="BK414" s="218">
        <f>ROUND(I414*H414,2)</f>
        <v>0</v>
      </c>
      <c r="BL414" s="19" t="s">
        <v>147</v>
      </c>
      <c r="BM414" s="217" t="s">
        <v>1514</v>
      </c>
    </row>
    <row r="415" s="14" customFormat="1">
      <c r="A415" s="14"/>
      <c r="B415" s="230"/>
      <c r="C415" s="231"/>
      <c r="D415" s="221" t="s">
        <v>149</v>
      </c>
      <c r="E415" s="232" t="s">
        <v>31</v>
      </c>
      <c r="F415" s="233" t="s">
        <v>1505</v>
      </c>
      <c r="G415" s="231"/>
      <c r="H415" s="234">
        <v>209.416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0" t="s">
        <v>149</v>
      </c>
      <c r="AU415" s="240" t="s">
        <v>86</v>
      </c>
      <c r="AV415" s="14" t="s">
        <v>86</v>
      </c>
      <c r="AW415" s="14" t="s">
        <v>37</v>
      </c>
      <c r="AX415" s="14" t="s">
        <v>84</v>
      </c>
      <c r="AY415" s="240" t="s">
        <v>140</v>
      </c>
    </row>
    <row r="416" s="12" customFormat="1" ht="22.8" customHeight="1">
      <c r="A416" s="12"/>
      <c r="B416" s="190"/>
      <c r="C416" s="191"/>
      <c r="D416" s="192" t="s">
        <v>75</v>
      </c>
      <c r="E416" s="204" t="s">
        <v>1515</v>
      </c>
      <c r="F416" s="204" t="s">
        <v>1516</v>
      </c>
      <c r="G416" s="191"/>
      <c r="H416" s="191"/>
      <c r="I416" s="194"/>
      <c r="J416" s="205">
        <f>BK416</f>
        <v>0</v>
      </c>
      <c r="K416" s="191"/>
      <c r="L416" s="196"/>
      <c r="M416" s="197"/>
      <c r="N416" s="198"/>
      <c r="O416" s="198"/>
      <c r="P416" s="199">
        <f>P417</f>
        <v>0</v>
      </c>
      <c r="Q416" s="198"/>
      <c r="R416" s="199">
        <f>R417</f>
        <v>0</v>
      </c>
      <c r="S416" s="198"/>
      <c r="T416" s="200">
        <f>T417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1" t="s">
        <v>84</v>
      </c>
      <c r="AT416" s="202" t="s">
        <v>75</v>
      </c>
      <c r="AU416" s="202" t="s">
        <v>84</v>
      </c>
      <c r="AY416" s="201" t="s">
        <v>140</v>
      </c>
      <c r="BK416" s="203">
        <f>BK417</f>
        <v>0</v>
      </c>
    </row>
    <row r="417" s="2" customFormat="1">
      <c r="A417" s="40"/>
      <c r="B417" s="41"/>
      <c r="C417" s="206" t="s">
        <v>677</v>
      </c>
      <c r="D417" s="206" t="s">
        <v>142</v>
      </c>
      <c r="E417" s="207" t="s">
        <v>1517</v>
      </c>
      <c r="F417" s="208" t="s">
        <v>1518</v>
      </c>
      <c r="G417" s="209" t="s">
        <v>334</v>
      </c>
      <c r="H417" s="210">
        <v>1380.749</v>
      </c>
      <c r="I417" s="211"/>
      <c r="J417" s="212">
        <f>ROUND(I417*H417,2)</f>
        <v>0</v>
      </c>
      <c r="K417" s="208" t="s">
        <v>146</v>
      </c>
      <c r="L417" s="46"/>
      <c r="M417" s="213" t="s">
        <v>31</v>
      </c>
      <c r="N417" s="214" t="s">
        <v>47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147</v>
      </c>
      <c r="AT417" s="217" t="s">
        <v>142</v>
      </c>
      <c r="AU417" s="217" t="s">
        <v>86</v>
      </c>
      <c r="AY417" s="19" t="s">
        <v>140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84</v>
      </c>
      <c r="BK417" s="218">
        <f>ROUND(I417*H417,2)</f>
        <v>0</v>
      </c>
      <c r="BL417" s="19" t="s">
        <v>147</v>
      </c>
      <c r="BM417" s="217" t="s">
        <v>1519</v>
      </c>
    </row>
    <row r="418" s="12" customFormat="1" ht="25.92" customHeight="1">
      <c r="A418" s="12"/>
      <c r="B418" s="190"/>
      <c r="C418" s="191"/>
      <c r="D418" s="192" t="s">
        <v>75</v>
      </c>
      <c r="E418" s="193" t="s">
        <v>331</v>
      </c>
      <c r="F418" s="193" t="s">
        <v>1014</v>
      </c>
      <c r="G418" s="191"/>
      <c r="H418" s="191"/>
      <c r="I418" s="194"/>
      <c r="J418" s="195">
        <f>BK418</f>
        <v>0</v>
      </c>
      <c r="K418" s="191"/>
      <c r="L418" s="196"/>
      <c r="M418" s="197"/>
      <c r="N418" s="198"/>
      <c r="O418" s="198"/>
      <c r="P418" s="199">
        <f>P419</f>
        <v>0</v>
      </c>
      <c r="Q418" s="198"/>
      <c r="R418" s="199">
        <f>R419</f>
        <v>0.00055999999999999995</v>
      </c>
      <c r="S418" s="198"/>
      <c r="T418" s="200">
        <f>T419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1" t="s">
        <v>263</v>
      </c>
      <c r="AT418" s="202" t="s">
        <v>75</v>
      </c>
      <c r="AU418" s="202" t="s">
        <v>76</v>
      </c>
      <c r="AY418" s="201" t="s">
        <v>140</v>
      </c>
      <c r="BK418" s="203">
        <f>BK419</f>
        <v>0</v>
      </c>
    </row>
    <row r="419" s="12" customFormat="1" ht="22.8" customHeight="1">
      <c r="A419" s="12"/>
      <c r="B419" s="190"/>
      <c r="C419" s="191"/>
      <c r="D419" s="192" t="s">
        <v>75</v>
      </c>
      <c r="E419" s="204" t="s">
        <v>1015</v>
      </c>
      <c r="F419" s="204" t="s">
        <v>1016</v>
      </c>
      <c r="G419" s="191"/>
      <c r="H419" s="191"/>
      <c r="I419" s="194"/>
      <c r="J419" s="205">
        <f>BK419</f>
        <v>0</v>
      </c>
      <c r="K419" s="191"/>
      <c r="L419" s="196"/>
      <c r="M419" s="197"/>
      <c r="N419" s="198"/>
      <c r="O419" s="198"/>
      <c r="P419" s="199">
        <f>SUM(P420:P424)</f>
        <v>0</v>
      </c>
      <c r="Q419" s="198"/>
      <c r="R419" s="199">
        <f>SUM(R420:R424)</f>
        <v>0.00055999999999999995</v>
      </c>
      <c r="S419" s="198"/>
      <c r="T419" s="200">
        <f>SUM(T420:T424)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1" t="s">
        <v>263</v>
      </c>
      <c r="AT419" s="202" t="s">
        <v>75</v>
      </c>
      <c r="AU419" s="202" t="s">
        <v>84</v>
      </c>
      <c r="AY419" s="201" t="s">
        <v>140</v>
      </c>
      <c r="BK419" s="203">
        <f>SUM(BK420:BK424)</f>
        <v>0</v>
      </c>
    </row>
    <row r="420" s="2" customFormat="1" ht="16.5" customHeight="1">
      <c r="A420" s="40"/>
      <c r="B420" s="41"/>
      <c r="C420" s="206" t="s">
        <v>1017</v>
      </c>
      <c r="D420" s="206" t="s">
        <v>142</v>
      </c>
      <c r="E420" s="207" t="s">
        <v>1018</v>
      </c>
      <c r="F420" s="208" t="s">
        <v>1019</v>
      </c>
      <c r="G420" s="209" t="s">
        <v>577</v>
      </c>
      <c r="H420" s="210">
        <v>8</v>
      </c>
      <c r="I420" s="211"/>
      <c r="J420" s="212">
        <f>ROUND(I420*H420,2)</f>
        <v>0</v>
      </c>
      <c r="K420" s="208" t="s">
        <v>146</v>
      </c>
      <c r="L420" s="46"/>
      <c r="M420" s="213" t="s">
        <v>31</v>
      </c>
      <c r="N420" s="214" t="s">
        <v>47</v>
      </c>
      <c r="O420" s="86"/>
      <c r="P420" s="215">
        <f>O420*H420</f>
        <v>0</v>
      </c>
      <c r="Q420" s="215">
        <v>6.9999999999999994E-05</v>
      </c>
      <c r="R420" s="215">
        <f>Q420*H420</f>
        <v>0.00055999999999999995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147</v>
      </c>
      <c r="AT420" s="217" t="s">
        <v>142</v>
      </c>
      <c r="AU420" s="217" t="s">
        <v>86</v>
      </c>
      <c r="AY420" s="19" t="s">
        <v>140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84</v>
      </c>
      <c r="BK420" s="218">
        <f>ROUND(I420*H420,2)</f>
        <v>0</v>
      </c>
      <c r="BL420" s="19" t="s">
        <v>147</v>
      </c>
      <c r="BM420" s="217" t="s">
        <v>1520</v>
      </c>
    </row>
    <row r="421" s="14" customFormat="1">
      <c r="A421" s="14"/>
      <c r="B421" s="230"/>
      <c r="C421" s="231"/>
      <c r="D421" s="221" t="s">
        <v>149</v>
      </c>
      <c r="E421" s="232" t="s">
        <v>31</v>
      </c>
      <c r="F421" s="233" t="s">
        <v>1521</v>
      </c>
      <c r="G421" s="231"/>
      <c r="H421" s="234">
        <v>8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0" t="s">
        <v>149</v>
      </c>
      <c r="AU421" s="240" t="s">
        <v>86</v>
      </c>
      <c r="AV421" s="14" t="s">
        <v>86</v>
      </c>
      <c r="AW421" s="14" t="s">
        <v>37</v>
      </c>
      <c r="AX421" s="14" t="s">
        <v>84</v>
      </c>
      <c r="AY421" s="240" t="s">
        <v>140</v>
      </c>
    </row>
    <row r="422" s="2" customFormat="1" ht="16.5" customHeight="1">
      <c r="A422" s="40"/>
      <c r="B422" s="41"/>
      <c r="C422" s="206" t="s">
        <v>1022</v>
      </c>
      <c r="D422" s="206" t="s">
        <v>142</v>
      </c>
      <c r="E422" s="207" t="s">
        <v>1023</v>
      </c>
      <c r="F422" s="208" t="s">
        <v>1024</v>
      </c>
      <c r="G422" s="209" t="s">
        <v>577</v>
      </c>
      <c r="H422" s="210">
        <v>7</v>
      </c>
      <c r="I422" s="211"/>
      <c r="J422" s="212">
        <f>ROUND(I422*H422,2)</f>
        <v>0</v>
      </c>
      <c r="K422" s="208" t="s">
        <v>1522</v>
      </c>
      <c r="L422" s="46"/>
      <c r="M422" s="213" t="s">
        <v>31</v>
      </c>
      <c r="N422" s="214" t="s">
        <v>47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1026</v>
      </c>
      <c r="AT422" s="217" t="s">
        <v>142</v>
      </c>
      <c r="AU422" s="217" t="s">
        <v>86</v>
      </c>
      <c r="AY422" s="19" t="s">
        <v>140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84</v>
      </c>
      <c r="BK422" s="218">
        <f>ROUND(I422*H422,2)</f>
        <v>0</v>
      </c>
      <c r="BL422" s="19" t="s">
        <v>1026</v>
      </c>
      <c r="BM422" s="217" t="s">
        <v>1523</v>
      </c>
    </row>
    <row r="423" s="13" customFormat="1">
      <c r="A423" s="13"/>
      <c r="B423" s="219"/>
      <c r="C423" s="220"/>
      <c r="D423" s="221" t="s">
        <v>149</v>
      </c>
      <c r="E423" s="222" t="s">
        <v>31</v>
      </c>
      <c r="F423" s="223" t="s">
        <v>784</v>
      </c>
      <c r="G423" s="220"/>
      <c r="H423" s="222" t="s">
        <v>31</v>
      </c>
      <c r="I423" s="224"/>
      <c r="J423" s="220"/>
      <c r="K423" s="220"/>
      <c r="L423" s="225"/>
      <c r="M423" s="226"/>
      <c r="N423" s="227"/>
      <c r="O423" s="227"/>
      <c r="P423" s="227"/>
      <c r="Q423" s="227"/>
      <c r="R423" s="227"/>
      <c r="S423" s="227"/>
      <c r="T423" s="22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29" t="s">
        <v>149</v>
      </c>
      <c r="AU423" s="229" t="s">
        <v>86</v>
      </c>
      <c r="AV423" s="13" t="s">
        <v>84</v>
      </c>
      <c r="AW423" s="13" t="s">
        <v>37</v>
      </c>
      <c r="AX423" s="13" t="s">
        <v>76</v>
      </c>
      <c r="AY423" s="229" t="s">
        <v>140</v>
      </c>
    </row>
    <row r="424" s="14" customFormat="1">
      <c r="A424" s="14"/>
      <c r="B424" s="230"/>
      <c r="C424" s="231"/>
      <c r="D424" s="221" t="s">
        <v>149</v>
      </c>
      <c r="E424" s="232" t="s">
        <v>31</v>
      </c>
      <c r="F424" s="233" t="s">
        <v>1524</v>
      </c>
      <c r="G424" s="231"/>
      <c r="H424" s="234">
        <v>7</v>
      </c>
      <c r="I424" s="235"/>
      <c r="J424" s="231"/>
      <c r="K424" s="231"/>
      <c r="L424" s="236"/>
      <c r="M424" s="281"/>
      <c r="N424" s="282"/>
      <c r="O424" s="282"/>
      <c r="P424" s="282"/>
      <c r="Q424" s="282"/>
      <c r="R424" s="282"/>
      <c r="S424" s="282"/>
      <c r="T424" s="28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0" t="s">
        <v>149</v>
      </c>
      <c r="AU424" s="240" t="s">
        <v>86</v>
      </c>
      <c r="AV424" s="14" t="s">
        <v>86</v>
      </c>
      <c r="AW424" s="14" t="s">
        <v>37</v>
      </c>
      <c r="AX424" s="14" t="s">
        <v>84</v>
      </c>
      <c r="AY424" s="240" t="s">
        <v>140</v>
      </c>
    </row>
    <row r="425" s="2" customFormat="1" ht="6.96" customHeight="1">
      <c r="A425" s="40"/>
      <c r="B425" s="61"/>
      <c r="C425" s="62"/>
      <c r="D425" s="62"/>
      <c r="E425" s="62"/>
      <c r="F425" s="62"/>
      <c r="G425" s="62"/>
      <c r="H425" s="62"/>
      <c r="I425" s="62"/>
      <c r="J425" s="62"/>
      <c r="K425" s="62"/>
      <c r="L425" s="46"/>
      <c r="M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</row>
  </sheetData>
  <sheetProtection sheet="1" autoFilter="0" formatColumns="0" formatRows="0" objects="1" scenarios="1" spinCount="100000" saltValue="2Szp5fJF2tEFy7Rf5uzSwaErsmam97kHTDw8IpNA0ARcPWJNNtRpuwmcHdvjFGeVKeSv6ZumE0DgCRAt+FfX5A==" hashValue="DtU/8G/FOYdRQwgHYPmhlPvymKaoHcd7unRI5xe0Zw1qAoTSCZJzPq7zdGKuK0RT/TMCoJeR/+N457jET6MOEg==" algorithmName="SHA-512" password="CC35"/>
  <autoFilter ref="C89:K42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1525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ROUND((SUM(BE82:BE123)),  2)</f>
        <v>0</v>
      </c>
      <c r="G33" s="40"/>
      <c r="H33" s="40"/>
      <c r="I33" s="150">
        <v>0.20999999999999999</v>
      </c>
      <c r="J33" s="149">
        <f>ROUND(((SUM(BE82:BE123))*I33),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ROUND((SUM(BF82:BF123)),  2)</f>
        <v>0</v>
      </c>
      <c r="G34" s="40"/>
      <c r="H34" s="40"/>
      <c r="I34" s="150">
        <v>0.14999999999999999</v>
      </c>
      <c r="J34" s="149">
        <f>ROUND(((SUM(BF82:BF123))*I34),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ROUND((SUM(BG82:BG123)),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ROUND((SUM(BH82:BH123)),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ROUND((SUM(BI82:BI123)),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801 - Polní cesta C 35a - typ A, v části Zadní důl - náhradní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J117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společných zařízení, k.ú. Klášterec nad Orlicí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801 - Polní cesta C 35a - typ A, v části Zadní důl - náhradní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Klášterec nad Orlicí</v>
      </c>
      <c r="G76" s="42"/>
      <c r="H76" s="42"/>
      <c r="I76" s="34" t="s">
        <v>24</v>
      </c>
      <c r="J76" s="74" t="str">
        <f>IF(J12="","",J12)</f>
        <v>25. 12. 2020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26</v>
      </c>
      <c r="D78" s="42"/>
      <c r="E78" s="42"/>
      <c r="F78" s="29" t="str">
        <f>E15</f>
        <v>ČR, Státní pozemkový úřad pro Pardubický kraj</v>
      </c>
      <c r="G78" s="42"/>
      <c r="H78" s="42"/>
      <c r="I78" s="34" t="s">
        <v>34</v>
      </c>
      <c r="J78" s="38" t="str">
        <f>E21</f>
        <v>PK Adamec, s.r.o., Komenského 42, 56151 Letohrad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>Adamec Jiří, tel. 608 878 955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116</v>
      </c>
      <c r="K81" s="183" t="s">
        <v>130</v>
      </c>
      <c r="L81" s="184"/>
      <c r="M81" s="94" t="s">
        <v>31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23.425376000000004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23.425376000000004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140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141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P85+SUM(P86:P117)</f>
        <v>0</v>
      </c>
      <c r="Q84" s="198"/>
      <c r="R84" s="199">
        <f>R85+SUM(R86:R117)</f>
        <v>23.425376000000004</v>
      </c>
      <c r="S84" s="198"/>
      <c r="T84" s="200">
        <f>T85+SUM(T86:T117)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140</v>
      </c>
      <c r="BK84" s="203">
        <f>BK85+SUM(BK86:BK117)</f>
        <v>0</v>
      </c>
    </row>
    <row r="85" s="2" customFormat="1" ht="16.5" customHeight="1">
      <c r="A85" s="40"/>
      <c r="B85" s="41"/>
      <c r="C85" s="206" t="s">
        <v>84</v>
      </c>
      <c r="D85" s="206" t="s">
        <v>142</v>
      </c>
      <c r="E85" s="207" t="s">
        <v>1526</v>
      </c>
      <c r="F85" s="208" t="s">
        <v>1527</v>
      </c>
      <c r="G85" s="209" t="s">
        <v>145</v>
      </c>
      <c r="H85" s="210">
        <v>17.027999999999999</v>
      </c>
      <c r="I85" s="211"/>
      <c r="J85" s="212">
        <f>ROUND(I85*H85,2)</f>
        <v>0</v>
      </c>
      <c r="K85" s="208" t="s">
        <v>146</v>
      </c>
      <c r="L85" s="46"/>
      <c r="M85" s="213" t="s">
        <v>31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147</v>
      </c>
      <c r="AT85" s="217" t="s">
        <v>142</v>
      </c>
      <c r="AU85" s="217" t="s">
        <v>86</v>
      </c>
      <c r="AY85" s="19" t="s">
        <v>140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147</v>
      </c>
      <c r="BM85" s="217" t="s">
        <v>1528</v>
      </c>
    </row>
    <row r="86" s="14" customFormat="1">
      <c r="A86" s="14"/>
      <c r="B86" s="230"/>
      <c r="C86" s="231"/>
      <c r="D86" s="221" t="s">
        <v>149</v>
      </c>
      <c r="E86" s="232" t="s">
        <v>31</v>
      </c>
      <c r="F86" s="233" t="s">
        <v>1529</v>
      </c>
      <c r="G86" s="231"/>
      <c r="H86" s="234">
        <v>17.027999999999999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0" t="s">
        <v>149</v>
      </c>
      <c r="AU86" s="240" t="s">
        <v>86</v>
      </c>
      <c r="AV86" s="14" t="s">
        <v>86</v>
      </c>
      <c r="AW86" s="14" t="s">
        <v>37</v>
      </c>
      <c r="AX86" s="14" t="s">
        <v>84</v>
      </c>
      <c r="AY86" s="240" t="s">
        <v>140</v>
      </c>
    </row>
    <row r="87" s="2" customFormat="1" ht="16.5" customHeight="1">
      <c r="A87" s="40"/>
      <c r="B87" s="41"/>
      <c r="C87" s="206" t="s">
        <v>86</v>
      </c>
      <c r="D87" s="206" t="s">
        <v>142</v>
      </c>
      <c r="E87" s="207" t="s">
        <v>1530</v>
      </c>
      <c r="F87" s="208" t="s">
        <v>1531</v>
      </c>
      <c r="G87" s="209" t="s">
        <v>145</v>
      </c>
      <c r="H87" s="210">
        <v>85.140000000000001</v>
      </c>
      <c r="I87" s="211"/>
      <c r="J87" s="212">
        <f>ROUND(I87*H87,2)</f>
        <v>0</v>
      </c>
      <c r="K87" s="208" t="s">
        <v>146</v>
      </c>
      <c r="L87" s="46"/>
      <c r="M87" s="213" t="s">
        <v>31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147</v>
      </c>
      <c r="AT87" s="217" t="s">
        <v>142</v>
      </c>
      <c r="AU87" s="217" t="s">
        <v>86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147</v>
      </c>
      <c r="BM87" s="217" t="s">
        <v>1532</v>
      </c>
    </row>
    <row r="88" s="14" customFormat="1">
      <c r="A88" s="14"/>
      <c r="B88" s="230"/>
      <c r="C88" s="231"/>
      <c r="D88" s="221" t="s">
        <v>149</v>
      </c>
      <c r="E88" s="232" t="s">
        <v>31</v>
      </c>
      <c r="F88" s="233" t="s">
        <v>1533</v>
      </c>
      <c r="G88" s="231"/>
      <c r="H88" s="234">
        <v>85.140000000000001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0" t="s">
        <v>149</v>
      </c>
      <c r="AU88" s="240" t="s">
        <v>86</v>
      </c>
      <c r="AV88" s="14" t="s">
        <v>86</v>
      </c>
      <c r="AW88" s="14" t="s">
        <v>37</v>
      </c>
      <c r="AX88" s="14" t="s">
        <v>84</v>
      </c>
      <c r="AY88" s="240" t="s">
        <v>140</v>
      </c>
    </row>
    <row r="89" s="2" customFormat="1">
      <c r="A89" s="40"/>
      <c r="B89" s="41"/>
      <c r="C89" s="206" t="s">
        <v>263</v>
      </c>
      <c r="D89" s="206" t="s">
        <v>142</v>
      </c>
      <c r="E89" s="207" t="s">
        <v>337</v>
      </c>
      <c r="F89" s="208" t="s">
        <v>338</v>
      </c>
      <c r="G89" s="209" t="s">
        <v>334</v>
      </c>
      <c r="H89" s="210">
        <v>30.649999999999999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1534</v>
      </c>
    </row>
    <row r="90" s="14" customFormat="1">
      <c r="A90" s="14"/>
      <c r="B90" s="230"/>
      <c r="C90" s="231"/>
      <c r="D90" s="221" t="s">
        <v>149</v>
      </c>
      <c r="E90" s="232" t="s">
        <v>31</v>
      </c>
      <c r="F90" s="233" t="s">
        <v>1535</v>
      </c>
      <c r="G90" s="231"/>
      <c r="H90" s="234">
        <v>30.649999999999999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149</v>
      </c>
      <c r="AU90" s="240" t="s">
        <v>86</v>
      </c>
      <c r="AV90" s="14" t="s">
        <v>86</v>
      </c>
      <c r="AW90" s="14" t="s">
        <v>37</v>
      </c>
      <c r="AX90" s="14" t="s">
        <v>84</v>
      </c>
      <c r="AY90" s="240" t="s">
        <v>140</v>
      </c>
    </row>
    <row r="91" s="2" customFormat="1">
      <c r="A91" s="40"/>
      <c r="B91" s="41"/>
      <c r="C91" s="206" t="s">
        <v>147</v>
      </c>
      <c r="D91" s="206" t="s">
        <v>142</v>
      </c>
      <c r="E91" s="207" t="s">
        <v>1536</v>
      </c>
      <c r="F91" s="208" t="s">
        <v>1537</v>
      </c>
      <c r="G91" s="209" t="s">
        <v>432</v>
      </c>
      <c r="H91" s="210">
        <v>36</v>
      </c>
      <c r="I91" s="211"/>
      <c r="J91" s="212">
        <f>ROUND(I91*H91,2)</f>
        <v>0</v>
      </c>
      <c r="K91" s="208" t="s">
        <v>146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86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147</v>
      </c>
      <c r="BM91" s="217" t="s">
        <v>1538</v>
      </c>
    </row>
    <row r="92" s="2" customFormat="1">
      <c r="A92" s="40"/>
      <c r="B92" s="41"/>
      <c r="C92" s="206" t="s">
        <v>278</v>
      </c>
      <c r="D92" s="206" t="s">
        <v>142</v>
      </c>
      <c r="E92" s="207" t="s">
        <v>1539</v>
      </c>
      <c r="F92" s="208" t="s">
        <v>1540</v>
      </c>
      <c r="G92" s="209" t="s">
        <v>432</v>
      </c>
      <c r="H92" s="210">
        <v>84</v>
      </c>
      <c r="I92" s="211"/>
      <c r="J92" s="212">
        <f>ROUND(I92*H92,2)</f>
        <v>0</v>
      </c>
      <c r="K92" s="208" t="s">
        <v>146</v>
      </c>
      <c r="L92" s="46"/>
      <c r="M92" s="213" t="s">
        <v>31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1541</v>
      </c>
    </row>
    <row r="93" s="2" customFormat="1" ht="16.5" customHeight="1">
      <c r="A93" s="40"/>
      <c r="B93" s="41"/>
      <c r="C93" s="263" t="s">
        <v>283</v>
      </c>
      <c r="D93" s="263" t="s">
        <v>331</v>
      </c>
      <c r="E93" s="264" t="s">
        <v>1542</v>
      </c>
      <c r="F93" s="265" t="s">
        <v>1543</v>
      </c>
      <c r="G93" s="266" t="s">
        <v>334</v>
      </c>
      <c r="H93" s="267">
        <v>19.071000000000002</v>
      </c>
      <c r="I93" s="268"/>
      <c r="J93" s="269">
        <f>ROUND(I93*H93,2)</f>
        <v>0</v>
      </c>
      <c r="K93" s="265" t="s">
        <v>146</v>
      </c>
      <c r="L93" s="270"/>
      <c r="M93" s="271" t="s">
        <v>31</v>
      </c>
      <c r="N93" s="272" t="s">
        <v>47</v>
      </c>
      <c r="O93" s="86"/>
      <c r="P93" s="215">
        <f>O93*H93</f>
        <v>0</v>
      </c>
      <c r="Q93" s="215">
        <v>1</v>
      </c>
      <c r="R93" s="215">
        <f>Q93*H93</f>
        <v>19.071000000000002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297</v>
      </c>
      <c r="AT93" s="217" t="s">
        <v>331</v>
      </c>
      <c r="AU93" s="217" t="s">
        <v>86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147</v>
      </c>
      <c r="BM93" s="217" t="s">
        <v>1544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1545</v>
      </c>
      <c r="G94" s="231"/>
      <c r="H94" s="234">
        <v>19.071000000000002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84</v>
      </c>
      <c r="AY94" s="240" t="s">
        <v>140</v>
      </c>
    </row>
    <row r="95" s="2" customFormat="1">
      <c r="A95" s="40"/>
      <c r="B95" s="41"/>
      <c r="C95" s="206" t="s">
        <v>293</v>
      </c>
      <c r="D95" s="206" t="s">
        <v>142</v>
      </c>
      <c r="E95" s="207" t="s">
        <v>1546</v>
      </c>
      <c r="F95" s="208" t="s">
        <v>1547</v>
      </c>
      <c r="G95" s="209" t="s">
        <v>432</v>
      </c>
      <c r="H95" s="210">
        <v>36</v>
      </c>
      <c r="I95" s="211"/>
      <c r="J95" s="212">
        <f>ROUND(I95*H95,2)</f>
        <v>0</v>
      </c>
      <c r="K95" s="208" t="s">
        <v>146</v>
      </c>
      <c r="L95" s="46"/>
      <c r="M95" s="213" t="s">
        <v>31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147</v>
      </c>
      <c r="AT95" s="217" t="s">
        <v>142</v>
      </c>
      <c r="AU95" s="217" t="s">
        <v>86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147</v>
      </c>
      <c r="BM95" s="217" t="s">
        <v>1548</v>
      </c>
    </row>
    <row r="96" s="2" customFormat="1" ht="16.5" customHeight="1">
      <c r="A96" s="40"/>
      <c r="B96" s="41"/>
      <c r="C96" s="263" t="s">
        <v>297</v>
      </c>
      <c r="D96" s="263" t="s">
        <v>331</v>
      </c>
      <c r="E96" s="264" t="s">
        <v>1549</v>
      </c>
      <c r="F96" s="265" t="s">
        <v>1550</v>
      </c>
      <c r="G96" s="266" t="s">
        <v>432</v>
      </c>
      <c r="H96" s="267">
        <v>13</v>
      </c>
      <c r="I96" s="268"/>
      <c r="J96" s="269">
        <f>ROUND(I96*H96,2)</f>
        <v>0</v>
      </c>
      <c r="K96" s="265" t="s">
        <v>1197</v>
      </c>
      <c r="L96" s="270"/>
      <c r="M96" s="271" t="s">
        <v>31</v>
      </c>
      <c r="N96" s="272" t="s">
        <v>47</v>
      </c>
      <c r="O96" s="86"/>
      <c r="P96" s="215">
        <f>O96*H96</f>
        <v>0</v>
      </c>
      <c r="Q96" s="215">
        <v>0.0050000000000000001</v>
      </c>
      <c r="R96" s="215">
        <f>Q96*H96</f>
        <v>0.065000000000000002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297</v>
      </c>
      <c r="AT96" s="217" t="s">
        <v>331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147</v>
      </c>
      <c r="BM96" s="217" t="s">
        <v>1551</v>
      </c>
    </row>
    <row r="97" s="2" customFormat="1" ht="16.5" customHeight="1">
      <c r="A97" s="40"/>
      <c r="B97" s="41"/>
      <c r="C97" s="263" t="s">
        <v>302</v>
      </c>
      <c r="D97" s="263" t="s">
        <v>331</v>
      </c>
      <c r="E97" s="264" t="s">
        <v>1552</v>
      </c>
      <c r="F97" s="265" t="s">
        <v>1553</v>
      </c>
      <c r="G97" s="266" t="s">
        <v>432</v>
      </c>
      <c r="H97" s="267">
        <v>7</v>
      </c>
      <c r="I97" s="268"/>
      <c r="J97" s="269">
        <f>ROUND(I97*H97,2)</f>
        <v>0</v>
      </c>
      <c r="K97" s="265" t="s">
        <v>1522</v>
      </c>
      <c r="L97" s="270"/>
      <c r="M97" s="271" t="s">
        <v>31</v>
      </c>
      <c r="N97" s="272" t="s">
        <v>47</v>
      </c>
      <c r="O97" s="86"/>
      <c r="P97" s="215">
        <f>O97*H97</f>
        <v>0</v>
      </c>
      <c r="Q97" s="215">
        <v>0.0050000000000000001</v>
      </c>
      <c r="R97" s="215">
        <f>Q97*H97</f>
        <v>0.035000000000000003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297</v>
      </c>
      <c r="AT97" s="217" t="s">
        <v>331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147</v>
      </c>
      <c r="BM97" s="217" t="s">
        <v>1554</v>
      </c>
    </row>
    <row r="98" s="2" customFormat="1" ht="16.5" customHeight="1">
      <c r="A98" s="40"/>
      <c r="B98" s="41"/>
      <c r="C98" s="263" t="s">
        <v>307</v>
      </c>
      <c r="D98" s="263" t="s">
        <v>331</v>
      </c>
      <c r="E98" s="264" t="s">
        <v>1555</v>
      </c>
      <c r="F98" s="265" t="s">
        <v>1556</v>
      </c>
      <c r="G98" s="266" t="s">
        <v>432</v>
      </c>
      <c r="H98" s="267">
        <v>16</v>
      </c>
      <c r="I98" s="268"/>
      <c r="J98" s="269">
        <f>ROUND(I98*H98,2)</f>
        <v>0</v>
      </c>
      <c r="K98" s="265" t="s">
        <v>782</v>
      </c>
      <c r="L98" s="270"/>
      <c r="M98" s="271" t="s">
        <v>31</v>
      </c>
      <c r="N98" s="272" t="s">
        <v>47</v>
      </c>
      <c r="O98" s="86"/>
      <c r="P98" s="215">
        <f>O98*H98</f>
        <v>0</v>
      </c>
      <c r="Q98" s="215">
        <v>0.0050000000000000001</v>
      </c>
      <c r="R98" s="215">
        <f>Q98*H98</f>
        <v>0.080000000000000002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297</v>
      </c>
      <c r="AT98" s="217" t="s">
        <v>331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147</v>
      </c>
      <c r="BM98" s="217" t="s">
        <v>1557</v>
      </c>
    </row>
    <row r="99" s="2" customFormat="1" ht="16.5" customHeight="1">
      <c r="A99" s="40"/>
      <c r="B99" s="41"/>
      <c r="C99" s="206" t="s">
        <v>313</v>
      </c>
      <c r="D99" s="206" t="s">
        <v>142</v>
      </c>
      <c r="E99" s="207" t="s">
        <v>1558</v>
      </c>
      <c r="F99" s="208" t="s">
        <v>1559</v>
      </c>
      <c r="G99" s="209" t="s">
        <v>432</v>
      </c>
      <c r="H99" s="210">
        <v>36</v>
      </c>
      <c r="I99" s="211"/>
      <c r="J99" s="212">
        <f>ROUND(I99*H99,2)</f>
        <v>0</v>
      </c>
      <c r="K99" s="208" t="s">
        <v>146</v>
      </c>
      <c r="L99" s="46"/>
      <c r="M99" s="213" t="s">
        <v>31</v>
      </c>
      <c r="N99" s="214" t="s">
        <v>47</v>
      </c>
      <c r="O99" s="86"/>
      <c r="P99" s="215">
        <f>O99*H99</f>
        <v>0</v>
      </c>
      <c r="Q99" s="215">
        <v>5.0000000000000002E-05</v>
      </c>
      <c r="R99" s="215">
        <f>Q99*H99</f>
        <v>0.0018000000000000002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147</v>
      </c>
      <c r="AT99" s="217" t="s">
        <v>142</v>
      </c>
      <c r="AU99" s="217" t="s">
        <v>86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147</v>
      </c>
      <c r="BM99" s="217" t="s">
        <v>1560</v>
      </c>
    </row>
    <row r="100" s="2" customFormat="1" ht="16.5" customHeight="1">
      <c r="A100" s="40"/>
      <c r="B100" s="41"/>
      <c r="C100" s="263" t="s">
        <v>318</v>
      </c>
      <c r="D100" s="263" t="s">
        <v>331</v>
      </c>
      <c r="E100" s="264" t="s">
        <v>1561</v>
      </c>
      <c r="F100" s="265" t="s">
        <v>1562</v>
      </c>
      <c r="G100" s="266" t="s">
        <v>432</v>
      </c>
      <c r="H100" s="267">
        <v>36</v>
      </c>
      <c r="I100" s="268"/>
      <c r="J100" s="269">
        <f>ROUND(I100*H100,2)</f>
        <v>0</v>
      </c>
      <c r="K100" s="265" t="s">
        <v>146</v>
      </c>
      <c r="L100" s="270"/>
      <c r="M100" s="271" t="s">
        <v>31</v>
      </c>
      <c r="N100" s="272" t="s">
        <v>47</v>
      </c>
      <c r="O100" s="86"/>
      <c r="P100" s="215">
        <f>O100*H100</f>
        <v>0</v>
      </c>
      <c r="Q100" s="215">
        <v>0.0035400000000000002</v>
      </c>
      <c r="R100" s="215">
        <f>Q100*H100</f>
        <v>0.12744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297</v>
      </c>
      <c r="AT100" s="217" t="s">
        <v>331</v>
      </c>
      <c r="AU100" s="217" t="s">
        <v>86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147</v>
      </c>
      <c r="BM100" s="217" t="s">
        <v>1563</v>
      </c>
    </row>
    <row r="101" s="2" customFormat="1" ht="16.5" customHeight="1">
      <c r="A101" s="40"/>
      <c r="B101" s="41"/>
      <c r="C101" s="263" t="s">
        <v>323</v>
      </c>
      <c r="D101" s="263" t="s">
        <v>331</v>
      </c>
      <c r="E101" s="264" t="s">
        <v>1564</v>
      </c>
      <c r="F101" s="265" t="s">
        <v>1565</v>
      </c>
      <c r="G101" s="266" t="s">
        <v>577</v>
      </c>
      <c r="H101" s="267">
        <v>10.800000000000001</v>
      </c>
      <c r="I101" s="268"/>
      <c r="J101" s="269">
        <f>ROUND(I101*H101,2)</f>
        <v>0</v>
      </c>
      <c r="K101" s="265" t="s">
        <v>146</v>
      </c>
      <c r="L101" s="270"/>
      <c r="M101" s="271" t="s">
        <v>31</v>
      </c>
      <c r="N101" s="272" t="s">
        <v>47</v>
      </c>
      <c r="O101" s="86"/>
      <c r="P101" s="215">
        <f>O101*H101</f>
        <v>0</v>
      </c>
      <c r="Q101" s="215">
        <v>0.0011999999999999999</v>
      </c>
      <c r="R101" s="215">
        <f>Q101*H101</f>
        <v>0.012959999999999999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297</v>
      </c>
      <c r="AT101" s="217" t="s">
        <v>331</v>
      </c>
      <c r="AU101" s="217" t="s">
        <v>86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147</v>
      </c>
      <c r="BM101" s="217" t="s">
        <v>1566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1567</v>
      </c>
      <c r="G102" s="231"/>
      <c r="H102" s="234">
        <v>10.800000000000001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84</v>
      </c>
      <c r="AY102" s="240" t="s">
        <v>140</v>
      </c>
    </row>
    <row r="103" s="2" customFormat="1">
      <c r="A103" s="40"/>
      <c r="B103" s="41"/>
      <c r="C103" s="206" t="s">
        <v>330</v>
      </c>
      <c r="D103" s="206" t="s">
        <v>142</v>
      </c>
      <c r="E103" s="207" t="s">
        <v>1568</v>
      </c>
      <c r="F103" s="208" t="s">
        <v>1569</v>
      </c>
      <c r="G103" s="209" t="s">
        <v>432</v>
      </c>
      <c r="H103" s="210">
        <v>84</v>
      </c>
      <c r="I103" s="211"/>
      <c r="J103" s="212">
        <f>ROUND(I103*H103,2)</f>
        <v>0</v>
      </c>
      <c r="K103" s="208" t="s">
        <v>146</v>
      </c>
      <c r="L103" s="46"/>
      <c r="M103" s="213" t="s">
        <v>31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147</v>
      </c>
      <c r="AT103" s="217" t="s">
        <v>142</v>
      </c>
      <c r="AU103" s="217" t="s">
        <v>86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147</v>
      </c>
      <c r="BM103" s="217" t="s">
        <v>1570</v>
      </c>
    </row>
    <row r="104" s="2" customFormat="1" ht="16.5" customHeight="1">
      <c r="A104" s="40"/>
      <c r="B104" s="41"/>
      <c r="C104" s="263" t="s">
        <v>8</v>
      </c>
      <c r="D104" s="263" t="s">
        <v>331</v>
      </c>
      <c r="E104" s="264" t="s">
        <v>1571</v>
      </c>
      <c r="F104" s="265" t="s">
        <v>1572</v>
      </c>
      <c r="G104" s="266" t="s">
        <v>432</v>
      </c>
      <c r="H104" s="267">
        <v>21</v>
      </c>
      <c r="I104" s="268"/>
      <c r="J104" s="269">
        <f>ROUND(I104*H104,2)</f>
        <v>0</v>
      </c>
      <c r="K104" s="265" t="s">
        <v>1522</v>
      </c>
      <c r="L104" s="270"/>
      <c r="M104" s="271" t="s">
        <v>31</v>
      </c>
      <c r="N104" s="272" t="s">
        <v>47</v>
      </c>
      <c r="O104" s="86"/>
      <c r="P104" s="215">
        <f>O104*H104</f>
        <v>0</v>
      </c>
      <c r="Q104" s="215">
        <v>0.0050000000000000001</v>
      </c>
      <c r="R104" s="215">
        <f>Q104*H104</f>
        <v>0.105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297</v>
      </c>
      <c r="AT104" s="217" t="s">
        <v>331</v>
      </c>
      <c r="AU104" s="217" t="s">
        <v>86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147</v>
      </c>
      <c r="BM104" s="217" t="s">
        <v>1573</v>
      </c>
    </row>
    <row r="105" s="2" customFormat="1" ht="16.5" customHeight="1">
      <c r="A105" s="40"/>
      <c r="B105" s="41"/>
      <c r="C105" s="263" t="s">
        <v>341</v>
      </c>
      <c r="D105" s="263" t="s">
        <v>331</v>
      </c>
      <c r="E105" s="264" t="s">
        <v>1574</v>
      </c>
      <c r="F105" s="265" t="s">
        <v>1575</v>
      </c>
      <c r="G105" s="266" t="s">
        <v>432</v>
      </c>
      <c r="H105" s="267">
        <v>17</v>
      </c>
      <c r="I105" s="268"/>
      <c r="J105" s="269">
        <f>ROUND(I105*H105,2)</f>
        <v>0</v>
      </c>
      <c r="K105" s="265" t="s">
        <v>1522</v>
      </c>
      <c r="L105" s="270"/>
      <c r="M105" s="271" t="s">
        <v>31</v>
      </c>
      <c r="N105" s="272" t="s">
        <v>47</v>
      </c>
      <c r="O105" s="86"/>
      <c r="P105" s="215">
        <f>O105*H105</f>
        <v>0</v>
      </c>
      <c r="Q105" s="215">
        <v>0.0050000000000000001</v>
      </c>
      <c r="R105" s="215">
        <f>Q105*H105</f>
        <v>0.085000000000000006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297</v>
      </c>
      <c r="AT105" s="217" t="s">
        <v>331</v>
      </c>
      <c r="AU105" s="217" t="s">
        <v>86</v>
      </c>
      <c r="AY105" s="19" t="s">
        <v>140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147</v>
      </c>
      <c r="BM105" s="217" t="s">
        <v>1576</v>
      </c>
    </row>
    <row r="106" s="2" customFormat="1" ht="16.5" customHeight="1">
      <c r="A106" s="40"/>
      <c r="B106" s="41"/>
      <c r="C106" s="263" t="s">
        <v>400</v>
      </c>
      <c r="D106" s="263" t="s">
        <v>331</v>
      </c>
      <c r="E106" s="264" t="s">
        <v>1577</v>
      </c>
      <c r="F106" s="265" t="s">
        <v>1578</v>
      </c>
      <c r="G106" s="266" t="s">
        <v>432</v>
      </c>
      <c r="H106" s="267">
        <v>19</v>
      </c>
      <c r="I106" s="268"/>
      <c r="J106" s="269">
        <f>ROUND(I106*H106,2)</f>
        <v>0</v>
      </c>
      <c r="K106" s="265" t="s">
        <v>1522</v>
      </c>
      <c r="L106" s="270"/>
      <c r="M106" s="271" t="s">
        <v>31</v>
      </c>
      <c r="N106" s="272" t="s">
        <v>47</v>
      </c>
      <c r="O106" s="86"/>
      <c r="P106" s="215">
        <f>O106*H106</f>
        <v>0</v>
      </c>
      <c r="Q106" s="215">
        <v>0.0050000000000000001</v>
      </c>
      <c r="R106" s="215">
        <f>Q106*H106</f>
        <v>0.095000000000000001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297</v>
      </c>
      <c r="AT106" s="217" t="s">
        <v>331</v>
      </c>
      <c r="AU106" s="217" t="s">
        <v>86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84</v>
      </c>
      <c r="BK106" s="218">
        <f>ROUND(I106*H106,2)</f>
        <v>0</v>
      </c>
      <c r="BL106" s="19" t="s">
        <v>147</v>
      </c>
      <c r="BM106" s="217" t="s">
        <v>1579</v>
      </c>
    </row>
    <row r="107" s="2" customFormat="1" ht="16.5" customHeight="1">
      <c r="A107" s="40"/>
      <c r="B107" s="41"/>
      <c r="C107" s="263" t="s">
        <v>403</v>
      </c>
      <c r="D107" s="263" t="s">
        <v>331</v>
      </c>
      <c r="E107" s="264" t="s">
        <v>1580</v>
      </c>
      <c r="F107" s="265" t="s">
        <v>1581</v>
      </c>
      <c r="G107" s="266" t="s">
        <v>432</v>
      </c>
      <c r="H107" s="267">
        <v>27</v>
      </c>
      <c r="I107" s="268"/>
      <c r="J107" s="269">
        <f>ROUND(I107*H107,2)</f>
        <v>0</v>
      </c>
      <c r="K107" s="265" t="s">
        <v>31</v>
      </c>
      <c r="L107" s="270"/>
      <c r="M107" s="271" t="s">
        <v>31</v>
      </c>
      <c r="N107" s="272" t="s">
        <v>47</v>
      </c>
      <c r="O107" s="86"/>
      <c r="P107" s="215">
        <f>O107*H107</f>
        <v>0</v>
      </c>
      <c r="Q107" s="215">
        <v>0.0050000000000000001</v>
      </c>
      <c r="R107" s="215">
        <f>Q107*H107</f>
        <v>0.13500000000000001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297</v>
      </c>
      <c r="AT107" s="217" t="s">
        <v>331</v>
      </c>
      <c r="AU107" s="217" t="s">
        <v>86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147</v>
      </c>
      <c r="BM107" s="217" t="s">
        <v>1582</v>
      </c>
    </row>
    <row r="108" s="2" customFormat="1" ht="16.5" customHeight="1">
      <c r="A108" s="40"/>
      <c r="B108" s="41"/>
      <c r="C108" s="206" t="s">
        <v>408</v>
      </c>
      <c r="D108" s="206" t="s">
        <v>142</v>
      </c>
      <c r="E108" s="207" t="s">
        <v>1583</v>
      </c>
      <c r="F108" s="208" t="s">
        <v>1584</v>
      </c>
      <c r="G108" s="209" t="s">
        <v>432</v>
      </c>
      <c r="H108" s="210">
        <v>84</v>
      </c>
      <c r="I108" s="211"/>
      <c r="J108" s="212">
        <f>ROUND(I108*H108,2)</f>
        <v>0</v>
      </c>
      <c r="K108" s="208" t="s">
        <v>146</v>
      </c>
      <c r="L108" s="46"/>
      <c r="M108" s="213" t="s">
        <v>31</v>
      </c>
      <c r="N108" s="214" t="s">
        <v>47</v>
      </c>
      <c r="O108" s="86"/>
      <c r="P108" s="215">
        <f>O108*H108</f>
        <v>0</v>
      </c>
      <c r="Q108" s="215">
        <v>5.0000000000000002E-05</v>
      </c>
      <c r="R108" s="215">
        <f>Q108*H108</f>
        <v>0.0042000000000000006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147</v>
      </c>
      <c r="AT108" s="217" t="s">
        <v>142</v>
      </c>
      <c r="AU108" s="217" t="s">
        <v>86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84</v>
      </c>
      <c r="BK108" s="218">
        <f>ROUND(I108*H108,2)</f>
        <v>0</v>
      </c>
      <c r="BL108" s="19" t="s">
        <v>147</v>
      </c>
      <c r="BM108" s="217" t="s">
        <v>1585</v>
      </c>
    </row>
    <row r="109" s="2" customFormat="1" ht="16.5" customHeight="1">
      <c r="A109" s="40"/>
      <c r="B109" s="41"/>
      <c r="C109" s="263" t="s">
        <v>414</v>
      </c>
      <c r="D109" s="263" t="s">
        <v>331</v>
      </c>
      <c r="E109" s="264" t="s">
        <v>1586</v>
      </c>
      <c r="F109" s="265" t="s">
        <v>1587</v>
      </c>
      <c r="G109" s="266" t="s">
        <v>145</v>
      </c>
      <c r="H109" s="267">
        <v>3.7799999999999998</v>
      </c>
      <c r="I109" s="268"/>
      <c r="J109" s="269">
        <f>ROUND(I109*H109,2)</f>
        <v>0</v>
      </c>
      <c r="K109" s="265" t="s">
        <v>146</v>
      </c>
      <c r="L109" s="270"/>
      <c r="M109" s="271" t="s">
        <v>31</v>
      </c>
      <c r="N109" s="272" t="s">
        <v>47</v>
      </c>
      <c r="O109" s="86"/>
      <c r="P109" s="215">
        <f>O109*H109</f>
        <v>0</v>
      </c>
      <c r="Q109" s="215">
        <v>0.65000000000000002</v>
      </c>
      <c r="R109" s="215">
        <f>Q109*H109</f>
        <v>2.4569999999999999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297</v>
      </c>
      <c r="AT109" s="217" t="s">
        <v>331</v>
      </c>
      <c r="AU109" s="217" t="s">
        <v>86</v>
      </c>
      <c r="AY109" s="19" t="s">
        <v>140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84</v>
      </c>
      <c r="BK109" s="218">
        <f>ROUND(I109*H109,2)</f>
        <v>0</v>
      </c>
      <c r="BL109" s="19" t="s">
        <v>147</v>
      </c>
      <c r="BM109" s="217" t="s">
        <v>1588</v>
      </c>
    </row>
    <row r="110" s="14" customFormat="1">
      <c r="A110" s="14"/>
      <c r="B110" s="230"/>
      <c r="C110" s="231"/>
      <c r="D110" s="221" t="s">
        <v>149</v>
      </c>
      <c r="E110" s="232" t="s">
        <v>31</v>
      </c>
      <c r="F110" s="233" t="s">
        <v>1589</v>
      </c>
      <c r="G110" s="231"/>
      <c r="H110" s="234">
        <v>7.5599999999999996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37</v>
      </c>
      <c r="AX110" s="14" t="s">
        <v>84</v>
      </c>
      <c r="AY110" s="240" t="s">
        <v>140</v>
      </c>
    </row>
    <row r="111" s="14" customFormat="1">
      <c r="A111" s="14"/>
      <c r="B111" s="230"/>
      <c r="C111" s="231"/>
      <c r="D111" s="221" t="s">
        <v>149</v>
      </c>
      <c r="E111" s="231"/>
      <c r="F111" s="233" t="s">
        <v>1590</v>
      </c>
      <c r="G111" s="231"/>
      <c r="H111" s="234">
        <v>3.7799999999999998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149</v>
      </c>
      <c r="AU111" s="240" t="s">
        <v>86</v>
      </c>
      <c r="AV111" s="14" t="s">
        <v>86</v>
      </c>
      <c r="AW111" s="14" t="s">
        <v>4</v>
      </c>
      <c r="AX111" s="14" t="s">
        <v>84</v>
      </c>
      <c r="AY111" s="240" t="s">
        <v>140</v>
      </c>
    </row>
    <row r="112" s="2" customFormat="1">
      <c r="A112" s="40"/>
      <c r="B112" s="41"/>
      <c r="C112" s="206" t="s">
        <v>7</v>
      </c>
      <c r="D112" s="206" t="s">
        <v>142</v>
      </c>
      <c r="E112" s="207" t="s">
        <v>1591</v>
      </c>
      <c r="F112" s="208" t="s">
        <v>1592</v>
      </c>
      <c r="G112" s="209" t="s">
        <v>432</v>
      </c>
      <c r="H112" s="210">
        <v>84</v>
      </c>
      <c r="I112" s="211"/>
      <c r="J112" s="212">
        <f>ROUND(I112*H112,2)</f>
        <v>0</v>
      </c>
      <c r="K112" s="208" t="s">
        <v>146</v>
      </c>
      <c r="L112" s="46"/>
      <c r="M112" s="213" t="s">
        <v>31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147</v>
      </c>
      <c r="AT112" s="217" t="s">
        <v>142</v>
      </c>
      <c r="AU112" s="217" t="s">
        <v>86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84</v>
      </c>
      <c r="BK112" s="218">
        <f>ROUND(I112*H112,2)</f>
        <v>0</v>
      </c>
      <c r="BL112" s="19" t="s">
        <v>147</v>
      </c>
      <c r="BM112" s="217" t="s">
        <v>1593</v>
      </c>
    </row>
    <row r="113" s="2" customFormat="1" ht="16.5" customHeight="1">
      <c r="A113" s="40"/>
      <c r="B113" s="41"/>
      <c r="C113" s="263" t="s">
        <v>429</v>
      </c>
      <c r="D113" s="263" t="s">
        <v>331</v>
      </c>
      <c r="E113" s="264" t="s">
        <v>1594</v>
      </c>
      <c r="F113" s="265" t="s">
        <v>1595</v>
      </c>
      <c r="G113" s="266" t="s">
        <v>145</v>
      </c>
      <c r="H113" s="267">
        <v>5.1079999999999997</v>
      </c>
      <c r="I113" s="268"/>
      <c r="J113" s="269">
        <f>ROUND(I113*H113,2)</f>
        <v>0</v>
      </c>
      <c r="K113" s="265" t="s">
        <v>146</v>
      </c>
      <c r="L113" s="270"/>
      <c r="M113" s="271" t="s">
        <v>31</v>
      </c>
      <c r="N113" s="272" t="s">
        <v>47</v>
      </c>
      <c r="O113" s="86"/>
      <c r="P113" s="215">
        <f>O113*H113</f>
        <v>0</v>
      </c>
      <c r="Q113" s="215">
        <v>0.22</v>
      </c>
      <c r="R113" s="215">
        <f>Q113*H113</f>
        <v>1.1237599999999999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297</v>
      </c>
      <c r="AT113" s="217" t="s">
        <v>331</v>
      </c>
      <c r="AU113" s="217" t="s">
        <v>86</v>
      </c>
      <c r="AY113" s="19" t="s">
        <v>140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84</v>
      </c>
      <c r="BK113" s="218">
        <f>ROUND(I113*H113,2)</f>
        <v>0</v>
      </c>
      <c r="BL113" s="19" t="s">
        <v>147</v>
      </c>
      <c r="BM113" s="217" t="s">
        <v>1596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1597</v>
      </c>
      <c r="G114" s="231"/>
      <c r="H114" s="234">
        <v>5.1079999999999997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84</v>
      </c>
      <c r="AY114" s="240" t="s">
        <v>140</v>
      </c>
    </row>
    <row r="115" s="2" customFormat="1" ht="21.75" customHeight="1">
      <c r="A115" s="40"/>
      <c r="B115" s="41"/>
      <c r="C115" s="206" t="s">
        <v>436</v>
      </c>
      <c r="D115" s="206" t="s">
        <v>142</v>
      </c>
      <c r="E115" s="207" t="s">
        <v>1598</v>
      </c>
      <c r="F115" s="208" t="s">
        <v>1599</v>
      </c>
      <c r="G115" s="209" t="s">
        <v>411</v>
      </c>
      <c r="H115" s="210">
        <v>75.599999999999994</v>
      </c>
      <c r="I115" s="211"/>
      <c r="J115" s="212">
        <f>ROUND(I115*H115,2)</f>
        <v>0</v>
      </c>
      <c r="K115" s="208" t="s">
        <v>146</v>
      </c>
      <c r="L115" s="46"/>
      <c r="M115" s="213" t="s">
        <v>31</v>
      </c>
      <c r="N115" s="214" t="s">
        <v>47</v>
      </c>
      <c r="O115" s="86"/>
      <c r="P115" s="215">
        <f>O115*H115</f>
        <v>0</v>
      </c>
      <c r="Q115" s="215">
        <v>0.00036000000000000002</v>
      </c>
      <c r="R115" s="215">
        <f>Q115*H115</f>
        <v>0.027216000000000001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147</v>
      </c>
      <c r="AT115" s="217" t="s">
        <v>142</v>
      </c>
      <c r="AU115" s="217" t="s">
        <v>86</v>
      </c>
      <c r="AY115" s="19" t="s">
        <v>140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84</v>
      </c>
      <c r="BK115" s="218">
        <f>ROUND(I115*H115,2)</f>
        <v>0</v>
      </c>
      <c r="BL115" s="19" t="s">
        <v>147</v>
      </c>
      <c r="BM115" s="217" t="s">
        <v>1600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1601</v>
      </c>
      <c r="G116" s="231"/>
      <c r="H116" s="234">
        <v>75.599999999999994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84</v>
      </c>
      <c r="AY116" s="240" t="s">
        <v>140</v>
      </c>
    </row>
    <row r="117" s="12" customFormat="1" ht="20.88" customHeight="1">
      <c r="A117" s="12"/>
      <c r="B117" s="190"/>
      <c r="C117" s="191"/>
      <c r="D117" s="192" t="s">
        <v>75</v>
      </c>
      <c r="E117" s="204" t="s">
        <v>403</v>
      </c>
      <c r="F117" s="204" t="s">
        <v>442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SUM(P118:P123)</f>
        <v>0</v>
      </c>
      <c r="Q117" s="198"/>
      <c r="R117" s="199">
        <f>SUM(R118:R123)</f>
        <v>0</v>
      </c>
      <c r="S117" s="198"/>
      <c r="T117" s="200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84</v>
      </c>
      <c r="AT117" s="202" t="s">
        <v>75</v>
      </c>
      <c r="AU117" s="202" t="s">
        <v>86</v>
      </c>
      <c r="AY117" s="201" t="s">
        <v>140</v>
      </c>
      <c r="BK117" s="203">
        <f>SUM(BK118:BK123)</f>
        <v>0</v>
      </c>
    </row>
    <row r="118" s="2" customFormat="1" ht="16.5" customHeight="1">
      <c r="A118" s="40"/>
      <c r="B118" s="41"/>
      <c r="C118" s="206" t="s">
        <v>443</v>
      </c>
      <c r="D118" s="206" t="s">
        <v>142</v>
      </c>
      <c r="E118" s="207" t="s">
        <v>531</v>
      </c>
      <c r="F118" s="208" t="s">
        <v>532</v>
      </c>
      <c r="G118" s="209" t="s">
        <v>145</v>
      </c>
      <c r="H118" s="210">
        <v>0.86399999999999999</v>
      </c>
      <c r="I118" s="211"/>
      <c r="J118" s="212">
        <f>ROUND(I118*H118,2)</f>
        <v>0</v>
      </c>
      <c r="K118" s="208" t="s">
        <v>146</v>
      </c>
      <c r="L118" s="46"/>
      <c r="M118" s="213" t="s">
        <v>31</v>
      </c>
      <c r="N118" s="214" t="s">
        <v>47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147</v>
      </c>
      <c r="AT118" s="217" t="s">
        <v>142</v>
      </c>
      <c r="AU118" s="217" t="s">
        <v>263</v>
      </c>
      <c r="AY118" s="19" t="s">
        <v>140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84</v>
      </c>
      <c r="BK118" s="218">
        <f>ROUND(I118*H118,2)</f>
        <v>0</v>
      </c>
      <c r="BL118" s="19" t="s">
        <v>147</v>
      </c>
      <c r="BM118" s="217" t="s">
        <v>1602</v>
      </c>
    </row>
    <row r="119" s="13" customFormat="1">
      <c r="A119" s="13"/>
      <c r="B119" s="219"/>
      <c r="C119" s="220"/>
      <c r="D119" s="221" t="s">
        <v>149</v>
      </c>
      <c r="E119" s="222" t="s">
        <v>31</v>
      </c>
      <c r="F119" s="223" t="s">
        <v>1603</v>
      </c>
      <c r="G119" s="220"/>
      <c r="H119" s="222" t="s">
        <v>31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149</v>
      </c>
      <c r="AU119" s="229" t="s">
        <v>263</v>
      </c>
      <c r="AV119" s="13" t="s">
        <v>84</v>
      </c>
      <c r="AW119" s="13" t="s">
        <v>37</v>
      </c>
      <c r="AX119" s="13" t="s">
        <v>76</v>
      </c>
      <c r="AY119" s="229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1604</v>
      </c>
      <c r="G120" s="231"/>
      <c r="H120" s="234">
        <v>0.86399999999999999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263</v>
      </c>
      <c r="AV120" s="14" t="s">
        <v>86</v>
      </c>
      <c r="AW120" s="14" t="s">
        <v>37</v>
      </c>
      <c r="AX120" s="14" t="s">
        <v>84</v>
      </c>
      <c r="AY120" s="240" t="s">
        <v>140</v>
      </c>
    </row>
    <row r="121" s="2" customFormat="1" ht="16.5" customHeight="1">
      <c r="A121" s="40"/>
      <c r="B121" s="41"/>
      <c r="C121" s="206" t="s">
        <v>447</v>
      </c>
      <c r="D121" s="206" t="s">
        <v>142</v>
      </c>
      <c r="E121" s="207" t="s">
        <v>536</v>
      </c>
      <c r="F121" s="208" t="s">
        <v>537</v>
      </c>
      <c r="G121" s="209" t="s">
        <v>145</v>
      </c>
      <c r="H121" s="210">
        <v>0.86399999999999999</v>
      </c>
      <c r="I121" s="211"/>
      <c r="J121" s="212">
        <f>ROUND(I121*H121,2)</f>
        <v>0</v>
      </c>
      <c r="K121" s="208" t="s">
        <v>538</v>
      </c>
      <c r="L121" s="46"/>
      <c r="M121" s="213" t="s">
        <v>31</v>
      </c>
      <c r="N121" s="214" t="s">
        <v>47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147</v>
      </c>
      <c r="AT121" s="217" t="s">
        <v>142</v>
      </c>
      <c r="AU121" s="217" t="s">
        <v>263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84</v>
      </c>
      <c r="BK121" s="218">
        <f>ROUND(I121*H121,2)</f>
        <v>0</v>
      </c>
      <c r="BL121" s="19" t="s">
        <v>147</v>
      </c>
      <c r="BM121" s="217" t="s">
        <v>1605</v>
      </c>
    </row>
    <row r="122" s="13" customFormat="1">
      <c r="A122" s="13"/>
      <c r="B122" s="219"/>
      <c r="C122" s="220"/>
      <c r="D122" s="221" t="s">
        <v>149</v>
      </c>
      <c r="E122" s="222" t="s">
        <v>31</v>
      </c>
      <c r="F122" s="223" t="s">
        <v>1606</v>
      </c>
      <c r="G122" s="220"/>
      <c r="H122" s="222" t="s">
        <v>31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149</v>
      </c>
      <c r="AU122" s="229" t="s">
        <v>263</v>
      </c>
      <c r="AV122" s="13" t="s">
        <v>84</v>
      </c>
      <c r="AW122" s="13" t="s">
        <v>37</v>
      </c>
      <c r="AX122" s="13" t="s">
        <v>76</v>
      </c>
      <c r="AY122" s="229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1607</v>
      </c>
      <c r="G123" s="231"/>
      <c r="H123" s="234">
        <v>0.86399999999999999</v>
      </c>
      <c r="I123" s="235"/>
      <c r="J123" s="231"/>
      <c r="K123" s="231"/>
      <c r="L123" s="236"/>
      <c r="M123" s="281"/>
      <c r="N123" s="282"/>
      <c r="O123" s="282"/>
      <c r="P123" s="282"/>
      <c r="Q123" s="282"/>
      <c r="R123" s="282"/>
      <c r="S123" s="282"/>
      <c r="T123" s="28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263</v>
      </c>
      <c r="AV123" s="14" t="s">
        <v>86</v>
      </c>
      <c r="AW123" s="14" t="s">
        <v>37</v>
      </c>
      <c r="AX123" s="14" t="s">
        <v>84</v>
      </c>
      <c r="AY123" s="240" t="s">
        <v>140</v>
      </c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cBAaNjVo+HYjO+eckok+xpaXpGE4q98GopraaPjMJrTRXiUiENjq4K35W4/at0LgaeVp42zDsAzXb/ORZzs5kQ==" hashValue="7Sv2Yr6ffY3W4nD4ZnGtHi69xh6T653beb6lbHkxx5w8abYrvPM0Q9PCigN16oiz1ruJzydTlOE1nmBk1ashHg==" algorithmName="SHA-512" password="CC35"/>
  <autoFilter ref="C81:K12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1608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ROUND((SUM(BE82:BE122)),  2)</f>
        <v>0</v>
      </c>
      <c r="G33" s="40"/>
      <c r="H33" s="40"/>
      <c r="I33" s="150">
        <v>0.20999999999999999</v>
      </c>
      <c r="J33" s="149">
        <f>ROUND(((SUM(BE82:BE122))*I33),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ROUND((SUM(BF82:BF122)),  2)</f>
        <v>0</v>
      </c>
      <c r="G34" s="40"/>
      <c r="H34" s="40"/>
      <c r="I34" s="150">
        <v>0.14999999999999999</v>
      </c>
      <c r="J34" s="149">
        <f>ROUND(((SUM(BF82:BF122))*I34),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ROUND((SUM(BG82:BG122)),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ROUND((SUM(BH82:BH122)),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ROUND((SUM(BI82:BI122)),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802 - Polní cesta  C 49 - typ B,  v části Přední důl - náhradní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J116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společných zařízení, k.ú. Klášterec nad Orlicí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 xml:space="preserve">SO 802 - Polní cesta  C 49 - typ B,  v části Přední důl - náhradní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Klášterec nad Orlicí</v>
      </c>
      <c r="G76" s="42"/>
      <c r="H76" s="42"/>
      <c r="I76" s="34" t="s">
        <v>24</v>
      </c>
      <c r="J76" s="74" t="str">
        <f>IF(J12="","",J12)</f>
        <v>25. 12. 2020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26</v>
      </c>
      <c r="D78" s="42"/>
      <c r="E78" s="42"/>
      <c r="F78" s="29" t="str">
        <f>E15</f>
        <v>ČR, Státní pozemkový úřad pro Pardubický kraj</v>
      </c>
      <c r="G78" s="42"/>
      <c r="H78" s="42"/>
      <c r="I78" s="34" t="s">
        <v>34</v>
      </c>
      <c r="J78" s="38" t="str">
        <f>E21</f>
        <v>PK Adamec, s.r.o., Komenského 42, 56151 Letohrad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>Adamec Jiří, tel. 608 878 955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116</v>
      </c>
      <c r="K81" s="183" t="s">
        <v>130</v>
      </c>
      <c r="L81" s="184"/>
      <c r="M81" s="94" t="s">
        <v>31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7.9845660000000001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7.9845660000000001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140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141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P85+SUM(P86:P116)</f>
        <v>0</v>
      </c>
      <c r="Q84" s="198"/>
      <c r="R84" s="199">
        <f>R85+SUM(R86:R116)</f>
        <v>7.9845660000000001</v>
      </c>
      <c r="S84" s="198"/>
      <c r="T84" s="200">
        <f>T85+SUM(T86:T116)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140</v>
      </c>
      <c r="BK84" s="203">
        <f>BK85+SUM(BK86:BK116)</f>
        <v>0</v>
      </c>
    </row>
    <row r="85" s="2" customFormat="1" ht="16.5" customHeight="1">
      <c r="A85" s="40"/>
      <c r="B85" s="41"/>
      <c r="C85" s="206" t="s">
        <v>84</v>
      </c>
      <c r="D85" s="206" t="s">
        <v>142</v>
      </c>
      <c r="E85" s="207" t="s">
        <v>1526</v>
      </c>
      <c r="F85" s="208" t="s">
        <v>1527</v>
      </c>
      <c r="G85" s="209" t="s">
        <v>145</v>
      </c>
      <c r="H85" s="210">
        <v>5.8029999999999999</v>
      </c>
      <c r="I85" s="211"/>
      <c r="J85" s="212">
        <f>ROUND(I85*H85,2)</f>
        <v>0</v>
      </c>
      <c r="K85" s="208" t="s">
        <v>146</v>
      </c>
      <c r="L85" s="46"/>
      <c r="M85" s="213" t="s">
        <v>31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147</v>
      </c>
      <c r="AT85" s="217" t="s">
        <v>142</v>
      </c>
      <c r="AU85" s="217" t="s">
        <v>86</v>
      </c>
      <c r="AY85" s="19" t="s">
        <v>140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147</v>
      </c>
      <c r="BM85" s="217" t="s">
        <v>1609</v>
      </c>
    </row>
    <row r="86" s="14" customFormat="1">
      <c r="A86" s="14"/>
      <c r="B86" s="230"/>
      <c r="C86" s="231"/>
      <c r="D86" s="221" t="s">
        <v>149</v>
      </c>
      <c r="E86" s="232" t="s">
        <v>31</v>
      </c>
      <c r="F86" s="233" t="s">
        <v>1610</v>
      </c>
      <c r="G86" s="231"/>
      <c r="H86" s="234">
        <v>5.8029999999999999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0" t="s">
        <v>149</v>
      </c>
      <c r="AU86" s="240" t="s">
        <v>86</v>
      </c>
      <c r="AV86" s="14" t="s">
        <v>86</v>
      </c>
      <c r="AW86" s="14" t="s">
        <v>37</v>
      </c>
      <c r="AX86" s="14" t="s">
        <v>84</v>
      </c>
      <c r="AY86" s="240" t="s">
        <v>140</v>
      </c>
    </row>
    <row r="87" s="2" customFormat="1" ht="16.5" customHeight="1">
      <c r="A87" s="40"/>
      <c r="B87" s="41"/>
      <c r="C87" s="206" t="s">
        <v>86</v>
      </c>
      <c r="D87" s="206" t="s">
        <v>142</v>
      </c>
      <c r="E87" s="207" t="s">
        <v>1530</v>
      </c>
      <c r="F87" s="208" t="s">
        <v>1531</v>
      </c>
      <c r="G87" s="209" t="s">
        <v>145</v>
      </c>
      <c r="H87" s="210">
        <v>29.015000000000001</v>
      </c>
      <c r="I87" s="211"/>
      <c r="J87" s="212">
        <f>ROUND(I87*H87,2)</f>
        <v>0</v>
      </c>
      <c r="K87" s="208" t="s">
        <v>146</v>
      </c>
      <c r="L87" s="46"/>
      <c r="M87" s="213" t="s">
        <v>31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147</v>
      </c>
      <c r="AT87" s="217" t="s">
        <v>142</v>
      </c>
      <c r="AU87" s="217" t="s">
        <v>86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147</v>
      </c>
      <c r="BM87" s="217" t="s">
        <v>1611</v>
      </c>
    </row>
    <row r="88" s="14" customFormat="1">
      <c r="A88" s="14"/>
      <c r="B88" s="230"/>
      <c r="C88" s="231"/>
      <c r="D88" s="221" t="s">
        <v>149</v>
      </c>
      <c r="E88" s="232" t="s">
        <v>31</v>
      </c>
      <c r="F88" s="233" t="s">
        <v>1612</v>
      </c>
      <c r="G88" s="231"/>
      <c r="H88" s="234">
        <v>29.015000000000001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0" t="s">
        <v>149</v>
      </c>
      <c r="AU88" s="240" t="s">
        <v>86</v>
      </c>
      <c r="AV88" s="14" t="s">
        <v>86</v>
      </c>
      <c r="AW88" s="14" t="s">
        <v>37</v>
      </c>
      <c r="AX88" s="14" t="s">
        <v>84</v>
      </c>
      <c r="AY88" s="240" t="s">
        <v>140</v>
      </c>
    </row>
    <row r="89" s="2" customFormat="1">
      <c r="A89" s="40"/>
      <c r="B89" s="41"/>
      <c r="C89" s="206" t="s">
        <v>263</v>
      </c>
      <c r="D89" s="206" t="s">
        <v>142</v>
      </c>
      <c r="E89" s="207" t="s">
        <v>337</v>
      </c>
      <c r="F89" s="208" t="s">
        <v>338</v>
      </c>
      <c r="G89" s="209" t="s">
        <v>334</v>
      </c>
      <c r="H89" s="210">
        <v>10.445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1613</v>
      </c>
    </row>
    <row r="90" s="14" customFormat="1">
      <c r="A90" s="14"/>
      <c r="B90" s="230"/>
      <c r="C90" s="231"/>
      <c r="D90" s="221" t="s">
        <v>149</v>
      </c>
      <c r="E90" s="232" t="s">
        <v>31</v>
      </c>
      <c r="F90" s="233" t="s">
        <v>1614</v>
      </c>
      <c r="G90" s="231"/>
      <c r="H90" s="234">
        <v>10.445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149</v>
      </c>
      <c r="AU90" s="240" t="s">
        <v>86</v>
      </c>
      <c r="AV90" s="14" t="s">
        <v>86</v>
      </c>
      <c r="AW90" s="14" t="s">
        <v>37</v>
      </c>
      <c r="AX90" s="14" t="s">
        <v>84</v>
      </c>
      <c r="AY90" s="240" t="s">
        <v>140</v>
      </c>
    </row>
    <row r="91" s="2" customFormat="1">
      <c r="A91" s="40"/>
      <c r="B91" s="41"/>
      <c r="C91" s="206" t="s">
        <v>147</v>
      </c>
      <c r="D91" s="206" t="s">
        <v>142</v>
      </c>
      <c r="E91" s="207" t="s">
        <v>1536</v>
      </c>
      <c r="F91" s="208" t="s">
        <v>1537</v>
      </c>
      <c r="G91" s="209" t="s">
        <v>432</v>
      </c>
      <c r="H91" s="210">
        <v>11</v>
      </c>
      <c r="I91" s="211"/>
      <c r="J91" s="212">
        <f>ROUND(I91*H91,2)</f>
        <v>0</v>
      </c>
      <c r="K91" s="208" t="s">
        <v>146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86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147</v>
      </c>
      <c r="BM91" s="217" t="s">
        <v>1615</v>
      </c>
    </row>
    <row r="92" s="2" customFormat="1">
      <c r="A92" s="40"/>
      <c r="B92" s="41"/>
      <c r="C92" s="206" t="s">
        <v>278</v>
      </c>
      <c r="D92" s="206" t="s">
        <v>142</v>
      </c>
      <c r="E92" s="207" t="s">
        <v>1539</v>
      </c>
      <c r="F92" s="208" t="s">
        <v>1540</v>
      </c>
      <c r="G92" s="209" t="s">
        <v>432</v>
      </c>
      <c r="H92" s="210">
        <v>29</v>
      </c>
      <c r="I92" s="211"/>
      <c r="J92" s="212">
        <f>ROUND(I92*H92,2)</f>
        <v>0</v>
      </c>
      <c r="K92" s="208" t="s">
        <v>146</v>
      </c>
      <c r="L92" s="46"/>
      <c r="M92" s="213" t="s">
        <v>31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1616</v>
      </c>
    </row>
    <row r="93" s="2" customFormat="1" ht="16.5" customHeight="1">
      <c r="A93" s="40"/>
      <c r="B93" s="41"/>
      <c r="C93" s="263" t="s">
        <v>283</v>
      </c>
      <c r="D93" s="263" t="s">
        <v>331</v>
      </c>
      <c r="E93" s="264" t="s">
        <v>1542</v>
      </c>
      <c r="F93" s="265" t="s">
        <v>1543</v>
      </c>
      <c r="G93" s="266" t="s">
        <v>334</v>
      </c>
      <c r="H93" s="267">
        <v>6.4989999999999997</v>
      </c>
      <c r="I93" s="268"/>
      <c r="J93" s="269">
        <f>ROUND(I93*H93,2)</f>
        <v>0</v>
      </c>
      <c r="K93" s="265" t="s">
        <v>146</v>
      </c>
      <c r="L93" s="270"/>
      <c r="M93" s="271" t="s">
        <v>31</v>
      </c>
      <c r="N93" s="272" t="s">
        <v>47</v>
      </c>
      <c r="O93" s="86"/>
      <c r="P93" s="215">
        <f>O93*H93</f>
        <v>0</v>
      </c>
      <c r="Q93" s="215">
        <v>1</v>
      </c>
      <c r="R93" s="215">
        <f>Q93*H93</f>
        <v>6.4989999999999997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297</v>
      </c>
      <c r="AT93" s="217" t="s">
        <v>331</v>
      </c>
      <c r="AU93" s="217" t="s">
        <v>86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147</v>
      </c>
      <c r="BM93" s="217" t="s">
        <v>1617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1618</v>
      </c>
      <c r="G94" s="231"/>
      <c r="H94" s="234">
        <v>6.4989999999999997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84</v>
      </c>
      <c r="AY94" s="240" t="s">
        <v>140</v>
      </c>
    </row>
    <row r="95" s="2" customFormat="1">
      <c r="A95" s="40"/>
      <c r="B95" s="41"/>
      <c r="C95" s="206" t="s">
        <v>293</v>
      </c>
      <c r="D95" s="206" t="s">
        <v>142</v>
      </c>
      <c r="E95" s="207" t="s">
        <v>1546</v>
      </c>
      <c r="F95" s="208" t="s">
        <v>1547</v>
      </c>
      <c r="G95" s="209" t="s">
        <v>432</v>
      </c>
      <c r="H95" s="210">
        <v>11</v>
      </c>
      <c r="I95" s="211"/>
      <c r="J95" s="212">
        <f>ROUND(I95*H95,2)</f>
        <v>0</v>
      </c>
      <c r="K95" s="208" t="s">
        <v>146</v>
      </c>
      <c r="L95" s="46"/>
      <c r="M95" s="213" t="s">
        <v>31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147</v>
      </c>
      <c r="AT95" s="217" t="s">
        <v>142</v>
      </c>
      <c r="AU95" s="217" t="s">
        <v>86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147</v>
      </c>
      <c r="BM95" s="217" t="s">
        <v>1619</v>
      </c>
    </row>
    <row r="96" s="2" customFormat="1" ht="16.5" customHeight="1">
      <c r="A96" s="40"/>
      <c r="B96" s="41"/>
      <c r="C96" s="263" t="s">
        <v>297</v>
      </c>
      <c r="D96" s="263" t="s">
        <v>331</v>
      </c>
      <c r="E96" s="264" t="s">
        <v>1552</v>
      </c>
      <c r="F96" s="265" t="s">
        <v>1620</v>
      </c>
      <c r="G96" s="266" t="s">
        <v>432</v>
      </c>
      <c r="H96" s="267">
        <v>7</v>
      </c>
      <c r="I96" s="268"/>
      <c r="J96" s="269">
        <f>ROUND(I96*H96,2)</f>
        <v>0</v>
      </c>
      <c r="K96" s="265" t="s">
        <v>1522</v>
      </c>
      <c r="L96" s="270"/>
      <c r="M96" s="271" t="s">
        <v>31</v>
      </c>
      <c r="N96" s="272" t="s">
        <v>47</v>
      </c>
      <c r="O96" s="86"/>
      <c r="P96" s="215">
        <f>O96*H96</f>
        <v>0</v>
      </c>
      <c r="Q96" s="215">
        <v>0.0050000000000000001</v>
      </c>
      <c r="R96" s="215">
        <f>Q96*H96</f>
        <v>0.035000000000000003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297</v>
      </c>
      <c r="AT96" s="217" t="s">
        <v>331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147</v>
      </c>
      <c r="BM96" s="217" t="s">
        <v>1621</v>
      </c>
    </row>
    <row r="97" s="2" customFormat="1" ht="16.5" customHeight="1">
      <c r="A97" s="40"/>
      <c r="B97" s="41"/>
      <c r="C97" s="263" t="s">
        <v>302</v>
      </c>
      <c r="D97" s="263" t="s">
        <v>331</v>
      </c>
      <c r="E97" s="264" t="s">
        <v>1555</v>
      </c>
      <c r="F97" s="265" t="s">
        <v>1556</v>
      </c>
      <c r="G97" s="266" t="s">
        <v>432</v>
      </c>
      <c r="H97" s="267">
        <v>4</v>
      </c>
      <c r="I97" s="268"/>
      <c r="J97" s="269">
        <f>ROUND(I97*H97,2)</f>
        <v>0</v>
      </c>
      <c r="K97" s="265" t="s">
        <v>1522</v>
      </c>
      <c r="L97" s="270"/>
      <c r="M97" s="271" t="s">
        <v>31</v>
      </c>
      <c r="N97" s="272" t="s">
        <v>47</v>
      </c>
      <c r="O97" s="86"/>
      <c r="P97" s="215">
        <f>O97*H97</f>
        <v>0</v>
      </c>
      <c r="Q97" s="215">
        <v>0.0050000000000000001</v>
      </c>
      <c r="R97" s="215">
        <f>Q97*H97</f>
        <v>0.02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297</v>
      </c>
      <c r="AT97" s="217" t="s">
        <v>331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147</v>
      </c>
      <c r="BM97" s="217" t="s">
        <v>1622</v>
      </c>
    </row>
    <row r="98" s="2" customFormat="1" ht="16.5" customHeight="1">
      <c r="A98" s="40"/>
      <c r="B98" s="41"/>
      <c r="C98" s="206" t="s">
        <v>307</v>
      </c>
      <c r="D98" s="206" t="s">
        <v>142</v>
      </c>
      <c r="E98" s="207" t="s">
        <v>1558</v>
      </c>
      <c r="F98" s="208" t="s">
        <v>1559</v>
      </c>
      <c r="G98" s="209" t="s">
        <v>432</v>
      </c>
      <c r="H98" s="210">
        <v>11</v>
      </c>
      <c r="I98" s="211"/>
      <c r="J98" s="212">
        <f>ROUND(I98*H98,2)</f>
        <v>0</v>
      </c>
      <c r="K98" s="208" t="s">
        <v>146</v>
      </c>
      <c r="L98" s="46"/>
      <c r="M98" s="213" t="s">
        <v>31</v>
      </c>
      <c r="N98" s="214" t="s">
        <v>47</v>
      </c>
      <c r="O98" s="86"/>
      <c r="P98" s="215">
        <f>O98*H98</f>
        <v>0</v>
      </c>
      <c r="Q98" s="215">
        <v>5.0000000000000002E-05</v>
      </c>
      <c r="R98" s="215">
        <f>Q98*H98</f>
        <v>0.00055000000000000003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147</v>
      </c>
      <c r="AT98" s="217" t="s">
        <v>142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147</v>
      </c>
      <c r="BM98" s="217" t="s">
        <v>1623</v>
      </c>
    </row>
    <row r="99" s="2" customFormat="1" ht="16.5" customHeight="1">
      <c r="A99" s="40"/>
      <c r="B99" s="41"/>
      <c r="C99" s="263" t="s">
        <v>313</v>
      </c>
      <c r="D99" s="263" t="s">
        <v>331</v>
      </c>
      <c r="E99" s="264" t="s">
        <v>1561</v>
      </c>
      <c r="F99" s="265" t="s">
        <v>1562</v>
      </c>
      <c r="G99" s="266" t="s">
        <v>432</v>
      </c>
      <c r="H99" s="267">
        <v>11</v>
      </c>
      <c r="I99" s="268"/>
      <c r="J99" s="269">
        <f>ROUND(I99*H99,2)</f>
        <v>0</v>
      </c>
      <c r="K99" s="265" t="s">
        <v>146</v>
      </c>
      <c r="L99" s="270"/>
      <c r="M99" s="271" t="s">
        <v>31</v>
      </c>
      <c r="N99" s="272" t="s">
        <v>47</v>
      </c>
      <c r="O99" s="86"/>
      <c r="P99" s="215">
        <f>O99*H99</f>
        <v>0</v>
      </c>
      <c r="Q99" s="215">
        <v>0.0035400000000000002</v>
      </c>
      <c r="R99" s="215">
        <f>Q99*H99</f>
        <v>0.038940000000000002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297</v>
      </c>
      <c r="AT99" s="217" t="s">
        <v>331</v>
      </c>
      <c r="AU99" s="217" t="s">
        <v>86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147</v>
      </c>
      <c r="BM99" s="217" t="s">
        <v>1624</v>
      </c>
    </row>
    <row r="100" s="2" customFormat="1" ht="16.5" customHeight="1">
      <c r="A100" s="40"/>
      <c r="B100" s="41"/>
      <c r="C100" s="263" t="s">
        <v>318</v>
      </c>
      <c r="D100" s="263" t="s">
        <v>331</v>
      </c>
      <c r="E100" s="264" t="s">
        <v>1564</v>
      </c>
      <c r="F100" s="265" t="s">
        <v>1565</v>
      </c>
      <c r="G100" s="266" t="s">
        <v>577</v>
      </c>
      <c r="H100" s="267">
        <v>3.2999999999999998</v>
      </c>
      <c r="I100" s="268"/>
      <c r="J100" s="269">
        <f>ROUND(I100*H100,2)</f>
        <v>0</v>
      </c>
      <c r="K100" s="265" t="s">
        <v>146</v>
      </c>
      <c r="L100" s="270"/>
      <c r="M100" s="271" t="s">
        <v>31</v>
      </c>
      <c r="N100" s="272" t="s">
        <v>47</v>
      </c>
      <c r="O100" s="86"/>
      <c r="P100" s="215">
        <f>O100*H100</f>
        <v>0</v>
      </c>
      <c r="Q100" s="215">
        <v>0.0011999999999999999</v>
      </c>
      <c r="R100" s="215">
        <f>Q100*H100</f>
        <v>0.0039599999999999991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297</v>
      </c>
      <c r="AT100" s="217" t="s">
        <v>331</v>
      </c>
      <c r="AU100" s="217" t="s">
        <v>86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147</v>
      </c>
      <c r="BM100" s="217" t="s">
        <v>1625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1626</v>
      </c>
      <c r="G101" s="231"/>
      <c r="H101" s="234">
        <v>3.2999999999999998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84</v>
      </c>
      <c r="AY101" s="240" t="s">
        <v>140</v>
      </c>
    </row>
    <row r="102" s="2" customFormat="1">
      <c r="A102" s="40"/>
      <c r="B102" s="41"/>
      <c r="C102" s="206" t="s">
        <v>323</v>
      </c>
      <c r="D102" s="206" t="s">
        <v>142</v>
      </c>
      <c r="E102" s="207" t="s">
        <v>1568</v>
      </c>
      <c r="F102" s="208" t="s">
        <v>1569</v>
      </c>
      <c r="G102" s="209" t="s">
        <v>432</v>
      </c>
      <c r="H102" s="210">
        <v>29</v>
      </c>
      <c r="I102" s="211"/>
      <c r="J102" s="212">
        <f>ROUND(I102*H102,2)</f>
        <v>0</v>
      </c>
      <c r="K102" s="208" t="s">
        <v>146</v>
      </c>
      <c r="L102" s="46"/>
      <c r="M102" s="213" t="s">
        <v>31</v>
      </c>
      <c r="N102" s="214" t="s">
        <v>47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147</v>
      </c>
      <c r="AT102" s="217" t="s">
        <v>142</v>
      </c>
      <c r="AU102" s="217" t="s">
        <v>86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147</v>
      </c>
      <c r="BM102" s="217" t="s">
        <v>1627</v>
      </c>
    </row>
    <row r="103" s="2" customFormat="1" ht="16.5" customHeight="1">
      <c r="A103" s="40"/>
      <c r="B103" s="41"/>
      <c r="C103" s="263" t="s">
        <v>330</v>
      </c>
      <c r="D103" s="263" t="s">
        <v>331</v>
      </c>
      <c r="E103" s="264" t="s">
        <v>1571</v>
      </c>
      <c r="F103" s="265" t="s">
        <v>1572</v>
      </c>
      <c r="G103" s="266" t="s">
        <v>432</v>
      </c>
      <c r="H103" s="267">
        <v>6</v>
      </c>
      <c r="I103" s="268"/>
      <c r="J103" s="269">
        <f>ROUND(I103*H103,2)</f>
        <v>0</v>
      </c>
      <c r="K103" s="265" t="s">
        <v>1522</v>
      </c>
      <c r="L103" s="270"/>
      <c r="M103" s="271" t="s">
        <v>31</v>
      </c>
      <c r="N103" s="272" t="s">
        <v>47</v>
      </c>
      <c r="O103" s="86"/>
      <c r="P103" s="215">
        <f>O103*H103</f>
        <v>0</v>
      </c>
      <c r="Q103" s="215">
        <v>0.0050000000000000001</v>
      </c>
      <c r="R103" s="215">
        <f>Q103*H103</f>
        <v>0.029999999999999999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297</v>
      </c>
      <c r="AT103" s="217" t="s">
        <v>331</v>
      </c>
      <c r="AU103" s="217" t="s">
        <v>86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147</v>
      </c>
      <c r="BM103" s="217" t="s">
        <v>1628</v>
      </c>
    </row>
    <row r="104" s="2" customFormat="1" ht="16.5" customHeight="1">
      <c r="A104" s="40"/>
      <c r="B104" s="41"/>
      <c r="C104" s="263" t="s">
        <v>8</v>
      </c>
      <c r="D104" s="263" t="s">
        <v>331</v>
      </c>
      <c r="E104" s="264" t="s">
        <v>1574</v>
      </c>
      <c r="F104" s="265" t="s">
        <v>1575</v>
      </c>
      <c r="G104" s="266" t="s">
        <v>432</v>
      </c>
      <c r="H104" s="267">
        <v>5</v>
      </c>
      <c r="I104" s="268"/>
      <c r="J104" s="269">
        <f>ROUND(I104*H104,2)</f>
        <v>0</v>
      </c>
      <c r="K104" s="265" t="s">
        <v>782</v>
      </c>
      <c r="L104" s="270"/>
      <c r="M104" s="271" t="s">
        <v>31</v>
      </c>
      <c r="N104" s="272" t="s">
        <v>47</v>
      </c>
      <c r="O104" s="86"/>
      <c r="P104" s="215">
        <f>O104*H104</f>
        <v>0</v>
      </c>
      <c r="Q104" s="215">
        <v>0.0050000000000000001</v>
      </c>
      <c r="R104" s="215">
        <f>Q104*H104</f>
        <v>0.025000000000000001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297</v>
      </c>
      <c r="AT104" s="217" t="s">
        <v>331</v>
      </c>
      <c r="AU104" s="217" t="s">
        <v>86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147</v>
      </c>
      <c r="BM104" s="217" t="s">
        <v>1629</v>
      </c>
    </row>
    <row r="105" s="2" customFormat="1" ht="16.5" customHeight="1">
      <c r="A105" s="40"/>
      <c r="B105" s="41"/>
      <c r="C105" s="263" t="s">
        <v>341</v>
      </c>
      <c r="D105" s="263" t="s">
        <v>331</v>
      </c>
      <c r="E105" s="264" t="s">
        <v>1577</v>
      </c>
      <c r="F105" s="265" t="s">
        <v>1578</v>
      </c>
      <c r="G105" s="266" t="s">
        <v>432</v>
      </c>
      <c r="H105" s="267">
        <v>9</v>
      </c>
      <c r="I105" s="268"/>
      <c r="J105" s="269">
        <f>ROUND(I105*H105,2)</f>
        <v>0</v>
      </c>
      <c r="K105" s="265" t="s">
        <v>1630</v>
      </c>
      <c r="L105" s="270"/>
      <c r="M105" s="271" t="s">
        <v>31</v>
      </c>
      <c r="N105" s="272" t="s">
        <v>47</v>
      </c>
      <c r="O105" s="86"/>
      <c r="P105" s="215">
        <f>O105*H105</f>
        <v>0</v>
      </c>
      <c r="Q105" s="215">
        <v>0.0050000000000000001</v>
      </c>
      <c r="R105" s="215">
        <f>Q105*H105</f>
        <v>0.044999999999999998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297</v>
      </c>
      <c r="AT105" s="217" t="s">
        <v>331</v>
      </c>
      <c r="AU105" s="217" t="s">
        <v>86</v>
      </c>
      <c r="AY105" s="19" t="s">
        <v>140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147</v>
      </c>
      <c r="BM105" s="217" t="s">
        <v>1631</v>
      </c>
    </row>
    <row r="106" s="2" customFormat="1" ht="16.5" customHeight="1">
      <c r="A106" s="40"/>
      <c r="B106" s="41"/>
      <c r="C106" s="263" t="s">
        <v>400</v>
      </c>
      <c r="D106" s="263" t="s">
        <v>331</v>
      </c>
      <c r="E106" s="264" t="s">
        <v>1580</v>
      </c>
      <c r="F106" s="265" t="s">
        <v>1581</v>
      </c>
      <c r="G106" s="266" t="s">
        <v>432</v>
      </c>
      <c r="H106" s="267">
        <v>9</v>
      </c>
      <c r="I106" s="268"/>
      <c r="J106" s="269">
        <f>ROUND(I106*H106,2)</f>
        <v>0</v>
      </c>
      <c r="K106" s="265" t="s">
        <v>782</v>
      </c>
      <c r="L106" s="270"/>
      <c r="M106" s="271" t="s">
        <v>31</v>
      </c>
      <c r="N106" s="272" t="s">
        <v>47</v>
      </c>
      <c r="O106" s="86"/>
      <c r="P106" s="215">
        <f>O106*H106</f>
        <v>0</v>
      </c>
      <c r="Q106" s="215">
        <v>0.0050000000000000001</v>
      </c>
      <c r="R106" s="215">
        <f>Q106*H106</f>
        <v>0.044999999999999998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297</v>
      </c>
      <c r="AT106" s="217" t="s">
        <v>331</v>
      </c>
      <c r="AU106" s="217" t="s">
        <v>86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84</v>
      </c>
      <c r="BK106" s="218">
        <f>ROUND(I106*H106,2)</f>
        <v>0</v>
      </c>
      <c r="BL106" s="19" t="s">
        <v>147</v>
      </c>
      <c r="BM106" s="217" t="s">
        <v>1632</v>
      </c>
    </row>
    <row r="107" s="2" customFormat="1" ht="16.5" customHeight="1">
      <c r="A107" s="40"/>
      <c r="B107" s="41"/>
      <c r="C107" s="206" t="s">
        <v>403</v>
      </c>
      <c r="D107" s="206" t="s">
        <v>142</v>
      </c>
      <c r="E107" s="207" t="s">
        <v>1583</v>
      </c>
      <c r="F107" s="208" t="s">
        <v>1584</v>
      </c>
      <c r="G107" s="209" t="s">
        <v>432</v>
      </c>
      <c r="H107" s="210">
        <v>29</v>
      </c>
      <c r="I107" s="211"/>
      <c r="J107" s="212">
        <f>ROUND(I107*H107,2)</f>
        <v>0</v>
      </c>
      <c r="K107" s="208" t="s">
        <v>146</v>
      </c>
      <c r="L107" s="46"/>
      <c r="M107" s="213" t="s">
        <v>31</v>
      </c>
      <c r="N107" s="214" t="s">
        <v>47</v>
      </c>
      <c r="O107" s="86"/>
      <c r="P107" s="215">
        <f>O107*H107</f>
        <v>0</v>
      </c>
      <c r="Q107" s="215">
        <v>5.0000000000000002E-05</v>
      </c>
      <c r="R107" s="215">
        <f>Q107*H107</f>
        <v>0.0014500000000000001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147</v>
      </c>
      <c r="AT107" s="217" t="s">
        <v>142</v>
      </c>
      <c r="AU107" s="217" t="s">
        <v>86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147</v>
      </c>
      <c r="BM107" s="217" t="s">
        <v>1633</v>
      </c>
    </row>
    <row r="108" s="2" customFormat="1" ht="16.5" customHeight="1">
      <c r="A108" s="40"/>
      <c r="B108" s="41"/>
      <c r="C108" s="263" t="s">
        <v>408</v>
      </c>
      <c r="D108" s="263" t="s">
        <v>331</v>
      </c>
      <c r="E108" s="264" t="s">
        <v>1586</v>
      </c>
      <c r="F108" s="265" t="s">
        <v>1587</v>
      </c>
      <c r="G108" s="266" t="s">
        <v>145</v>
      </c>
      <c r="H108" s="267">
        <v>1.3049999999999999</v>
      </c>
      <c r="I108" s="268"/>
      <c r="J108" s="269">
        <f>ROUND(I108*H108,2)</f>
        <v>0</v>
      </c>
      <c r="K108" s="265" t="s">
        <v>146</v>
      </c>
      <c r="L108" s="270"/>
      <c r="M108" s="271" t="s">
        <v>31</v>
      </c>
      <c r="N108" s="272" t="s">
        <v>47</v>
      </c>
      <c r="O108" s="86"/>
      <c r="P108" s="215">
        <f>O108*H108</f>
        <v>0</v>
      </c>
      <c r="Q108" s="215">
        <v>0.65000000000000002</v>
      </c>
      <c r="R108" s="215">
        <f>Q108*H108</f>
        <v>0.84824999999999995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297</v>
      </c>
      <c r="AT108" s="217" t="s">
        <v>331</v>
      </c>
      <c r="AU108" s="217" t="s">
        <v>86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84</v>
      </c>
      <c r="BK108" s="218">
        <f>ROUND(I108*H108,2)</f>
        <v>0</v>
      </c>
      <c r="BL108" s="19" t="s">
        <v>147</v>
      </c>
      <c r="BM108" s="217" t="s">
        <v>1634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1635</v>
      </c>
      <c r="G109" s="231"/>
      <c r="H109" s="234">
        <v>2.6099999999999999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86</v>
      </c>
      <c r="AV109" s="14" t="s">
        <v>86</v>
      </c>
      <c r="AW109" s="14" t="s">
        <v>37</v>
      </c>
      <c r="AX109" s="14" t="s">
        <v>84</v>
      </c>
      <c r="AY109" s="240" t="s">
        <v>140</v>
      </c>
    </row>
    <row r="110" s="14" customFormat="1">
      <c r="A110" s="14"/>
      <c r="B110" s="230"/>
      <c r="C110" s="231"/>
      <c r="D110" s="221" t="s">
        <v>149</v>
      </c>
      <c r="E110" s="231"/>
      <c r="F110" s="233" t="s">
        <v>1636</v>
      </c>
      <c r="G110" s="231"/>
      <c r="H110" s="234">
        <v>1.3049999999999999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4</v>
      </c>
      <c r="AX110" s="14" t="s">
        <v>84</v>
      </c>
      <c r="AY110" s="240" t="s">
        <v>140</v>
      </c>
    </row>
    <row r="111" s="2" customFormat="1">
      <c r="A111" s="40"/>
      <c r="B111" s="41"/>
      <c r="C111" s="206" t="s">
        <v>414</v>
      </c>
      <c r="D111" s="206" t="s">
        <v>142</v>
      </c>
      <c r="E111" s="207" t="s">
        <v>1591</v>
      </c>
      <c r="F111" s="208" t="s">
        <v>1592</v>
      </c>
      <c r="G111" s="209" t="s">
        <v>432</v>
      </c>
      <c r="H111" s="210">
        <v>29</v>
      </c>
      <c r="I111" s="211"/>
      <c r="J111" s="212">
        <f>ROUND(I111*H111,2)</f>
        <v>0</v>
      </c>
      <c r="K111" s="208" t="s">
        <v>146</v>
      </c>
      <c r="L111" s="46"/>
      <c r="M111" s="213" t="s">
        <v>31</v>
      </c>
      <c r="N111" s="214" t="s">
        <v>47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147</v>
      </c>
      <c r="AT111" s="217" t="s">
        <v>142</v>
      </c>
      <c r="AU111" s="217" t="s">
        <v>86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84</v>
      </c>
      <c r="BK111" s="218">
        <f>ROUND(I111*H111,2)</f>
        <v>0</v>
      </c>
      <c r="BL111" s="19" t="s">
        <v>147</v>
      </c>
      <c r="BM111" s="217" t="s">
        <v>1637</v>
      </c>
    </row>
    <row r="112" s="2" customFormat="1" ht="16.5" customHeight="1">
      <c r="A112" s="40"/>
      <c r="B112" s="41"/>
      <c r="C112" s="263" t="s">
        <v>7</v>
      </c>
      <c r="D112" s="263" t="s">
        <v>331</v>
      </c>
      <c r="E112" s="264" t="s">
        <v>1594</v>
      </c>
      <c r="F112" s="265" t="s">
        <v>1595</v>
      </c>
      <c r="G112" s="266" t="s">
        <v>145</v>
      </c>
      <c r="H112" s="267">
        <v>1.7410000000000001</v>
      </c>
      <c r="I112" s="268"/>
      <c r="J112" s="269">
        <f>ROUND(I112*H112,2)</f>
        <v>0</v>
      </c>
      <c r="K112" s="265" t="s">
        <v>146</v>
      </c>
      <c r="L112" s="270"/>
      <c r="M112" s="271" t="s">
        <v>31</v>
      </c>
      <c r="N112" s="272" t="s">
        <v>47</v>
      </c>
      <c r="O112" s="86"/>
      <c r="P112" s="215">
        <f>O112*H112</f>
        <v>0</v>
      </c>
      <c r="Q112" s="215">
        <v>0.22</v>
      </c>
      <c r="R112" s="215">
        <f>Q112*H112</f>
        <v>0.38302000000000003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297</v>
      </c>
      <c r="AT112" s="217" t="s">
        <v>331</v>
      </c>
      <c r="AU112" s="217" t="s">
        <v>86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84</v>
      </c>
      <c r="BK112" s="218">
        <f>ROUND(I112*H112,2)</f>
        <v>0</v>
      </c>
      <c r="BL112" s="19" t="s">
        <v>147</v>
      </c>
      <c r="BM112" s="217" t="s">
        <v>1638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1639</v>
      </c>
      <c r="G113" s="231"/>
      <c r="H113" s="234">
        <v>1.7410000000000001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84</v>
      </c>
      <c r="AY113" s="240" t="s">
        <v>140</v>
      </c>
    </row>
    <row r="114" s="2" customFormat="1" ht="21.75" customHeight="1">
      <c r="A114" s="40"/>
      <c r="B114" s="41"/>
      <c r="C114" s="206" t="s">
        <v>429</v>
      </c>
      <c r="D114" s="206" t="s">
        <v>142</v>
      </c>
      <c r="E114" s="207" t="s">
        <v>1598</v>
      </c>
      <c r="F114" s="208" t="s">
        <v>1599</v>
      </c>
      <c r="G114" s="209" t="s">
        <v>411</v>
      </c>
      <c r="H114" s="210">
        <v>26.100000000000001</v>
      </c>
      <c r="I114" s="211"/>
      <c r="J114" s="212">
        <f>ROUND(I114*H114,2)</f>
        <v>0</v>
      </c>
      <c r="K114" s="208" t="s">
        <v>146</v>
      </c>
      <c r="L114" s="46"/>
      <c r="M114" s="213" t="s">
        <v>31</v>
      </c>
      <c r="N114" s="214" t="s">
        <v>47</v>
      </c>
      <c r="O114" s="86"/>
      <c r="P114" s="215">
        <f>O114*H114</f>
        <v>0</v>
      </c>
      <c r="Q114" s="215">
        <v>0.00036000000000000002</v>
      </c>
      <c r="R114" s="215">
        <f>Q114*H114</f>
        <v>0.0093960000000000016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147</v>
      </c>
      <c r="AT114" s="217" t="s">
        <v>142</v>
      </c>
      <c r="AU114" s="217" t="s">
        <v>86</v>
      </c>
      <c r="AY114" s="19" t="s">
        <v>140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84</v>
      </c>
      <c r="BK114" s="218">
        <f>ROUND(I114*H114,2)</f>
        <v>0</v>
      </c>
      <c r="BL114" s="19" t="s">
        <v>147</v>
      </c>
      <c r="BM114" s="217" t="s">
        <v>1640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1641</v>
      </c>
      <c r="G115" s="231"/>
      <c r="H115" s="234">
        <v>26.100000000000001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84</v>
      </c>
      <c r="AY115" s="240" t="s">
        <v>140</v>
      </c>
    </row>
    <row r="116" s="12" customFormat="1" ht="20.88" customHeight="1">
      <c r="A116" s="12"/>
      <c r="B116" s="190"/>
      <c r="C116" s="191"/>
      <c r="D116" s="192" t="s">
        <v>75</v>
      </c>
      <c r="E116" s="204" t="s">
        <v>403</v>
      </c>
      <c r="F116" s="204" t="s">
        <v>442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SUM(P117:P122)</f>
        <v>0</v>
      </c>
      <c r="Q116" s="198"/>
      <c r="R116" s="199">
        <f>SUM(R117:R122)</f>
        <v>0</v>
      </c>
      <c r="S116" s="198"/>
      <c r="T116" s="200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84</v>
      </c>
      <c r="AT116" s="202" t="s">
        <v>75</v>
      </c>
      <c r="AU116" s="202" t="s">
        <v>86</v>
      </c>
      <c r="AY116" s="201" t="s">
        <v>140</v>
      </c>
      <c r="BK116" s="203">
        <f>SUM(BK117:BK122)</f>
        <v>0</v>
      </c>
    </row>
    <row r="117" s="2" customFormat="1" ht="16.5" customHeight="1">
      <c r="A117" s="40"/>
      <c r="B117" s="41"/>
      <c r="C117" s="206" t="s">
        <v>436</v>
      </c>
      <c r="D117" s="206" t="s">
        <v>142</v>
      </c>
      <c r="E117" s="207" t="s">
        <v>531</v>
      </c>
      <c r="F117" s="208" t="s">
        <v>532</v>
      </c>
      <c r="G117" s="209" t="s">
        <v>145</v>
      </c>
      <c r="H117" s="210">
        <v>0.28799999999999998</v>
      </c>
      <c r="I117" s="211"/>
      <c r="J117" s="212">
        <f>ROUND(I117*H117,2)</f>
        <v>0</v>
      </c>
      <c r="K117" s="208" t="s">
        <v>146</v>
      </c>
      <c r="L117" s="46"/>
      <c r="M117" s="213" t="s">
        <v>31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147</v>
      </c>
      <c r="AT117" s="217" t="s">
        <v>142</v>
      </c>
      <c r="AU117" s="217" t="s">
        <v>263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84</v>
      </c>
      <c r="BK117" s="218">
        <f>ROUND(I117*H117,2)</f>
        <v>0</v>
      </c>
      <c r="BL117" s="19" t="s">
        <v>147</v>
      </c>
      <c r="BM117" s="217" t="s">
        <v>1642</v>
      </c>
    </row>
    <row r="118" s="13" customFormat="1">
      <c r="A118" s="13"/>
      <c r="B118" s="219"/>
      <c r="C118" s="220"/>
      <c r="D118" s="221" t="s">
        <v>149</v>
      </c>
      <c r="E118" s="222" t="s">
        <v>31</v>
      </c>
      <c r="F118" s="223" t="s">
        <v>1606</v>
      </c>
      <c r="G118" s="220"/>
      <c r="H118" s="222" t="s">
        <v>31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149</v>
      </c>
      <c r="AU118" s="229" t="s">
        <v>263</v>
      </c>
      <c r="AV118" s="13" t="s">
        <v>84</v>
      </c>
      <c r="AW118" s="13" t="s">
        <v>37</v>
      </c>
      <c r="AX118" s="13" t="s">
        <v>76</v>
      </c>
      <c r="AY118" s="229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1643</v>
      </c>
      <c r="G119" s="231"/>
      <c r="H119" s="234">
        <v>0.28799999999999998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263</v>
      </c>
      <c r="AV119" s="14" t="s">
        <v>86</v>
      </c>
      <c r="AW119" s="14" t="s">
        <v>37</v>
      </c>
      <c r="AX119" s="14" t="s">
        <v>84</v>
      </c>
      <c r="AY119" s="240" t="s">
        <v>140</v>
      </c>
    </row>
    <row r="120" s="2" customFormat="1" ht="16.5" customHeight="1">
      <c r="A120" s="40"/>
      <c r="B120" s="41"/>
      <c r="C120" s="206" t="s">
        <v>443</v>
      </c>
      <c r="D120" s="206" t="s">
        <v>142</v>
      </c>
      <c r="E120" s="207" t="s">
        <v>536</v>
      </c>
      <c r="F120" s="208" t="s">
        <v>537</v>
      </c>
      <c r="G120" s="209" t="s">
        <v>145</v>
      </c>
      <c r="H120" s="210">
        <v>0.28799999999999998</v>
      </c>
      <c r="I120" s="211"/>
      <c r="J120" s="212">
        <f>ROUND(I120*H120,2)</f>
        <v>0</v>
      </c>
      <c r="K120" s="208" t="s">
        <v>538</v>
      </c>
      <c r="L120" s="46"/>
      <c r="M120" s="213" t="s">
        <v>31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147</v>
      </c>
      <c r="AT120" s="217" t="s">
        <v>142</v>
      </c>
      <c r="AU120" s="217" t="s">
        <v>263</v>
      </c>
      <c r="AY120" s="19" t="s">
        <v>140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84</v>
      </c>
      <c r="BK120" s="218">
        <f>ROUND(I120*H120,2)</f>
        <v>0</v>
      </c>
      <c r="BL120" s="19" t="s">
        <v>147</v>
      </c>
      <c r="BM120" s="217" t="s">
        <v>1644</v>
      </c>
    </row>
    <row r="121" s="13" customFormat="1">
      <c r="A121" s="13"/>
      <c r="B121" s="219"/>
      <c r="C121" s="220"/>
      <c r="D121" s="221" t="s">
        <v>149</v>
      </c>
      <c r="E121" s="222" t="s">
        <v>31</v>
      </c>
      <c r="F121" s="223" t="s">
        <v>1606</v>
      </c>
      <c r="G121" s="220"/>
      <c r="H121" s="222" t="s">
        <v>31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149</v>
      </c>
      <c r="AU121" s="229" t="s">
        <v>263</v>
      </c>
      <c r="AV121" s="13" t="s">
        <v>84</v>
      </c>
      <c r="AW121" s="13" t="s">
        <v>37</v>
      </c>
      <c r="AX121" s="13" t="s">
        <v>76</v>
      </c>
      <c r="AY121" s="229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1645</v>
      </c>
      <c r="G122" s="231"/>
      <c r="H122" s="234">
        <v>0.28799999999999998</v>
      </c>
      <c r="I122" s="235"/>
      <c r="J122" s="231"/>
      <c r="K122" s="231"/>
      <c r="L122" s="236"/>
      <c r="M122" s="281"/>
      <c r="N122" s="282"/>
      <c r="O122" s="282"/>
      <c r="P122" s="282"/>
      <c r="Q122" s="282"/>
      <c r="R122" s="282"/>
      <c r="S122" s="282"/>
      <c r="T122" s="28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263</v>
      </c>
      <c r="AV122" s="14" t="s">
        <v>86</v>
      </c>
      <c r="AW122" s="14" t="s">
        <v>37</v>
      </c>
      <c r="AX122" s="14" t="s">
        <v>84</v>
      </c>
      <c r="AY122" s="240" t="s">
        <v>140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mvniIcyKCTZ1LgT4z4YmyeanJ/EctGbNpl5dtivLiXkSm5uAyUTUfKb4NKAWkgd4af4il6pjIUeR2rFQGHYtLQ==" hashValue="sNJaUpSsjkaiqEBk03VPeZplVWv1eBtHzjzlQlIc080vJkjG9j1aRxtu7AmlhaH1/6G5d6ig4D2xPfzFLPqkGA==" algorithmName="SHA-512" password="CC35"/>
  <autoFilter ref="C81:K12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1646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ROUND((SUM(BE82:BE112)),  2)</f>
        <v>0</v>
      </c>
      <c r="G33" s="40"/>
      <c r="H33" s="40"/>
      <c r="I33" s="150">
        <v>0.20999999999999999</v>
      </c>
      <c r="J33" s="149">
        <f>ROUND(((SUM(BE82:BE112))*I33),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ROUND((SUM(BF82:BF112)),  2)</f>
        <v>0</v>
      </c>
      <c r="G34" s="40"/>
      <c r="H34" s="40"/>
      <c r="I34" s="150">
        <v>0.14999999999999999</v>
      </c>
      <c r="J34" s="149">
        <f>ROUND(((SUM(BF82:BF112))*I34),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ROUND((SUM(BG82:BG112)),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ROUND((SUM(BH82:BH112)),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ROUND((SUM(BI82:BI112)),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803 - Polní cesta C 51 - typ B, v části Lhotka - náhradní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společných zařízení, k.ú. Klášterec nad Orlicí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803 - Polní cesta C 51 - typ B, v části Lhotka - náhradní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Klášterec nad Orlicí</v>
      </c>
      <c r="G76" s="42"/>
      <c r="H76" s="42"/>
      <c r="I76" s="34" t="s">
        <v>24</v>
      </c>
      <c r="J76" s="74" t="str">
        <f>IF(J12="","",J12)</f>
        <v>25. 12. 2020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26</v>
      </c>
      <c r="D78" s="42"/>
      <c r="E78" s="42"/>
      <c r="F78" s="29" t="str">
        <f>E15</f>
        <v>ČR, Státní pozemkový úřad pro Pardubický kraj</v>
      </c>
      <c r="G78" s="42"/>
      <c r="H78" s="42"/>
      <c r="I78" s="34" t="s">
        <v>34</v>
      </c>
      <c r="J78" s="38" t="str">
        <f>E21</f>
        <v>PK Adamec, s.r.o., Komenského 42, 56151 Letohrad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>Adamec Jiří, tel. 608 878 955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116</v>
      </c>
      <c r="K81" s="183" t="s">
        <v>130</v>
      </c>
      <c r="L81" s="184"/>
      <c r="M81" s="94" t="s">
        <v>31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1.8975439999999999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1.8975439999999999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140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141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P85+SUM(P86:P106)</f>
        <v>0</v>
      </c>
      <c r="Q84" s="198"/>
      <c r="R84" s="199">
        <f>R85+SUM(R86:R106)</f>
        <v>1.8975439999999999</v>
      </c>
      <c r="S84" s="198"/>
      <c r="T84" s="200">
        <f>T85+SUM(T86:T106)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140</v>
      </c>
      <c r="BK84" s="203">
        <f>BK85+SUM(BK86:BK106)</f>
        <v>0</v>
      </c>
    </row>
    <row r="85" s="2" customFormat="1" ht="16.5" customHeight="1">
      <c r="A85" s="40"/>
      <c r="B85" s="41"/>
      <c r="C85" s="206" t="s">
        <v>84</v>
      </c>
      <c r="D85" s="206" t="s">
        <v>142</v>
      </c>
      <c r="E85" s="207" t="s">
        <v>1526</v>
      </c>
      <c r="F85" s="208" t="s">
        <v>1527</v>
      </c>
      <c r="G85" s="209" t="s">
        <v>145</v>
      </c>
      <c r="H85" s="210">
        <v>1.98</v>
      </c>
      <c r="I85" s="211"/>
      <c r="J85" s="212">
        <f>ROUND(I85*H85,2)</f>
        <v>0</v>
      </c>
      <c r="K85" s="208" t="s">
        <v>146</v>
      </c>
      <c r="L85" s="46"/>
      <c r="M85" s="213" t="s">
        <v>31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147</v>
      </c>
      <c r="AT85" s="217" t="s">
        <v>142</v>
      </c>
      <c r="AU85" s="217" t="s">
        <v>86</v>
      </c>
      <c r="AY85" s="19" t="s">
        <v>140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147</v>
      </c>
      <c r="BM85" s="217" t="s">
        <v>1647</v>
      </c>
    </row>
    <row r="86" s="14" customFormat="1">
      <c r="A86" s="14"/>
      <c r="B86" s="230"/>
      <c r="C86" s="231"/>
      <c r="D86" s="221" t="s">
        <v>149</v>
      </c>
      <c r="E86" s="232" t="s">
        <v>31</v>
      </c>
      <c r="F86" s="233" t="s">
        <v>1648</v>
      </c>
      <c r="G86" s="231"/>
      <c r="H86" s="234">
        <v>1.98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0" t="s">
        <v>149</v>
      </c>
      <c r="AU86" s="240" t="s">
        <v>86</v>
      </c>
      <c r="AV86" s="14" t="s">
        <v>86</v>
      </c>
      <c r="AW86" s="14" t="s">
        <v>37</v>
      </c>
      <c r="AX86" s="14" t="s">
        <v>84</v>
      </c>
      <c r="AY86" s="240" t="s">
        <v>140</v>
      </c>
    </row>
    <row r="87" s="2" customFormat="1" ht="16.5" customHeight="1">
      <c r="A87" s="40"/>
      <c r="B87" s="41"/>
      <c r="C87" s="206" t="s">
        <v>86</v>
      </c>
      <c r="D87" s="206" t="s">
        <v>142</v>
      </c>
      <c r="E87" s="207" t="s">
        <v>1530</v>
      </c>
      <c r="F87" s="208" t="s">
        <v>1531</v>
      </c>
      <c r="G87" s="209" t="s">
        <v>145</v>
      </c>
      <c r="H87" s="210">
        <v>9.9000000000000004</v>
      </c>
      <c r="I87" s="211"/>
      <c r="J87" s="212">
        <f>ROUND(I87*H87,2)</f>
        <v>0</v>
      </c>
      <c r="K87" s="208" t="s">
        <v>146</v>
      </c>
      <c r="L87" s="46"/>
      <c r="M87" s="213" t="s">
        <v>31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147</v>
      </c>
      <c r="AT87" s="217" t="s">
        <v>142</v>
      </c>
      <c r="AU87" s="217" t="s">
        <v>86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147</v>
      </c>
      <c r="BM87" s="217" t="s">
        <v>1649</v>
      </c>
    </row>
    <row r="88" s="14" customFormat="1">
      <c r="A88" s="14"/>
      <c r="B88" s="230"/>
      <c r="C88" s="231"/>
      <c r="D88" s="221" t="s">
        <v>149</v>
      </c>
      <c r="E88" s="232" t="s">
        <v>31</v>
      </c>
      <c r="F88" s="233" t="s">
        <v>1650</v>
      </c>
      <c r="G88" s="231"/>
      <c r="H88" s="234">
        <v>9.9000000000000004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0" t="s">
        <v>149</v>
      </c>
      <c r="AU88" s="240" t="s">
        <v>86</v>
      </c>
      <c r="AV88" s="14" t="s">
        <v>86</v>
      </c>
      <c r="AW88" s="14" t="s">
        <v>37</v>
      </c>
      <c r="AX88" s="14" t="s">
        <v>84</v>
      </c>
      <c r="AY88" s="240" t="s">
        <v>140</v>
      </c>
    </row>
    <row r="89" s="2" customFormat="1">
      <c r="A89" s="40"/>
      <c r="B89" s="41"/>
      <c r="C89" s="206" t="s">
        <v>263</v>
      </c>
      <c r="D89" s="206" t="s">
        <v>142</v>
      </c>
      <c r="E89" s="207" t="s">
        <v>337</v>
      </c>
      <c r="F89" s="208" t="s">
        <v>338</v>
      </c>
      <c r="G89" s="209" t="s">
        <v>334</v>
      </c>
      <c r="H89" s="210">
        <v>3.5640000000000001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1651</v>
      </c>
    </row>
    <row r="90" s="14" customFormat="1">
      <c r="A90" s="14"/>
      <c r="B90" s="230"/>
      <c r="C90" s="231"/>
      <c r="D90" s="221" t="s">
        <v>149</v>
      </c>
      <c r="E90" s="232" t="s">
        <v>31</v>
      </c>
      <c r="F90" s="233" t="s">
        <v>1652</v>
      </c>
      <c r="G90" s="231"/>
      <c r="H90" s="234">
        <v>3.5640000000000001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149</v>
      </c>
      <c r="AU90" s="240" t="s">
        <v>86</v>
      </c>
      <c r="AV90" s="14" t="s">
        <v>86</v>
      </c>
      <c r="AW90" s="14" t="s">
        <v>37</v>
      </c>
      <c r="AX90" s="14" t="s">
        <v>84</v>
      </c>
      <c r="AY90" s="240" t="s">
        <v>140</v>
      </c>
    </row>
    <row r="91" s="2" customFormat="1">
      <c r="A91" s="40"/>
      <c r="B91" s="41"/>
      <c r="C91" s="206" t="s">
        <v>147</v>
      </c>
      <c r="D91" s="206" t="s">
        <v>142</v>
      </c>
      <c r="E91" s="207" t="s">
        <v>1539</v>
      </c>
      <c r="F91" s="208" t="s">
        <v>1540</v>
      </c>
      <c r="G91" s="209" t="s">
        <v>432</v>
      </c>
      <c r="H91" s="210">
        <v>11</v>
      </c>
      <c r="I91" s="211"/>
      <c r="J91" s="212">
        <f>ROUND(I91*H91,2)</f>
        <v>0</v>
      </c>
      <c r="K91" s="208" t="s">
        <v>146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86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147</v>
      </c>
      <c r="BM91" s="217" t="s">
        <v>1653</v>
      </c>
    </row>
    <row r="92" s="2" customFormat="1" ht="16.5" customHeight="1">
      <c r="A92" s="40"/>
      <c r="B92" s="41"/>
      <c r="C92" s="263" t="s">
        <v>278</v>
      </c>
      <c r="D92" s="263" t="s">
        <v>331</v>
      </c>
      <c r="E92" s="264" t="s">
        <v>1542</v>
      </c>
      <c r="F92" s="265" t="s">
        <v>1543</v>
      </c>
      <c r="G92" s="266" t="s">
        <v>334</v>
      </c>
      <c r="H92" s="267">
        <v>1.3859999999999999</v>
      </c>
      <c r="I92" s="268"/>
      <c r="J92" s="269">
        <f>ROUND(I92*H92,2)</f>
        <v>0</v>
      </c>
      <c r="K92" s="265" t="s">
        <v>146</v>
      </c>
      <c r="L92" s="270"/>
      <c r="M92" s="271" t="s">
        <v>31</v>
      </c>
      <c r="N92" s="272" t="s">
        <v>47</v>
      </c>
      <c r="O92" s="86"/>
      <c r="P92" s="215">
        <f>O92*H92</f>
        <v>0</v>
      </c>
      <c r="Q92" s="215">
        <v>1</v>
      </c>
      <c r="R92" s="215">
        <f>Q92*H92</f>
        <v>1.3859999999999999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297</v>
      </c>
      <c r="AT92" s="217" t="s">
        <v>331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1654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1655</v>
      </c>
      <c r="G93" s="231"/>
      <c r="H93" s="234">
        <v>1.3859999999999999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84</v>
      </c>
      <c r="AY93" s="240" t="s">
        <v>140</v>
      </c>
    </row>
    <row r="94" s="2" customFormat="1">
      <c r="A94" s="40"/>
      <c r="B94" s="41"/>
      <c r="C94" s="206" t="s">
        <v>283</v>
      </c>
      <c r="D94" s="206" t="s">
        <v>142</v>
      </c>
      <c r="E94" s="207" t="s">
        <v>1568</v>
      </c>
      <c r="F94" s="208" t="s">
        <v>1569</v>
      </c>
      <c r="G94" s="209" t="s">
        <v>432</v>
      </c>
      <c r="H94" s="210">
        <v>11</v>
      </c>
      <c r="I94" s="211"/>
      <c r="J94" s="212">
        <f>ROUND(I94*H94,2)</f>
        <v>0</v>
      </c>
      <c r="K94" s="208" t="s">
        <v>146</v>
      </c>
      <c r="L94" s="46"/>
      <c r="M94" s="213" t="s">
        <v>31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147</v>
      </c>
      <c r="AT94" s="217" t="s">
        <v>142</v>
      </c>
      <c r="AU94" s="217" t="s">
        <v>86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84</v>
      </c>
      <c r="BK94" s="218">
        <f>ROUND(I94*H94,2)</f>
        <v>0</v>
      </c>
      <c r="BL94" s="19" t="s">
        <v>147</v>
      </c>
      <c r="BM94" s="217" t="s">
        <v>1656</v>
      </c>
    </row>
    <row r="95" s="2" customFormat="1" ht="16.5" customHeight="1">
      <c r="A95" s="40"/>
      <c r="B95" s="41"/>
      <c r="C95" s="263" t="s">
        <v>293</v>
      </c>
      <c r="D95" s="263" t="s">
        <v>331</v>
      </c>
      <c r="E95" s="264" t="s">
        <v>1577</v>
      </c>
      <c r="F95" s="265" t="s">
        <v>1578</v>
      </c>
      <c r="G95" s="266" t="s">
        <v>432</v>
      </c>
      <c r="H95" s="267">
        <v>6</v>
      </c>
      <c r="I95" s="268"/>
      <c r="J95" s="269">
        <f>ROUND(I95*H95,2)</f>
        <v>0</v>
      </c>
      <c r="K95" s="265" t="s">
        <v>31</v>
      </c>
      <c r="L95" s="270"/>
      <c r="M95" s="271" t="s">
        <v>31</v>
      </c>
      <c r="N95" s="272" t="s">
        <v>47</v>
      </c>
      <c r="O95" s="86"/>
      <c r="P95" s="215">
        <f>O95*H95</f>
        <v>0</v>
      </c>
      <c r="Q95" s="215">
        <v>0.0050000000000000001</v>
      </c>
      <c r="R95" s="215">
        <f>Q95*H95</f>
        <v>0.029999999999999999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297</v>
      </c>
      <c r="AT95" s="217" t="s">
        <v>331</v>
      </c>
      <c r="AU95" s="217" t="s">
        <v>86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147</v>
      </c>
      <c r="BM95" s="217" t="s">
        <v>1657</v>
      </c>
    </row>
    <row r="96" s="2" customFormat="1" ht="16.5" customHeight="1">
      <c r="A96" s="40"/>
      <c r="B96" s="41"/>
      <c r="C96" s="263" t="s">
        <v>297</v>
      </c>
      <c r="D96" s="263" t="s">
        <v>331</v>
      </c>
      <c r="E96" s="264" t="s">
        <v>1580</v>
      </c>
      <c r="F96" s="265" t="s">
        <v>1581</v>
      </c>
      <c r="G96" s="266" t="s">
        <v>432</v>
      </c>
      <c r="H96" s="267">
        <v>5</v>
      </c>
      <c r="I96" s="268"/>
      <c r="J96" s="269">
        <f>ROUND(I96*H96,2)</f>
        <v>0</v>
      </c>
      <c r="K96" s="265" t="s">
        <v>31</v>
      </c>
      <c r="L96" s="270"/>
      <c r="M96" s="271" t="s">
        <v>31</v>
      </c>
      <c r="N96" s="272" t="s">
        <v>47</v>
      </c>
      <c r="O96" s="86"/>
      <c r="P96" s="215">
        <f>O96*H96</f>
        <v>0</v>
      </c>
      <c r="Q96" s="215">
        <v>0.0050000000000000001</v>
      </c>
      <c r="R96" s="215">
        <f>Q96*H96</f>
        <v>0.025000000000000001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297</v>
      </c>
      <c r="AT96" s="217" t="s">
        <v>331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147</v>
      </c>
      <c r="BM96" s="217" t="s">
        <v>1658</v>
      </c>
    </row>
    <row r="97" s="2" customFormat="1" ht="16.5" customHeight="1">
      <c r="A97" s="40"/>
      <c r="B97" s="41"/>
      <c r="C97" s="206" t="s">
        <v>302</v>
      </c>
      <c r="D97" s="206" t="s">
        <v>142</v>
      </c>
      <c r="E97" s="207" t="s">
        <v>1583</v>
      </c>
      <c r="F97" s="208" t="s">
        <v>1584</v>
      </c>
      <c r="G97" s="209" t="s">
        <v>432</v>
      </c>
      <c r="H97" s="210">
        <v>11</v>
      </c>
      <c r="I97" s="211"/>
      <c r="J97" s="212">
        <f>ROUND(I97*H97,2)</f>
        <v>0</v>
      </c>
      <c r="K97" s="208" t="s">
        <v>146</v>
      </c>
      <c r="L97" s="46"/>
      <c r="M97" s="213" t="s">
        <v>31</v>
      </c>
      <c r="N97" s="214" t="s">
        <v>47</v>
      </c>
      <c r="O97" s="86"/>
      <c r="P97" s="215">
        <f>O97*H97</f>
        <v>0</v>
      </c>
      <c r="Q97" s="215">
        <v>5.0000000000000002E-05</v>
      </c>
      <c r="R97" s="215">
        <f>Q97*H97</f>
        <v>0.00055000000000000003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147</v>
      </c>
      <c r="AT97" s="217" t="s">
        <v>142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147</v>
      </c>
      <c r="BM97" s="217" t="s">
        <v>1659</v>
      </c>
    </row>
    <row r="98" s="2" customFormat="1" ht="16.5" customHeight="1">
      <c r="A98" s="40"/>
      <c r="B98" s="41"/>
      <c r="C98" s="263" t="s">
        <v>307</v>
      </c>
      <c r="D98" s="263" t="s">
        <v>331</v>
      </c>
      <c r="E98" s="264" t="s">
        <v>1586</v>
      </c>
      <c r="F98" s="265" t="s">
        <v>1587</v>
      </c>
      <c r="G98" s="266" t="s">
        <v>145</v>
      </c>
      <c r="H98" s="267">
        <v>0.495</v>
      </c>
      <c r="I98" s="268"/>
      <c r="J98" s="269">
        <f>ROUND(I98*H98,2)</f>
        <v>0</v>
      </c>
      <c r="K98" s="265" t="s">
        <v>146</v>
      </c>
      <c r="L98" s="270"/>
      <c r="M98" s="271" t="s">
        <v>31</v>
      </c>
      <c r="N98" s="272" t="s">
        <v>47</v>
      </c>
      <c r="O98" s="86"/>
      <c r="P98" s="215">
        <f>O98*H98</f>
        <v>0</v>
      </c>
      <c r="Q98" s="215">
        <v>0.65000000000000002</v>
      </c>
      <c r="R98" s="215">
        <f>Q98*H98</f>
        <v>0.32174999999999998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297</v>
      </c>
      <c r="AT98" s="217" t="s">
        <v>331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147</v>
      </c>
      <c r="BM98" s="217" t="s">
        <v>1660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1661</v>
      </c>
      <c r="G99" s="231"/>
      <c r="H99" s="234">
        <v>0.98999999999999999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84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1"/>
      <c r="F100" s="233" t="s">
        <v>1662</v>
      </c>
      <c r="G100" s="231"/>
      <c r="H100" s="234">
        <v>0.495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4</v>
      </c>
      <c r="AX100" s="14" t="s">
        <v>84</v>
      </c>
      <c r="AY100" s="240" t="s">
        <v>140</v>
      </c>
    </row>
    <row r="101" s="2" customFormat="1">
      <c r="A101" s="40"/>
      <c r="B101" s="41"/>
      <c r="C101" s="206" t="s">
        <v>313</v>
      </c>
      <c r="D101" s="206" t="s">
        <v>142</v>
      </c>
      <c r="E101" s="207" t="s">
        <v>1591</v>
      </c>
      <c r="F101" s="208" t="s">
        <v>1592</v>
      </c>
      <c r="G101" s="209" t="s">
        <v>432</v>
      </c>
      <c r="H101" s="210">
        <v>11</v>
      </c>
      <c r="I101" s="211"/>
      <c r="J101" s="212">
        <f>ROUND(I101*H101,2)</f>
        <v>0</v>
      </c>
      <c r="K101" s="208" t="s">
        <v>146</v>
      </c>
      <c r="L101" s="46"/>
      <c r="M101" s="213" t="s">
        <v>31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147</v>
      </c>
      <c r="AT101" s="217" t="s">
        <v>142</v>
      </c>
      <c r="AU101" s="217" t="s">
        <v>86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147</v>
      </c>
      <c r="BM101" s="217" t="s">
        <v>1663</v>
      </c>
    </row>
    <row r="102" s="2" customFormat="1" ht="16.5" customHeight="1">
      <c r="A102" s="40"/>
      <c r="B102" s="41"/>
      <c r="C102" s="263" t="s">
        <v>318</v>
      </c>
      <c r="D102" s="263" t="s">
        <v>331</v>
      </c>
      <c r="E102" s="264" t="s">
        <v>1594</v>
      </c>
      <c r="F102" s="265" t="s">
        <v>1595</v>
      </c>
      <c r="G102" s="266" t="s">
        <v>145</v>
      </c>
      <c r="H102" s="267">
        <v>0.59399999999999997</v>
      </c>
      <c r="I102" s="268"/>
      <c r="J102" s="269">
        <f>ROUND(I102*H102,2)</f>
        <v>0</v>
      </c>
      <c r="K102" s="265" t="s">
        <v>146</v>
      </c>
      <c r="L102" s="270"/>
      <c r="M102" s="271" t="s">
        <v>31</v>
      </c>
      <c r="N102" s="272" t="s">
        <v>47</v>
      </c>
      <c r="O102" s="86"/>
      <c r="P102" s="215">
        <f>O102*H102</f>
        <v>0</v>
      </c>
      <c r="Q102" s="215">
        <v>0.22</v>
      </c>
      <c r="R102" s="215">
        <f>Q102*H102</f>
        <v>0.13067999999999999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297</v>
      </c>
      <c r="AT102" s="217" t="s">
        <v>331</v>
      </c>
      <c r="AU102" s="217" t="s">
        <v>86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147</v>
      </c>
      <c r="BM102" s="217" t="s">
        <v>1664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1665</v>
      </c>
      <c r="G103" s="231"/>
      <c r="H103" s="234">
        <v>0.59399999999999997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84</v>
      </c>
      <c r="AY103" s="240" t="s">
        <v>140</v>
      </c>
    </row>
    <row r="104" s="2" customFormat="1" ht="21.75" customHeight="1">
      <c r="A104" s="40"/>
      <c r="B104" s="41"/>
      <c r="C104" s="206" t="s">
        <v>323</v>
      </c>
      <c r="D104" s="206" t="s">
        <v>142</v>
      </c>
      <c r="E104" s="207" t="s">
        <v>1598</v>
      </c>
      <c r="F104" s="208" t="s">
        <v>1599</v>
      </c>
      <c r="G104" s="209" t="s">
        <v>411</v>
      </c>
      <c r="H104" s="210">
        <v>9.9000000000000004</v>
      </c>
      <c r="I104" s="211"/>
      <c r="J104" s="212">
        <f>ROUND(I104*H104,2)</f>
        <v>0</v>
      </c>
      <c r="K104" s="208" t="s">
        <v>146</v>
      </c>
      <c r="L104" s="46"/>
      <c r="M104" s="213" t="s">
        <v>31</v>
      </c>
      <c r="N104" s="214" t="s">
        <v>47</v>
      </c>
      <c r="O104" s="86"/>
      <c r="P104" s="215">
        <f>O104*H104</f>
        <v>0</v>
      </c>
      <c r="Q104" s="215">
        <v>0.00036000000000000002</v>
      </c>
      <c r="R104" s="215">
        <f>Q104*H104</f>
        <v>0.0035640000000000003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147</v>
      </c>
      <c r="AT104" s="217" t="s">
        <v>142</v>
      </c>
      <c r="AU104" s="217" t="s">
        <v>86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147</v>
      </c>
      <c r="BM104" s="217" t="s">
        <v>1666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1667</v>
      </c>
      <c r="G105" s="231"/>
      <c r="H105" s="234">
        <v>9.9000000000000004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84</v>
      </c>
      <c r="AY105" s="240" t="s">
        <v>140</v>
      </c>
    </row>
    <row r="106" s="12" customFormat="1" ht="20.88" customHeight="1">
      <c r="A106" s="12"/>
      <c r="B106" s="190"/>
      <c r="C106" s="191"/>
      <c r="D106" s="192" t="s">
        <v>75</v>
      </c>
      <c r="E106" s="204" t="s">
        <v>403</v>
      </c>
      <c r="F106" s="204" t="s">
        <v>442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SUM(P107:P112)</f>
        <v>0</v>
      </c>
      <c r="Q106" s="198"/>
      <c r="R106" s="199">
        <f>SUM(R107:R112)</f>
        <v>0</v>
      </c>
      <c r="S106" s="198"/>
      <c r="T106" s="200">
        <f>SUM(T107:T112)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84</v>
      </c>
      <c r="AT106" s="202" t="s">
        <v>75</v>
      </c>
      <c r="AU106" s="202" t="s">
        <v>86</v>
      </c>
      <c r="AY106" s="201" t="s">
        <v>140</v>
      </c>
      <c r="BK106" s="203">
        <f>SUM(BK107:BK112)</f>
        <v>0</v>
      </c>
    </row>
    <row r="107" s="2" customFormat="1" ht="16.5" customHeight="1">
      <c r="A107" s="40"/>
      <c r="B107" s="41"/>
      <c r="C107" s="206" t="s">
        <v>330</v>
      </c>
      <c r="D107" s="206" t="s">
        <v>142</v>
      </c>
      <c r="E107" s="207" t="s">
        <v>531</v>
      </c>
      <c r="F107" s="208" t="s">
        <v>532</v>
      </c>
      <c r="G107" s="209" t="s">
        <v>145</v>
      </c>
      <c r="H107" s="210">
        <v>0.079000000000000001</v>
      </c>
      <c r="I107" s="211"/>
      <c r="J107" s="212">
        <f>ROUND(I107*H107,2)</f>
        <v>0</v>
      </c>
      <c r="K107" s="208" t="s">
        <v>146</v>
      </c>
      <c r="L107" s="46"/>
      <c r="M107" s="213" t="s">
        <v>31</v>
      </c>
      <c r="N107" s="214" t="s">
        <v>47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147</v>
      </c>
      <c r="AT107" s="217" t="s">
        <v>142</v>
      </c>
      <c r="AU107" s="217" t="s">
        <v>263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147</v>
      </c>
      <c r="BM107" s="217" t="s">
        <v>1668</v>
      </c>
    </row>
    <row r="108" s="13" customFormat="1">
      <c r="A108" s="13"/>
      <c r="B108" s="219"/>
      <c r="C108" s="220"/>
      <c r="D108" s="221" t="s">
        <v>149</v>
      </c>
      <c r="E108" s="222" t="s">
        <v>31</v>
      </c>
      <c r="F108" s="223" t="s">
        <v>1603</v>
      </c>
      <c r="G108" s="220"/>
      <c r="H108" s="222" t="s">
        <v>31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149</v>
      </c>
      <c r="AU108" s="229" t="s">
        <v>263</v>
      </c>
      <c r="AV108" s="13" t="s">
        <v>84</v>
      </c>
      <c r="AW108" s="13" t="s">
        <v>37</v>
      </c>
      <c r="AX108" s="13" t="s">
        <v>76</v>
      </c>
      <c r="AY108" s="229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1669</v>
      </c>
      <c r="G109" s="231"/>
      <c r="H109" s="234">
        <v>0.079000000000000001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263</v>
      </c>
      <c r="AV109" s="14" t="s">
        <v>86</v>
      </c>
      <c r="AW109" s="14" t="s">
        <v>37</v>
      </c>
      <c r="AX109" s="14" t="s">
        <v>84</v>
      </c>
      <c r="AY109" s="240" t="s">
        <v>140</v>
      </c>
    </row>
    <row r="110" s="2" customFormat="1" ht="16.5" customHeight="1">
      <c r="A110" s="40"/>
      <c r="B110" s="41"/>
      <c r="C110" s="206" t="s">
        <v>8</v>
      </c>
      <c r="D110" s="206" t="s">
        <v>142</v>
      </c>
      <c r="E110" s="207" t="s">
        <v>536</v>
      </c>
      <c r="F110" s="208" t="s">
        <v>537</v>
      </c>
      <c r="G110" s="209" t="s">
        <v>145</v>
      </c>
      <c r="H110" s="210">
        <v>0.079000000000000001</v>
      </c>
      <c r="I110" s="211"/>
      <c r="J110" s="212">
        <f>ROUND(I110*H110,2)</f>
        <v>0</v>
      </c>
      <c r="K110" s="208" t="s">
        <v>538</v>
      </c>
      <c r="L110" s="46"/>
      <c r="M110" s="213" t="s">
        <v>31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147</v>
      </c>
      <c r="AT110" s="217" t="s">
        <v>142</v>
      </c>
      <c r="AU110" s="217" t="s">
        <v>263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147</v>
      </c>
      <c r="BM110" s="217" t="s">
        <v>1670</v>
      </c>
    </row>
    <row r="111" s="13" customFormat="1">
      <c r="A111" s="13"/>
      <c r="B111" s="219"/>
      <c r="C111" s="220"/>
      <c r="D111" s="221" t="s">
        <v>149</v>
      </c>
      <c r="E111" s="222" t="s">
        <v>31</v>
      </c>
      <c r="F111" s="223" t="s">
        <v>1603</v>
      </c>
      <c r="G111" s="220"/>
      <c r="H111" s="222" t="s">
        <v>31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149</v>
      </c>
      <c r="AU111" s="229" t="s">
        <v>263</v>
      </c>
      <c r="AV111" s="13" t="s">
        <v>84</v>
      </c>
      <c r="AW111" s="13" t="s">
        <v>37</v>
      </c>
      <c r="AX111" s="13" t="s">
        <v>76</v>
      </c>
      <c r="AY111" s="229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1671</v>
      </c>
      <c r="G112" s="231"/>
      <c r="H112" s="234">
        <v>0.079000000000000001</v>
      </c>
      <c r="I112" s="235"/>
      <c r="J112" s="231"/>
      <c r="K112" s="231"/>
      <c r="L112" s="236"/>
      <c r="M112" s="281"/>
      <c r="N112" s="282"/>
      <c r="O112" s="282"/>
      <c r="P112" s="282"/>
      <c r="Q112" s="282"/>
      <c r="R112" s="282"/>
      <c r="S112" s="282"/>
      <c r="T112" s="28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263</v>
      </c>
      <c r="AV112" s="14" t="s">
        <v>86</v>
      </c>
      <c r="AW112" s="14" t="s">
        <v>37</v>
      </c>
      <c r="AX112" s="14" t="s">
        <v>84</v>
      </c>
      <c r="AY112" s="240" t="s">
        <v>140</v>
      </c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46"/>
      <c r="M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</sheetData>
  <sheetProtection sheet="1" autoFilter="0" formatColumns="0" formatRows="0" objects="1" scenarios="1" spinCount="100000" saltValue="iQrKXItYkiy5ayj8hD6ANz1WPRL9/5EFfqOutRfgeOIenzs8Q3464V+CRv1qP7IOMynybJSG2ZvqYzIpYh1Log==" hashValue="/UrkzoaXkMyezscTb07gmV2dZ3VtbUwtVDVuzLgm1dg/T2TLHxGXEvMnx79SzNGod12lo+gXG+mYIJIOwpDKjQ==" algorithmName="SHA-512" password="CC35"/>
  <autoFilter ref="C81:K11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1672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ROUND((SUM(BE82:BE112)),  2)</f>
        <v>0</v>
      </c>
      <c r="G33" s="40"/>
      <c r="H33" s="40"/>
      <c r="I33" s="150">
        <v>0.20999999999999999</v>
      </c>
      <c r="J33" s="149">
        <f>ROUND(((SUM(BE82:BE112))*I33),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ROUND((SUM(BF82:BF112)),  2)</f>
        <v>0</v>
      </c>
      <c r="G34" s="40"/>
      <c r="H34" s="40"/>
      <c r="I34" s="150">
        <v>0.14999999999999999</v>
      </c>
      <c r="J34" s="149">
        <f>ROUND(((SUM(BF82:BF112))*I34),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ROUND((SUM(BG82:BG112)),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ROUND((SUM(BH82:BH112)),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ROUND((SUM(BI82:BI112)),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807 - Polní cesta C 72, typ A, v části Nad kasárnami - náhradní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společných zařízení, k.ú. Klášterec nad Orlicí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807 - Polní cesta C 72, typ A, v části Nad kasárnami - náhradní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Klášterec nad Orlicí</v>
      </c>
      <c r="G76" s="42"/>
      <c r="H76" s="42"/>
      <c r="I76" s="34" t="s">
        <v>24</v>
      </c>
      <c r="J76" s="74" t="str">
        <f>IF(J12="","",J12)</f>
        <v>25. 12. 2020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26</v>
      </c>
      <c r="D78" s="42"/>
      <c r="E78" s="42"/>
      <c r="F78" s="29" t="str">
        <f>E15</f>
        <v>ČR, Státní pozemkový úřad pro Pardubický kraj</v>
      </c>
      <c r="G78" s="42"/>
      <c r="H78" s="42"/>
      <c r="I78" s="34" t="s">
        <v>34</v>
      </c>
      <c r="J78" s="38" t="str">
        <f>E21</f>
        <v>PK Adamec, s.r.o., Komenského 42, 56151 Letohrad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>Adamec Jiří, tel. 608 878 955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116</v>
      </c>
      <c r="K81" s="183" t="s">
        <v>130</v>
      </c>
      <c r="L81" s="184"/>
      <c r="M81" s="94" t="s">
        <v>31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4.7135759999999998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4.7135759999999998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140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141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P85+SUM(P86:P106)</f>
        <v>0</v>
      </c>
      <c r="Q84" s="198"/>
      <c r="R84" s="199">
        <f>R85+SUM(R86:R106)</f>
        <v>4.7135759999999998</v>
      </c>
      <c r="S84" s="198"/>
      <c r="T84" s="200">
        <f>T85+SUM(T86:T106)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140</v>
      </c>
      <c r="BK84" s="203">
        <f>BK85+SUM(BK86:BK106)</f>
        <v>0</v>
      </c>
    </row>
    <row r="85" s="2" customFormat="1" ht="16.5" customHeight="1">
      <c r="A85" s="40"/>
      <c r="B85" s="41"/>
      <c r="C85" s="206" t="s">
        <v>84</v>
      </c>
      <c r="D85" s="206" t="s">
        <v>142</v>
      </c>
      <c r="E85" s="207" t="s">
        <v>1526</v>
      </c>
      <c r="F85" s="208" t="s">
        <v>1527</v>
      </c>
      <c r="G85" s="209" t="s">
        <v>145</v>
      </c>
      <c r="H85" s="210">
        <v>3.4199999999999999</v>
      </c>
      <c r="I85" s="211"/>
      <c r="J85" s="212">
        <f>ROUND(I85*H85,2)</f>
        <v>0</v>
      </c>
      <c r="K85" s="208" t="s">
        <v>146</v>
      </c>
      <c r="L85" s="46"/>
      <c r="M85" s="213" t="s">
        <v>31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147</v>
      </c>
      <c r="AT85" s="217" t="s">
        <v>142</v>
      </c>
      <c r="AU85" s="217" t="s">
        <v>86</v>
      </c>
      <c r="AY85" s="19" t="s">
        <v>140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147</v>
      </c>
      <c r="BM85" s="217" t="s">
        <v>1673</v>
      </c>
    </row>
    <row r="86" s="14" customFormat="1">
      <c r="A86" s="14"/>
      <c r="B86" s="230"/>
      <c r="C86" s="231"/>
      <c r="D86" s="221" t="s">
        <v>149</v>
      </c>
      <c r="E86" s="232" t="s">
        <v>31</v>
      </c>
      <c r="F86" s="233" t="s">
        <v>1674</v>
      </c>
      <c r="G86" s="231"/>
      <c r="H86" s="234">
        <v>3.4199999999999999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0" t="s">
        <v>149</v>
      </c>
      <c r="AU86" s="240" t="s">
        <v>86</v>
      </c>
      <c r="AV86" s="14" t="s">
        <v>86</v>
      </c>
      <c r="AW86" s="14" t="s">
        <v>37</v>
      </c>
      <c r="AX86" s="14" t="s">
        <v>84</v>
      </c>
      <c r="AY86" s="240" t="s">
        <v>140</v>
      </c>
    </row>
    <row r="87" s="2" customFormat="1" ht="16.5" customHeight="1">
      <c r="A87" s="40"/>
      <c r="B87" s="41"/>
      <c r="C87" s="206" t="s">
        <v>86</v>
      </c>
      <c r="D87" s="206" t="s">
        <v>142</v>
      </c>
      <c r="E87" s="207" t="s">
        <v>1530</v>
      </c>
      <c r="F87" s="208" t="s">
        <v>1531</v>
      </c>
      <c r="G87" s="209" t="s">
        <v>145</v>
      </c>
      <c r="H87" s="210">
        <v>17.100000000000001</v>
      </c>
      <c r="I87" s="211"/>
      <c r="J87" s="212">
        <f>ROUND(I87*H87,2)</f>
        <v>0</v>
      </c>
      <c r="K87" s="208" t="s">
        <v>146</v>
      </c>
      <c r="L87" s="46"/>
      <c r="M87" s="213" t="s">
        <v>31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147</v>
      </c>
      <c r="AT87" s="217" t="s">
        <v>142</v>
      </c>
      <c r="AU87" s="217" t="s">
        <v>86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147</v>
      </c>
      <c r="BM87" s="217" t="s">
        <v>1675</v>
      </c>
    </row>
    <row r="88" s="14" customFormat="1">
      <c r="A88" s="14"/>
      <c r="B88" s="230"/>
      <c r="C88" s="231"/>
      <c r="D88" s="221" t="s">
        <v>149</v>
      </c>
      <c r="E88" s="232" t="s">
        <v>31</v>
      </c>
      <c r="F88" s="233" t="s">
        <v>1676</v>
      </c>
      <c r="G88" s="231"/>
      <c r="H88" s="234">
        <v>17.100000000000001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0" t="s">
        <v>149</v>
      </c>
      <c r="AU88" s="240" t="s">
        <v>86</v>
      </c>
      <c r="AV88" s="14" t="s">
        <v>86</v>
      </c>
      <c r="AW88" s="14" t="s">
        <v>37</v>
      </c>
      <c r="AX88" s="14" t="s">
        <v>84</v>
      </c>
      <c r="AY88" s="240" t="s">
        <v>140</v>
      </c>
    </row>
    <row r="89" s="2" customFormat="1">
      <c r="A89" s="40"/>
      <c r="B89" s="41"/>
      <c r="C89" s="206" t="s">
        <v>263</v>
      </c>
      <c r="D89" s="206" t="s">
        <v>142</v>
      </c>
      <c r="E89" s="207" t="s">
        <v>337</v>
      </c>
      <c r="F89" s="208" t="s">
        <v>338</v>
      </c>
      <c r="G89" s="209" t="s">
        <v>334</v>
      </c>
      <c r="H89" s="210">
        <v>6.1559999999999997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1677</v>
      </c>
    </row>
    <row r="90" s="14" customFormat="1">
      <c r="A90" s="14"/>
      <c r="B90" s="230"/>
      <c r="C90" s="231"/>
      <c r="D90" s="221" t="s">
        <v>149</v>
      </c>
      <c r="E90" s="232" t="s">
        <v>31</v>
      </c>
      <c r="F90" s="233" t="s">
        <v>1678</v>
      </c>
      <c r="G90" s="231"/>
      <c r="H90" s="234">
        <v>6.1559999999999997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149</v>
      </c>
      <c r="AU90" s="240" t="s">
        <v>86</v>
      </c>
      <c r="AV90" s="14" t="s">
        <v>86</v>
      </c>
      <c r="AW90" s="14" t="s">
        <v>37</v>
      </c>
      <c r="AX90" s="14" t="s">
        <v>84</v>
      </c>
      <c r="AY90" s="240" t="s">
        <v>140</v>
      </c>
    </row>
    <row r="91" s="2" customFormat="1">
      <c r="A91" s="40"/>
      <c r="B91" s="41"/>
      <c r="C91" s="206" t="s">
        <v>147</v>
      </c>
      <c r="D91" s="206" t="s">
        <v>142</v>
      </c>
      <c r="E91" s="207" t="s">
        <v>1539</v>
      </c>
      <c r="F91" s="208" t="s">
        <v>1540</v>
      </c>
      <c r="G91" s="209" t="s">
        <v>432</v>
      </c>
      <c r="H91" s="210">
        <v>19</v>
      </c>
      <c r="I91" s="211"/>
      <c r="J91" s="212">
        <f>ROUND(I91*H91,2)</f>
        <v>0</v>
      </c>
      <c r="K91" s="208" t="s">
        <v>146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86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147</v>
      </c>
      <c r="BM91" s="217" t="s">
        <v>1679</v>
      </c>
    </row>
    <row r="92" s="2" customFormat="1" ht="16.5" customHeight="1">
      <c r="A92" s="40"/>
      <c r="B92" s="41"/>
      <c r="C92" s="263" t="s">
        <v>278</v>
      </c>
      <c r="D92" s="263" t="s">
        <v>331</v>
      </c>
      <c r="E92" s="264" t="s">
        <v>1542</v>
      </c>
      <c r="F92" s="265" t="s">
        <v>1543</v>
      </c>
      <c r="G92" s="266" t="s">
        <v>334</v>
      </c>
      <c r="H92" s="267">
        <v>3.8300000000000001</v>
      </c>
      <c r="I92" s="268"/>
      <c r="J92" s="269">
        <f>ROUND(I92*H92,2)</f>
        <v>0</v>
      </c>
      <c r="K92" s="265" t="s">
        <v>146</v>
      </c>
      <c r="L92" s="270"/>
      <c r="M92" s="271" t="s">
        <v>31</v>
      </c>
      <c r="N92" s="272" t="s">
        <v>47</v>
      </c>
      <c r="O92" s="86"/>
      <c r="P92" s="215">
        <f>O92*H92</f>
        <v>0</v>
      </c>
      <c r="Q92" s="215">
        <v>1</v>
      </c>
      <c r="R92" s="215">
        <f>Q92*H92</f>
        <v>3.8300000000000001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297</v>
      </c>
      <c r="AT92" s="217" t="s">
        <v>331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1680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1681</v>
      </c>
      <c r="G93" s="231"/>
      <c r="H93" s="234">
        <v>3.8300000000000001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84</v>
      </c>
      <c r="AY93" s="240" t="s">
        <v>140</v>
      </c>
    </row>
    <row r="94" s="2" customFormat="1">
      <c r="A94" s="40"/>
      <c r="B94" s="41"/>
      <c r="C94" s="206" t="s">
        <v>283</v>
      </c>
      <c r="D94" s="206" t="s">
        <v>142</v>
      </c>
      <c r="E94" s="207" t="s">
        <v>1568</v>
      </c>
      <c r="F94" s="208" t="s">
        <v>1569</v>
      </c>
      <c r="G94" s="209" t="s">
        <v>432</v>
      </c>
      <c r="H94" s="210">
        <v>19</v>
      </c>
      <c r="I94" s="211"/>
      <c r="J94" s="212">
        <f>ROUND(I94*H94,2)</f>
        <v>0</v>
      </c>
      <c r="K94" s="208" t="s">
        <v>146</v>
      </c>
      <c r="L94" s="46"/>
      <c r="M94" s="213" t="s">
        <v>31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147</v>
      </c>
      <c r="AT94" s="217" t="s">
        <v>142</v>
      </c>
      <c r="AU94" s="217" t="s">
        <v>86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84</v>
      </c>
      <c r="BK94" s="218">
        <f>ROUND(I94*H94,2)</f>
        <v>0</v>
      </c>
      <c r="BL94" s="19" t="s">
        <v>147</v>
      </c>
      <c r="BM94" s="217" t="s">
        <v>1682</v>
      </c>
    </row>
    <row r="95" s="2" customFormat="1" ht="16.5" customHeight="1">
      <c r="A95" s="40"/>
      <c r="B95" s="41"/>
      <c r="C95" s="263" t="s">
        <v>293</v>
      </c>
      <c r="D95" s="263" t="s">
        <v>331</v>
      </c>
      <c r="E95" s="264" t="s">
        <v>1571</v>
      </c>
      <c r="F95" s="265" t="s">
        <v>1572</v>
      </c>
      <c r="G95" s="266" t="s">
        <v>432</v>
      </c>
      <c r="H95" s="267">
        <v>5</v>
      </c>
      <c r="I95" s="268"/>
      <c r="J95" s="269">
        <f>ROUND(I95*H95,2)</f>
        <v>0</v>
      </c>
      <c r="K95" s="265" t="s">
        <v>1522</v>
      </c>
      <c r="L95" s="270"/>
      <c r="M95" s="271" t="s">
        <v>31</v>
      </c>
      <c r="N95" s="272" t="s">
        <v>47</v>
      </c>
      <c r="O95" s="86"/>
      <c r="P95" s="215">
        <f>O95*H95</f>
        <v>0</v>
      </c>
      <c r="Q95" s="215">
        <v>0.0050000000000000001</v>
      </c>
      <c r="R95" s="215">
        <f>Q95*H95</f>
        <v>0.025000000000000001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297</v>
      </c>
      <c r="AT95" s="217" t="s">
        <v>331</v>
      </c>
      <c r="AU95" s="217" t="s">
        <v>86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147</v>
      </c>
      <c r="BM95" s="217" t="s">
        <v>1683</v>
      </c>
    </row>
    <row r="96" s="2" customFormat="1" ht="16.5" customHeight="1">
      <c r="A96" s="40"/>
      <c r="B96" s="41"/>
      <c r="C96" s="263" t="s">
        <v>297</v>
      </c>
      <c r="D96" s="263" t="s">
        <v>331</v>
      </c>
      <c r="E96" s="264" t="s">
        <v>1580</v>
      </c>
      <c r="F96" s="265" t="s">
        <v>1581</v>
      </c>
      <c r="G96" s="266" t="s">
        <v>432</v>
      </c>
      <c r="H96" s="267">
        <v>14</v>
      </c>
      <c r="I96" s="268"/>
      <c r="J96" s="269">
        <f>ROUND(I96*H96,2)</f>
        <v>0</v>
      </c>
      <c r="K96" s="265" t="s">
        <v>1522</v>
      </c>
      <c r="L96" s="270"/>
      <c r="M96" s="271" t="s">
        <v>31</v>
      </c>
      <c r="N96" s="272" t="s">
        <v>47</v>
      </c>
      <c r="O96" s="86"/>
      <c r="P96" s="215">
        <f>O96*H96</f>
        <v>0</v>
      </c>
      <c r="Q96" s="215">
        <v>0.0050000000000000001</v>
      </c>
      <c r="R96" s="215">
        <f>Q96*H96</f>
        <v>0.070000000000000007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297</v>
      </c>
      <c r="AT96" s="217" t="s">
        <v>331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147</v>
      </c>
      <c r="BM96" s="217" t="s">
        <v>1684</v>
      </c>
    </row>
    <row r="97" s="2" customFormat="1" ht="16.5" customHeight="1">
      <c r="A97" s="40"/>
      <c r="B97" s="41"/>
      <c r="C97" s="206" t="s">
        <v>302</v>
      </c>
      <c r="D97" s="206" t="s">
        <v>142</v>
      </c>
      <c r="E97" s="207" t="s">
        <v>1583</v>
      </c>
      <c r="F97" s="208" t="s">
        <v>1584</v>
      </c>
      <c r="G97" s="209" t="s">
        <v>432</v>
      </c>
      <c r="H97" s="210">
        <v>19</v>
      </c>
      <c r="I97" s="211"/>
      <c r="J97" s="212">
        <f>ROUND(I97*H97,2)</f>
        <v>0</v>
      </c>
      <c r="K97" s="208" t="s">
        <v>146</v>
      </c>
      <c r="L97" s="46"/>
      <c r="M97" s="213" t="s">
        <v>31</v>
      </c>
      <c r="N97" s="214" t="s">
        <v>47</v>
      </c>
      <c r="O97" s="86"/>
      <c r="P97" s="215">
        <f>O97*H97</f>
        <v>0</v>
      </c>
      <c r="Q97" s="215">
        <v>5.0000000000000002E-05</v>
      </c>
      <c r="R97" s="215">
        <f>Q97*H97</f>
        <v>0.00095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147</v>
      </c>
      <c r="AT97" s="217" t="s">
        <v>142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147</v>
      </c>
      <c r="BM97" s="217" t="s">
        <v>1685</v>
      </c>
    </row>
    <row r="98" s="2" customFormat="1" ht="16.5" customHeight="1">
      <c r="A98" s="40"/>
      <c r="B98" s="41"/>
      <c r="C98" s="263" t="s">
        <v>307</v>
      </c>
      <c r="D98" s="263" t="s">
        <v>331</v>
      </c>
      <c r="E98" s="264" t="s">
        <v>1586</v>
      </c>
      <c r="F98" s="265" t="s">
        <v>1587</v>
      </c>
      <c r="G98" s="266" t="s">
        <v>145</v>
      </c>
      <c r="H98" s="267">
        <v>0.85499999999999998</v>
      </c>
      <c r="I98" s="268"/>
      <c r="J98" s="269">
        <f>ROUND(I98*H98,2)</f>
        <v>0</v>
      </c>
      <c r="K98" s="265" t="s">
        <v>146</v>
      </c>
      <c r="L98" s="270"/>
      <c r="M98" s="271" t="s">
        <v>31</v>
      </c>
      <c r="N98" s="272" t="s">
        <v>47</v>
      </c>
      <c r="O98" s="86"/>
      <c r="P98" s="215">
        <f>O98*H98</f>
        <v>0</v>
      </c>
      <c r="Q98" s="215">
        <v>0.65000000000000002</v>
      </c>
      <c r="R98" s="215">
        <f>Q98*H98</f>
        <v>0.55574999999999997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297</v>
      </c>
      <c r="AT98" s="217" t="s">
        <v>331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147</v>
      </c>
      <c r="BM98" s="217" t="s">
        <v>1686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1687</v>
      </c>
      <c r="G99" s="231"/>
      <c r="H99" s="234">
        <v>1.71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84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1"/>
      <c r="F100" s="233" t="s">
        <v>1688</v>
      </c>
      <c r="G100" s="231"/>
      <c r="H100" s="234">
        <v>0.85499999999999998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4</v>
      </c>
      <c r="AX100" s="14" t="s">
        <v>84</v>
      </c>
      <c r="AY100" s="240" t="s">
        <v>140</v>
      </c>
    </row>
    <row r="101" s="2" customFormat="1">
      <c r="A101" s="40"/>
      <c r="B101" s="41"/>
      <c r="C101" s="206" t="s">
        <v>313</v>
      </c>
      <c r="D101" s="206" t="s">
        <v>142</v>
      </c>
      <c r="E101" s="207" t="s">
        <v>1591</v>
      </c>
      <c r="F101" s="208" t="s">
        <v>1592</v>
      </c>
      <c r="G101" s="209" t="s">
        <v>432</v>
      </c>
      <c r="H101" s="210">
        <v>19</v>
      </c>
      <c r="I101" s="211"/>
      <c r="J101" s="212">
        <f>ROUND(I101*H101,2)</f>
        <v>0</v>
      </c>
      <c r="K101" s="208" t="s">
        <v>146</v>
      </c>
      <c r="L101" s="46"/>
      <c r="M101" s="213" t="s">
        <v>31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147</v>
      </c>
      <c r="AT101" s="217" t="s">
        <v>142</v>
      </c>
      <c r="AU101" s="217" t="s">
        <v>86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147</v>
      </c>
      <c r="BM101" s="217" t="s">
        <v>1689</v>
      </c>
    </row>
    <row r="102" s="2" customFormat="1" ht="16.5" customHeight="1">
      <c r="A102" s="40"/>
      <c r="B102" s="41"/>
      <c r="C102" s="263" t="s">
        <v>318</v>
      </c>
      <c r="D102" s="263" t="s">
        <v>331</v>
      </c>
      <c r="E102" s="264" t="s">
        <v>1594</v>
      </c>
      <c r="F102" s="265" t="s">
        <v>1595</v>
      </c>
      <c r="G102" s="266" t="s">
        <v>145</v>
      </c>
      <c r="H102" s="267">
        <v>1.026</v>
      </c>
      <c r="I102" s="268"/>
      <c r="J102" s="269">
        <f>ROUND(I102*H102,2)</f>
        <v>0</v>
      </c>
      <c r="K102" s="265" t="s">
        <v>146</v>
      </c>
      <c r="L102" s="270"/>
      <c r="M102" s="271" t="s">
        <v>31</v>
      </c>
      <c r="N102" s="272" t="s">
        <v>47</v>
      </c>
      <c r="O102" s="86"/>
      <c r="P102" s="215">
        <f>O102*H102</f>
        <v>0</v>
      </c>
      <c r="Q102" s="215">
        <v>0.22</v>
      </c>
      <c r="R102" s="215">
        <f>Q102*H102</f>
        <v>0.22572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297</v>
      </c>
      <c r="AT102" s="217" t="s">
        <v>331</v>
      </c>
      <c r="AU102" s="217" t="s">
        <v>86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147</v>
      </c>
      <c r="BM102" s="217" t="s">
        <v>1690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1691</v>
      </c>
      <c r="G103" s="231"/>
      <c r="H103" s="234">
        <v>1.026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84</v>
      </c>
      <c r="AY103" s="240" t="s">
        <v>140</v>
      </c>
    </row>
    <row r="104" s="2" customFormat="1" ht="21.75" customHeight="1">
      <c r="A104" s="40"/>
      <c r="B104" s="41"/>
      <c r="C104" s="206" t="s">
        <v>323</v>
      </c>
      <c r="D104" s="206" t="s">
        <v>142</v>
      </c>
      <c r="E104" s="207" t="s">
        <v>1598</v>
      </c>
      <c r="F104" s="208" t="s">
        <v>1599</v>
      </c>
      <c r="G104" s="209" t="s">
        <v>411</v>
      </c>
      <c r="H104" s="210">
        <v>17.100000000000001</v>
      </c>
      <c r="I104" s="211"/>
      <c r="J104" s="212">
        <f>ROUND(I104*H104,2)</f>
        <v>0</v>
      </c>
      <c r="K104" s="208" t="s">
        <v>146</v>
      </c>
      <c r="L104" s="46"/>
      <c r="M104" s="213" t="s">
        <v>31</v>
      </c>
      <c r="N104" s="214" t="s">
        <v>47</v>
      </c>
      <c r="O104" s="86"/>
      <c r="P104" s="215">
        <f>O104*H104</f>
        <v>0</v>
      </c>
      <c r="Q104" s="215">
        <v>0.00036000000000000002</v>
      </c>
      <c r="R104" s="215">
        <f>Q104*H104</f>
        <v>0.0061560000000000009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147</v>
      </c>
      <c r="AT104" s="217" t="s">
        <v>142</v>
      </c>
      <c r="AU104" s="217" t="s">
        <v>86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147</v>
      </c>
      <c r="BM104" s="217" t="s">
        <v>1692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1693</v>
      </c>
      <c r="G105" s="231"/>
      <c r="H105" s="234">
        <v>17.100000000000001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84</v>
      </c>
      <c r="AY105" s="240" t="s">
        <v>140</v>
      </c>
    </row>
    <row r="106" s="12" customFormat="1" ht="20.88" customHeight="1">
      <c r="A106" s="12"/>
      <c r="B106" s="190"/>
      <c r="C106" s="191"/>
      <c r="D106" s="192" t="s">
        <v>75</v>
      </c>
      <c r="E106" s="204" t="s">
        <v>403</v>
      </c>
      <c r="F106" s="204" t="s">
        <v>442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SUM(P107:P112)</f>
        <v>0</v>
      </c>
      <c r="Q106" s="198"/>
      <c r="R106" s="199">
        <f>SUM(R107:R112)</f>
        <v>0</v>
      </c>
      <c r="S106" s="198"/>
      <c r="T106" s="200">
        <f>SUM(T107:T112)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84</v>
      </c>
      <c r="AT106" s="202" t="s">
        <v>75</v>
      </c>
      <c r="AU106" s="202" t="s">
        <v>86</v>
      </c>
      <c r="AY106" s="201" t="s">
        <v>140</v>
      </c>
      <c r="BK106" s="203">
        <f>SUM(BK107:BK112)</f>
        <v>0</v>
      </c>
    </row>
    <row r="107" s="2" customFormat="1" ht="16.5" customHeight="1">
      <c r="A107" s="40"/>
      <c r="B107" s="41"/>
      <c r="C107" s="206" t="s">
        <v>330</v>
      </c>
      <c r="D107" s="206" t="s">
        <v>142</v>
      </c>
      <c r="E107" s="207" t="s">
        <v>531</v>
      </c>
      <c r="F107" s="208" t="s">
        <v>532</v>
      </c>
      <c r="G107" s="209" t="s">
        <v>145</v>
      </c>
      <c r="H107" s="210">
        <v>0.13700000000000001</v>
      </c>
      <c r="I107" s="211"/>
      <c r="J107" s="212">
        <f>ROUND(I107*H107,2)</f>
        <v>0</v>
      </c>
      <c r="K107" s="208" t="s">
        <v>146</v>
      </c>
      <c r="L107" s="46"/>
      <c r="M107" s="213" t="s">
        <v>31</v>
      </c>
      <c r="N107" s="214" t="s">
        <v>47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147</v>
      </c>
      <c r="AT107" s="217" t="s">
        <v>142</v>
      </c>
      <c r="AU107" s="217" t="s">
        <v>263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147</v>
      </c>
      <c r="BM107" s="217" t="s">
        <v>1694</v>
      </c>
    </row>
    <row r="108" s="13" customFormat="1">
      <c r="A108" s="13"/>
      <c r="B108" s="219"/>
      <c r="C108" s="220"/>
      <c r="D108" s="221" t="s">
        <v>149</v>
      </c>
      <c r="E108" s="222" t="s">
        <v>31</v>
      </c>
      <c r="F108" s="223" t="s">
        <v>1603</v>
      </c>
      <c r="G108" s="220"/>
      <c r="H108" s="222" t="s">
        <v>31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149</v>
      </c>
      <c r="AU108" s="229" t="s">
        <v>263</v>
      </c>
      <c r="AV108" s="13" t="s">
        <v>84</v>
      </c>
      <c r="AW108" s="13" t="s">
        <v>37</v>
      </c>
      <c r="AX108" s="13" t="s">
        <v>76</v>
      </c>
      <c r="AY108" s="229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1695</v>
      </c>
      <c r="G109" s="231"/>
      <c r="H109" s="234">
        <v>0.13700000000000001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263</v>
      </c>
      <c r="AV109" s="14" t="s">
        <v>86</v>
      </c>
      <c r="AW109" s="14" t="s">
        <v>37</v>
      </c>
      <c r="AX109" s="14" t="s">
        <v>84</v>
      </c>
      <c r="AY109" s="240" t="s">
        <v>140</v>
      </c>
    </row>
    <row r="110" s="2" customFormat="1" ht="16.5" customHeight="1">
      <c r="A110" s="40"/>
      <c r="B110" s="41"/>
      <c r="C110" s="206" t="s">
        <v>8</v>
      </c>
      <c r="D110" s="206" t="s">
        <v>142</v>
      </c>
      <c r="E110" s="207" t="s">
        <v>536</v>
      </c>
      <c r="F110" s="208" t="s">
        <v>537</v>
      </c>
      <c r="G110" s="209" t="s">
        <v>145</v>
      </c>
      <c r="H110" s="210">
        <v>0.13700000000000001</v>
      </c>
      <c r="I110" s="211"/>
      <c r="J110" s="212">
        <f>ROUND(I110*H110,2)</f>
        <v>0</v>
      </c>
      <c r="K110" s="208" t="s">
        <v>538</v>
      </c>
      <c r="L110" s="46"/>
      <c r="M110" s="213" t="s">
        <v>31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147</v>
      </c>
      <c r="AT110" s="217" t="s">
        <v>142</v>
      </c>
      <c r="AU110" s="217" t="s">
        <v>263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147</v>
      </c>
      <c r="BM110" s="217" t="s">
        <v>1696</v>
      </c>
    </row>
    <row r="111" s="13" customFormat="1">
      <c r="A111" s="13"/>
      <c r="B111" s="219"/>
      <c r="C111" s="220"/>
      <c r="D111" s="221" t="s">
        <v>149</v>
      </c>
      <c r="E111" s="222" t="s">
        <v>31</v>
      </c>
      <c r="F111" s="223" t="s">
        <v>1603</v>
      </c>
      <c r="G111" s="220"/>
      <c r="H111" s="222" t="s">
        <v>31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149</v>
      </c>
      <c r="AU111" s="229" t="s">
        <v>263</v>
      </c>
      <c r="AV111" s="13" t="s">
        <v>84</v>
      </c>
      <c r="AW111" s="13" t="s">
        <v>37</v>
      </c>
      <c r="AX111" s="13" t="s">
        <v>76</v>
      </c>
      <c r="AY111" s="229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1697</v>
      </c>
      <c r="G112" s="231"/>
      <c r="H112" s="234">
        <v>0.13700000000000001</v>
      </c>
      <c r="I112" s="235"/>
      <c r="J112" s="231"/>
      <c r="K112" s="231"/>
      <c r="L112" s="236"/>
      <c r="M112" s="281"/>
      <c r="N112" s="282"/>
      <c r="O112" s="282"/>
      <c r="P112" s="282"/>
      <c r="Q112" s="282"/>
      <c r="R112" s="282"/>
      <c r="S112" s="282"/>
      <c r="T112" s="28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263</v>
      </c>
      <c r="AV112" s="14" t="s">
        <v>86</v>
      </c>
      <c r="AW112" s="14" t="s">
        <v>37</v>
      </c>
      <c r="AX112" s="14" t="s">
        <v>84</v>
      </c>
      <c r="AY112" s="240" t="s">
        <v>140</v>
      </c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46"/>
      <c r="M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</sheetData>
  <sheetProtection sheet="1" autoFilter="0" formatColumns="0" formatRows="0" objects="1" scenarios="1" spinCount="100000" saltValue="9cfQmnvIhORyrYVXDokcF24kXf5mWZ3lAqx8ePkPoDuQ6MO2RAdm1bP5Qh1LRG5EeRgteIczjrvli08K710cTQ==" hashValue="LLy1USj54ZTgdD3yovacM1arb1u8JYhNX+b2tDU8vmnH385CIto9PpuQV4Wjx/tzCKFPMwPiZY+Fa1mDtFQMpQ==" algorithmName="SHA-512" password="CC35"/>
  <autoFilter ref="C81:K11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Adamec</dc:creator>
  <cp:lastModifiedBy>Jiří Adamec</cp:lastModifiedBy>
  <dcterms:created xsi:type="dcterms:W3CDTF">2021-06-14T18:25:54Z</dcterms:created>
  <dcterms:modified xsi:type="dcterms:W3CDTF">2021-06-14T18:26:13Z</dcterms:modified>
</cp:coreProperties>
</file>