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3 - 001.01 - Hlavní ..." sheetId="2" r:id="rId2"/>
    <sheet name="SO 103 - 005.03 - Výsadba..." sheetId="3" r:id="rId3"/>
    <sheet name="SO 103_01 - 005.03 - Výsa..." sheetId="4" r:id="rId4"/>
    <sheet name="SO 103_02 - 005.03 - Výsa..." sheetId="5" r:id="rId5"/>
    <sheet name="SO 103_03 - 005.03 - Výsa..." sheetId="6" r:id="rId6"/>
  </sheets>
  <definedNames>
    <definedName name="_xlnm.Print_Area" localSheetId="0">'Rekapitulace stavby'!$D$4:$AO$76,'Rekapitulace stavby'!$C$82:$AQ$100</definedName>
    <definedName name="_xlnm._FilterDatabase" localSheetId="1" hidden="1">'SO 103 - 001.01 - Hlavní ...'!$C$125:$K$299</definedName>
    <definedName name="_xlnm.Print_Area" localSheetId="1">'SO 103 - 001.01 - Hlavní ...'!$C$4:$J$76,'SO 103 - 001.01 - Hlavní ...'!$C$82:$J$107,'SO 103 - 001.01 - Hlavní ...'!$C$113:$J$299</definedName>
    <definedName name="_xlnm._FilterDatabase" localSheetId="2" hidden="1">'SO 103 - 005.03 - Výsadba...'!$C$117:$K$198</definedName>
    <definedName name="_xlnm.Print_Area" localSheetId="2">'SO 103 - 005.03 - Výsadba...'!$C$4:$J$76,'SO 103 - 005.03 - Výsadba...'!$C$82:$J$99,'SO 103 - 005.03 - Výsadba...'!$C$105:$J$198</definedName>
    <definedName name="_xlnm._FilterDatabase" localSheetId="3" hidden="1">'SO 103_01 - 005.03 - Výsa...'!$C$117:$K$135</definedName>
    <definedName name="_xlnm.Print_Area" localSheetId="3">'SO 103_01 - 005.03 - Výsa...'!$C$4:$J$76,'SO 103_01 - 005.03 - Výsa...'!$C$82:$J$99,'SO 103_01 - 005.03 - Výsa...'!$C$105:$J$135</definedName>
    <definedName name="_xlnm._FilterDatabase" localSheetId="4" hidden="1">'SO 103_02 - 005.03 - Výsa...'!$C$117:$K$135</definedName>
    <definedName name="_xlnm.Print_Area" localSheetId="4">'SO 103_02 - 005.03 - Výsa...'!$C$4:$J$76,'SO 103_02 - 005.03 - Výsa...'!$C$82:$J$99,'SO 103_02 - 005.03 - Výsa...'!$C$105:$J$135</definedName>
    <definedName name="_xlnm._FilterDatabase" localSheetId="5" hidden="1">'SO 103_03 - 005.03 - Výsa...'!$C$117:$K$135</definedName>
    <definedName name="_xlnm.Print_Area" localSheetId="5">'SO 103_03 - 005.03 - Výsa...'!$C$4:$J$76,'SO 103_03 - 005.03 - Výsa...'!$C$82:$J$99,'SO 103_03 - 005.03 - Výsa...'!$C$105:$J$135</definedName>
    <definedName name="_xlnm.Print_Titles" localSheetId="0">'Rekapitulace stavby'!$92:$92</definedName>
    <definedName name="_xlnm.Print_Titles" localSheetId="1">'SO 103 - 001.01 - Hlavní ...'!$125:$125</definedName>
    <definedName name="_xlnm.Print_Titles" localSheetId="2">'SO 103 - 005.03 - Výsadba...'!$117:$117</definedName>
    <definedName name="_xlnm.Print_Titles" localSheetId="3">'SO 103_01 - 005.03 - Výsa...'!$117:$117</definedName>
    <definedName name="_xlnm.Print_Titles" localSheetId="4">'SO 103_02 - 005.03 - Výsa...'!$117:$117</definedName>
    <definedName name="_xlnm.Print_Titles" localSheetId="5">'SO 103_03 - 005.03 - Výsa...'!$117:$117</definedName>
  </definedNames>
  <calcPr fullCalcOnLoad="1"/>
</workbook>
</file>

<file path=xl/sharedStrings.xml><?xml version="1.0" encoding="utf-8"?>
<sst xmlns="http://schemas.openxmlformats.org/spreadsheetml/2006/main" count="3404" uniqueCount="574">
  <si>
    <t>Export Komplet</t>
  </si>
  <si>
    <t/>
  </si>
  <si>
    <t>2.0</t>
  </si>
  <si>
    <t>ZAMOK</t>
  </si>
  <si>
    <t>False</t>
  </si>
  <si>
    <t>{f7fa8ad3-5071-4044-8596-a2f82f26dac6}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</si>
  <si>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</si>
  <si>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</si>
  <si>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</si>
  <si>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</si>
  <si>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</si>
  <si>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</si>
  <si>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</si>
  <si>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</si>
  <si>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130/2017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</si>
  <si>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</si>
  <si>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</si>
  <si>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Košatka - I. etapa - C14</t>
  </si>
  <si>
    <t>KSO:</t>
  </si>
  <si>
    <t>CC-CZ:</t>
  </si>
  <si>
    <t>Místo:</t>
  </si>
  <si>
    <t>Obec Stará Ves nad Ondřejnicí</t>
  </si>
  <si>
    <t>Datum:</t>
  </si>
  <si>
    <t>2. 5. 2019</t>
  </si>
  <si>
    <t>Zadavatel:</t>
  </si>
  <si>
    <t>IČ:</t>
  </si>
  <si>
    <t>01312774</t>
  </si>
  <si>
    <t>ČR-SPÚ, KPÚ pro MS kraj, Pobočka Frýdek-Místek</t>
  </si>
  <si>
    <t>DIČ:</t>
  </si>
  <si>
    <t>Uchazeč:</t>
  </si>
  <si>
    <t>Vyplň údaj</t>
  </si>
  <si>
    <t>Projektant:</t>
  </si>
  <si>
    <t>47974460</t>
  </si>
  <si>
    <t>GEOCENTRUM, spol. s r. o.</t>
  </si>
  <si>
    <t>CZ47974460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</si>
  <si>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</si>
  <si>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</si>
  <si>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</si>
  <si>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</si>
  <si>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</si>
  <si>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</si>
  <si>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</si>
  <si>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</si>
  <si>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</si>
  <si>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</si>
  <si>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</si>
  <si>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</si>
  <si>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</si>
  <si>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</si>
  <si>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</si>
  <si>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</si>
  <si>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</si>
  <si>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</si>
  <si>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</si>
  <si>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</si>
  <si>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</si>
  <si>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</si>
  <si>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</si>
  <si>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</si>
  <si>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</si>
  <si>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</si>
  <si>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</si>
  <si>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</si>
  <si>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</si>
  <si>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</si>
  <si>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</si>
  <si>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</si>
  <si>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</si>
  <si>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</si>
  <si>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</si>
  <si>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</si>
  <si>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</si>
  <si>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</si>
  <si>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</si>
  <si>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</si>
  <si>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</si>
  <si>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</si>
  <si>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</si>
  <si>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</si>
  <si>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</si>
  <si>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</si>
  <si>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</si>
  <si>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</si>
  <si>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103 - 001.01</t>
  </si>
  <si>
    <t>Hlavní polní cesta C14</t>
  </si>
  <si>
    <t>STA</t>
  </si>
  <si>
    <t>1</t>
  </si>
  <si>
    <t>{a3e4e5c6-b3d1-46d2-a17c-ea91bd1337ee}</t>
  </si>
  <si>
    <t>2</t>
  </si>
  <si>
    <t>SO 103 - 005.03</t>
  </si>
  <si>
    <t>Výsadba C14</t>
  </si>
  <si>
    <t>{1275c194-83b9-48ce-9dec-500c1b675a1d}</t>
  </si>
  <si>
    <t>SO 103_01 - 005.03</t>
  </si>
  <si>
    <t>Výsadba C14 - Následná péče - 1. rok</t>
  </si>
  <si>
    <t>{12c341bc-12d8-4467-a878-06cce5f1dca9}</t>
  </si>
  <si>
    <t>SO 103_02 - 005.03</t>
  </si>
  <si>
    <t>Výsadba C14 - Následná péče - 2. rok</t>
  </si>
  <si>
    <t>{64426948-1e21-4774-bf89-8a1d20f7a6f0}</t>
  </si>
  <si>
    <t>SO 103_03 - 005.03</t>
  </si>
  <si>
    <t>Výsadba C14 - Následná péče - 3. rok</t>
  </si>
  <si>
    <t>{67117f8a-1ca5-4dba-a289-0d9825aed669}</t>
  </si>
  <si>
    <t>KRYCÍ LIST SOUPISU PRACÍ</t>
  </si>
  <si>
    <t>Objekt:</t>
  </si>
  <si>
    <t>SO 103 - 001.01 - Hlavní polní cesta C14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</si>
  <si>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</si>
  <si>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</si>
  <si>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</si>
  <si>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</si>
  <si>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</si>
  <si>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</si>
  <si>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</si>
  <si>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</si>
  <si>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</si>
  <si>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</si>
  <si>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</si>
  <si>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</si>
  <si>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</si>
  <si>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</si>
  <si>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</si>
  <si>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</si>
  <si>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</si>
  <si>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</si>
  <si>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</si>
  <si>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</si>
  <si>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</si>
  <si>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</si>
  <si>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</si>
  <si>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</si>
  <si>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</si>
  <si>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</si>
  <si>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</si>
  <si>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</si>
  <si>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</si>
  <si>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</si>
  <si>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</si>
  <si>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</si>
  <si>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</si>
  <si>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</si>
  <si>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</si>
  <si>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</si>
  <si>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4</t>
  </si>
  <si>
    <t>-1640729821</t>
  </si>
  <si>
    <t>PP</t>
  </si>
  <si>
    <t>Odstranění křovin a stromů s odstraněním kořenů  průměru kmene do 100 mm do sklonu terénu 1 : 5, při celkové ploše do 1 000 m2</t>
  </si>
  <si>
    <t>121101103</t>
  </si>
  <si>
    <t>Sejmutí ornice s přemístěním na vzdálenost do 250 m</t>
  </si>
  <si>
    <t>m3</t>
  </si>
  <si>
    <t>1557912945</t>
  </si>
  <si>
    <t>Sejmutí ornice nebo lesní půdy  s vodorovným přemístěním na hromady v místě upotřebení nebo na dočasné či trvalé skládky se složením, na vzdálenost přes 100 do 250 m</t>
  </si>
  <si>
    <t>VV</t>
  </si>
  <si>
    <t>"001.01 polní cesta hlavní - odstranění humózní zeminy pro zpětné použití" 0,25*2635</t>
  </si>
  <si>
    <t>3</t>
  </si>
  <si>
    <t>122201103</t>
  </si>
  <si>
    <t>Odkopávky a prokopávky nezapažené v hornině tř. 3 objem do 5000 m3</t>
  </si>
  <si>
    <t>2135722022</t>
  </si>
  <si>
    <t>Odkopávky a prokopávky nezapažené  s přehozením výkopku na vzdálenost do 3 m nebo s naložením na dopravní prostředek v hornině tř. 3 přes 1 000 do 5 000 m3</t>
  </si>
  <si>
    <t>"001.01 polní cesta hlavní - výkop po hranu zemní pláně" 3206*1,5*0,4</t>
  </si>
  <si>
    <t>122201109</t>
  </si>
  <si>
    <t>Příplatek za lepivost u odkopávek v hornině tř. 1 až 3</t>
  </si>
  <si>
    <t>-377648108</t>
  </si>
  <si>
    <t>Odkopávky a prokopávky nezapažené  s přehozením výkopku na vzdálenost do 3 m nebo s naložením na dopravní prostředek v hornině tř. 3 Příplatek k cenám za lepivost horniny tř. 3</t>
  </si>
  <si>
    <t>"001.01 polní cesta hlavní" 1923,6</t>
  </si>
  <si>
    <t>5</t>
  </si>
  <si>
    <t>162701105</t>
  </si>
  <si>
    <t>Vodorovné přemístění do 10000 m výkopku/sypaniny z horniny tř. 1 až 4</t>
  </si>
  <si>
    <t>-717929326</t>
  </si>
  <si>
    <t>Vodorovné přemístění výkopku nebo sypaniny po suchu  na obvyklém dopravním prostředku, bez naložení výkopku, avšak se složením bez rozhrnutí z horniny tř. 1 až 4 na vzdálenost přes 9 000 do 10 000 m</t>
  </si>
  <si>
    <t>"001.01 polní cesta hlavní - odvoz na skládku" 1923,6-721,35</t>
  </si>
  <si>
    <t>6</t>
  </si>
  <si>
    <t>162701109</t>
  </si>
  <si>
    <t>Příplatek k vodorovnému přemístění výkopku/sypaniny z horniny tř. 1 až 4 ZKD 1000 m přes 10000 m</t>
  </si>
  <si>
    <t>-1228276785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</si>
  <si>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</si>
  <si>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"001.01 polní cesta hlavní - předpoklad skládka Havířov cca 30 km" 20*1202,25</t>
  </si>
  <si>
    <t>7</t>
  </si>
  <si>
    <t>171201211</t>
  </si>
  <si>
    <t>Poplatek za uložení stavebního odpadu - zeminy a kameniva na skládce</t>
  </si>
  <si>
    <t>t</t>
  </si>
  <si>
    <t>-653888769</t>
  </si>
  <si>
    <t>Poplatek za uložení stavebního odpadu na skládce (skládkovné) zeminy a kameniva zatříděného do Katalogu odpadů pod kódem 170 504</t>
  </si>
  <si>
    <t>"001.01 polní cesta hlavní" 1202,25*1750/1000</t>
  </si>
  <si>
    <t>8</t>
  </si>
  <si>
    <t>181951102</t>
  </si>
  <si>
    <t>Úprava pláně v hornině tř. 1 až 4 se zhutněním</t>
  </si>
  <si>
    <t>-1612794379</t>
  </si>
  <si>
    <t>Úprava pláně vyrovnáním výškových rozdílů  v hornině tř. 1 až 4 se zhutněním</t>
  </si>
  <si>
    <t>"001.01 polní cesta hlavní - urovnání a zhutnění zemní pláně" 3206*1,5</t>
  </si>
  <si>
    <t>9</t>
  </si>
  <si>
    <t>171101101</t>
  </si>
  <si>
    <t>Uložení sypaniny z hornin soudržných do násypů zhutněných na 95 % PS</t>
  </si>
  <si>
    <t>648683603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</si>
  <si>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</si>
  <si>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"001.01 polní cesta hlavní - výškové urovnání po odtěžení" 3206*1,5*0,15</t>
  </si>
  <si>
    <t>10</t>
  </si>
  <si>
    <t>167103101</t>
  </si>
  <si>
    <t>Nakládání výkopku ze zemin schopných zúrodnění</t>
  </si>
  <si>
    <t>-767242099</t>
  </si>
  <si>
    <t>Nakládání neulehlého výkopku z hromad  zeminy schopné zúrodnění</t>
  </si>
  <si>
    <t>"001.01 polní cesta hlavní - zpětné rozprostření ornice" 658,75</t>
  </si>
  <si>
    <t>11</t>
  </si>
  <si>
    <t>162306112</t>
  </si>
  <si>
    <t>Vodorovné přemístění do 1000 m bez naložení výkopku ze zemin schopných zúrodnění</t>
  </si>
  <si>
    <t>-372671458</t>
  </si>
  <si>
    <t>Vodorovné přemístění výkopku bez naložení, avšak se složením  zemin schopných zúrodnění, na vzdálenost přes 500 do 1000 m</t>
  </si>
  <si>
    <t>12</t>
  </si>
  <si>
    <t>181111133</t>
  </si>
  <si>
    <t>Plošná úprava terénu do 500 m2 zemina tř 1 až 4 nerovnosti do 200 mm ve svahu do 1:1</t>
  </si>
  <si>
    <t>854971323</t>
  </si>
  <si>
    <t>Plošná úprava terénu v zemině tř. 1 až 4 s urovnáním povrchu bez doplnění ornice souvislé plochy do 500 m2 při nerovnostech terénu přes 150 do 200 mm na svahu přes 1:2 do 1:1</t>
  </si>
  <si>
    <t>"001.01 polní cesta hlavní - urovnání na okolní terén" 176</t>
  </si>
  <si>
    <t>13</t>
  </si>
  <si>
    <t>182201101</t>
  </si>
  <si>
    <t>Svahování násypů</t>
  </si>
  <si>
    <t>-504212226</t>
  </si>
  <si>
    <t>Svahování trvalých svahů do projektovaných profilů  s potřebným přemístěním výkopku při svahování násypů v jakékoliv hornině</t>
  </si>
  <si>
    <t>14</t>
  </si>
  <si>
    <t>181411123</t>
  </si>
  <si>
    <t>Založení lučního trávníku výsevem plochy do 1000 m2 ve svahu do 1:1</t>
  </si>
  <si>
    <t>-1961171054</t>
  </si>
  <si>
    <t>Založení trávníku na půdě předem připravené plochy do 1000 m2 výsevem včetně utažení lučního na svahu přes 1:2 do 1:1</t>
  </si>
  <si>
    <t>M</t>
  </si>
  <si>
    <t>00572100</t>
  </si>
  <si>
    <t>osivo jetelotráva intenzivní víceletá</t>
  </si>
  <si>
    <t>kg</t>
  </si>
  <si>
    <t>1413174743</t>
  </si>
  <si>
    <t>"001.01 polní cesta hlavní - urovnání na okolní terén" 4,4</t>
  </si>
  <si>
    <t>16</t>
  </si>
  <si>
    <t>181151333</t>
  </si>
  <si>
    <t>Plošná úprava terénu přes 500 m2 zemina tř 1 až 4 nerovnosti do 200 mm ve svahu do 1:1</t>
  </si>
  <si>
    <t>-396447556</t>
  </si>
  <si>
    <t>Plošná úprava terénu v zemině tř. 1 až 4 s urovnáním povrchu bez doplnění ornice souvislé plochy přes 500 m2 při nerovnostech terénu přes 150 do 200 mm na svahu přes 1:2 do 1:1</t>
  </si>
  <si>
    <t>"001.01 polní cesta hlavní - urovnání cestního příkopu" 2564*1,2</t>
  </si>
  <si>
    <t>17</t>
  </si>
  <si>
    <t>182101101</t>
  </si>
  <si>
    <t>Svahování v zářezech v hornině tř. 1 až 4</t>
  </si>
  <si>
    <t>-568580108</t>
  </si>
  <si>
    <t>Svahování trvalých svahů do projektovaných profilů  s potřebným přemístěním výkopku při svahování v zářezech v hornině tř. 1 až 4</t>
  </si>
  <si>
    <t>18</t>
  </si>
  <si>
    <t>181451123</t>
  </si>
  <si>
    <t>Založení lučního trávníku výsevem plochy přes 1000 m2 ve svahu do 1:1</t>
  </si>
  <si>
    <t>716861769</t>
  </si>
  <si>
    <t>Založení trávníku na půdě předem připravené plochy přes 1000 m2 výsevem včetně utažení lučního na svahu přes 1:2 do 1:1</t>
  </si>
  <si>
    <t>19</t>
  </si>
  <si>
    <t>-375305269</t>
  </si>
  <si>
    <t>"001.01 polní cesta hlavní - urovnání cestního příkopu" 76,92</t>
  </si>
  <si>
    <t>20</t>
  </si>
  <si>
    <t>181151331</t>
  </si>
  <si>
    <t>Plošná úprava terénu přes 500 m2 zemina tř 1 až 4 nerovnosti do 200 mm v rovinně a svahu do 1:5</t>
  </si>
  <si>
    <t>64390406</t>
  </si>
  <si>
    <t>Plošná úprava terénu v zemině tř. 1 až 4 s urovnáním povrchu bez doplnění ornice souvislé plochy přes 500 m2 při nerovnostech terénu přes 150 do 200 mm v rovině nebo na svahu do 1:5</t>
  </si>
  <si>
    <t>"001.01 polní cesta hlavní - urovnání pozemku" 9071</t>
  </si>
  <si>
    <t>181006111</t>
  </si>
  <si>
    <t>Rozprostření zemin tl vrstvy do 0,1 m schopných zúrodnění v rovině a sklonu do 1:5</t>
  </si>
  <si>
    <t>-579963091</t>
  </si>
  <si>
    <t>Rozprostření zemin schopných zúrodnění  v rovině a ve sklonu do 1:5, tloušťka vrstvy do 0,10 m</t>
  </si>
  <si>
    <t>22</t>
  </si>
  <si>
    <t>181451121</t>
  </si>
  <si>
    <t>Založení lučního trávníku výsevem plochy přes 1000 m2 v rovině a ve svahu do 1:5</t>
  </si>
  <si>
    <t>-1329298360</t>
  </si>
  <si>
    <t>Založení trávníku na půdě předem připravené plochy přes 1000 m2 výsevem včetně utažení lučního v rovině nebo na svahu do 1:5</t>
  </si>
  <si>
    <t>23</t>
  </si>
  <si>
    <t>380639911</t>
  </si>
  <si>
    <t>"001.01 polní cesta hlavní - urovnání pozemku" 226.775</t>
  </si>
  <si>
    <t>Komunikace pozemní</t>
  </si>
  <si>
    <t>24</t>
  </si>
  <si>
    <t>561061121</t>
  </si>
  <si>
    <t>Zřízení podkladu ze zeminy upravené vápnem, cementem, směsnými pojivy tl 400 mm plochy do 5000 m2</t>
  </si>
  <si>
    <t>-1733679235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</si>
  <si>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350 do 400 mm</t>
  </si>
  <si>
    <t>"001.01 polní cesta hlavní - úprava zemní pláně při nevyhovující únosnosti podloží" 3206*1,5</t>
  </si>
  <si>
    <t>25</t>
  </si>
  <si>
    <t>58530170</t>
  </si>
  <si>
    <t>vápno nehašené CL 90-Q pro úpravu zemin standardní</t>
  </si>
  <si>
    <t>-465896567</t>
  </si>
  <si>
    <t>"001.01 polní cesta hlavní - úprava zemní pláně při nevyhovující únosnosti podloží" 4809*0,4*1750*0,04/1000</t>
  </si>
  <si>
    <t>26</t>
  </si>
  <si>
    <t>564851111</t>
  </si>
  <si>
    <t>Podklad ze štěrkodrtě ŠD tl 150 mm</t>
  </si>
  <si>
    <t>1493915024</t>
  </si>
  <si>
    <t>Podklad ze štěrkodrti ŠD  s rozprostřením a zhutněním, po zhutnění tl. 150 mm</t>
  </si>
  <si>
    <t>"001.01 polní cesta hlavní - 1. podkladní vrstva, frakce 0-63" 3206*1,5</t>
  </si>
  <si>
    <t>27</t>
  </si>
  <si>
    <t>-1381040248</t>
  </si>
  <si>
    <t>"001.01 polní cesta hlavní - 2. podkladní vrstva, frakce 0-32" 3206*1,4</t>
  </si>
  <si>
    <t>28</t>
  </si>
  <si>
    <t>573111114</t>
  </si>
  <si>
    <t>Postřik živičný infiltrační s posypem z asfaltu množství 2 kg/m2</t>
  </si>
  <si>
    <t>274174686</t>
  </si>
  <si>
    <t>Postřik infiltrační PI z asfaltu silničního s posypem kamenivem, v množství 2,00 kg/m2</t>
  </si>
  <si>
    <t>"001.01 polní cesta hlavní - postřik na vrstvu ŠD" 3206*1,4</t>
  </si>
  <si>
    <t>29</t>
  </si>
  <si>
    <t>565155121</t>
  </si>
  <si>
    <t>Asfaltový beton vrstva podkladní ACP 16+ (obalované kamenivo OKS) tl 70 mm š přes 3 m</t>
  </si>
  <si>
    <t>-1841478218</t>
  </si>
  <si>
    <t>Asfaltový beton vrstva podkladní ACP 16+ (obalované kamenivo střednězrnné - OKS)  s rozprostřením a zhutněním v pruhu šířky přes 3 m, po zhutnění tl. 70 mm</t>
  </si>
  <si>
    <t>"001.01 polní cesta hlavní - podkladní vrstva krytu" 3206*1,1</t>
  </si>
  <si>
    <t>30</t>
  </si>
  <si>
    <t>573211112</t>
  </si>
  <si>
    <t>Postřik živičný spojovací z asfaltu v množství 0,70 kg/m2</t>
  </si>
  <si>
    <t>-1916175073</t>
  </si>
  <si>
    <t>Postřik spojovací PS bez posypu kamenivem z asfaltu silničního, v množství 0,70 kg/m2</t>
  </si>
  <si>
    <t>"001.01 polní cesta hlavní - postřik na vrstvu ACP 16+" 3206*1,1</t>
  </si>
  <si>
    <t>31</t>
  </si>
  <si>
    <t>577134121</t>
  </si>
  <si>
    <t>Asfaltový beton vrstva obrusná ACO 11 (ABS) tř. I tl 40 mm š přes 3 m z nemodifikovaného asfaltu</t>
  </si>
  <si>
    <t>1656899428</t>
  </si>
  <si>
    <t>Asfaltový beton vrstva obrusná ACO 11 (ABS)  s rozprostřením a se zhutněním z nemodifikovaného asfaltu v pruhu šířky přes 3 m tř. I, po zhutnění tl. 40 mm</t>
  </si>
  <si>
    <t>"001.01 polní cesta hlavní - obrusná vrstva krytu" 3206</t>
  </si>
  <si>
    <t>32</t>
  </si>
  <si>
    <t>569941131</t>
  </si>
  <si>
    <t>Zpevnění krajnic asfaltovým recyklátem tl 110 mm</t>
  </si>
  <si>
    <t>-1314992793</t>
  </si>
  <si>
    <t>Zpevnění krajnic nebo komunikací pro pěší  s rozprostřením a zhutněním, po zhutnění asfaltovým recyklátem tl. 110 mm</t>
  </si>
  <si>
    <t>"001.01 polní cesta hlavní - zpevnění krajnic" 800</t>
  </si>
  <si>
    <t>Ostatní konstrukce a práce, bourání</t>
  </si>
  <si>
    <t>55</t>
  </si>
  <si>
    <t>919732211</t>
  </si>
  <si>
    <t>Styčná spára napojení nového živičného povrchu na stávající za tepla š 15 mm hl 25 mm s prořezáním</t>
  </si>
  <si>
    <t>m</t>
  </si>
  <si>
    <t>109115360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</si>
  <si>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</si>
  <si>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PSC</t>
  </si>
  <si>
    <t xml:space="preserve">Poznámka k souboru cen:
1. V cenách jsou započteny i náklady na vyčištění spár, na impregnaci a zalití spár včetně dodání hmot. </t>
  </si>
  <si>
    <t>33</t>
  </si>
  <si>
    <t>935112111</t>
  </si>
  <si>
    <t>Osazení železobetonového žlabu do betonu tl 100 mm z betonových tvárnic š 500 mm</t>
  </si>
  <si>
    <t>202973835</t>
  </si>
  <si>
    <t>Osazení železobetonového žlabu s vyplněním a zatřením spár cementovou maltou s ložem tl. 100 mm z betonu prostého tř. C 25/30 z betonových příkopových tvárnic šířky 500 mm</t>
  </si>
  <si>
    <t>"001.01 polní cesta hlavní - ŽB žlaby pro vysokou zátěž" 6+5</t>
  </si>
  <si>
    <t>34</t>
  </si>
  <si>
    <t>TO01</t>
  </si>
  <si>
    <t>Žlab pro vysokou zátěž NW 500</t>
  </si>
  <si>
    <t>-1812260140</t>
  </si>
  <si>
    <t>"001.01 polní cesta hlavní - svodnice" 11</t>
  </si>
  <si>
    <t>35</t>
  </si>
  <si>
    <t>TO02</t>
  </si>
  <si>
    <t>Litinový rošt NW 500, 500/547, E600</t>
  </si>
  <si>
    <t>1163622245</t>
  </si>
  <si>
    <t>Litinový rošt NW 500, 500/547/, E600</t>
  </si>
  <si>
    <t>36</t>
  </si>
  <si>
    <t>938902472</t>
  </si>
  <si>
    <t>Čištění propustků ručně D do 1000 mm při tl nánosu do 75% DN</t>
  </si>
  <si>
    <t>-1431574204</t>
  </si>
  <si>
    <t>Čištění propustků s odstraněním travnatého porostu nebo nánosu, s naložením na dopravní prostředek nebo s přemístěním na hromady na vzdálenost do 20 m ručně tloušťky nánosu přes 50 do 75% průměru propustku přes 500 do 1000 mm</t>
  </si>
  <si>
    <t>"001.01 polní cesta hlavní" 10+12+8</t>
  </si>
  <si>
    <t>998</t>
  </si>
  <si>
    <t>Přesun hmot</t>
  </si>
  <si>
    <t>37</t>
  </si>
  <si>
    <t>998225111</t>
  </si>
  <si>
    <t>Přesun hmot pro pozemní komunikace s krytem z kamene, monolitickým betonovým nebo živičným</t>
  </si>
  <si>
    <t>1534571037</t>
  </si>
  <si>
    <t>Přesun hmot pro komunikace s krytem z kameniva, monolitickým betonovým nebo živičným  dopravní vzdálenost do 200 m jakékoliv délky objektu</t>
  </si>
  <si>
    <t>"001.01 polní cesta hlavní" 334,249</t>
  </si>
  <si>
    <t>VRN</t>
  </si>
  <si>
    <t>Vedlejší rozpočtové náklady</t>
  </si>
  <si>
    <t>VRN1</t>
  </si>
  <si>
    <t>Průzkumné, geodetické a projektové práce</t>
  </si>
  <si>
    <t>38</t>
  </si>
  <si>
    <t>011103000</t>
  </si>
  <si>
    <t>Geologický průzkum bez rozlišení</t>
  </si>
  <si>
    <t>soubor</t>
  </si>
  <si>
    <t>1024</t>
  </si>
  <si>
    <t>1542122274</t>
  </si>
  <si>
    <t>"007.01 Výdaje na projekční a průzlumné práce a inženýrskou činnost vynaložené během realizace projektu" 1</t>
  </si>
  <si>
    <t>39</t>
  </si>
  <si>
    <t>011114000</t>
  </si>
  <si>
    <t>Inženýrsko-geologický průzkum</t>
  </si>
  <si>
    <t>-1174063208</t>
  </si>
  <si>
    <t>Průzkumné, geodetické a projektové práce průzkumné práce geotechnický průzkum inženýrsko-geologický průzkum</t>
  </si>
  <si>
    <t>40</t>
  </si>
  <si>
    <t>011324000</t>
  </si>
  <si>
    <t>Archeologický průzkum</t>
  </si>
  <si>
    <t>-338571459</t>
  </si>
  <si>
    <t>Průzkumné, geodetické a projektové práce průzkumné práce archeologická činnost archeologický průzkum</t>
  </si>
  <si>
    <t>41</t>
  </si>
  <si>
    <t>012103000</t>
  </si>
  <si>
    <t>Geodetické práce před výstavbou</t>
  </si>
  <si>
    <t>-905726190</t>
  </si>
  <si>
    <t>42</t>
  </si>
  <si>
    <t>012203000</t>
  </si>
  <si>
    <t>Geodetické práce při provádění stavby</t>
  </si>
  <si>
    <t>332672413</t>
  </si>
  <si>
    <t>43</t>
  </si>
  <si>
    <t>012303000</t>
  </si>
  <si>
    <t>Geodetické práce po výstavbě</t>
  </si>
  <si>
    <t>1826738554</t>
  </si>
  <si>
    <t>44</t>
  </si>
  <si>
    <t>013254000</t>
  </si>
  <si>
    <t>Dokumentace skutečného provedení stavby</t>
  </si>
  <si>
    <t>-638810364</t>
  </si>
  <si>
    <t>45</t>
  </si>
  <si>
    <t>R013294000</t>
  </si>
  <si>
    <t>Havarijní plán</t>
  </si>
  <si>
    <t>-1849077634</t>
  </si>
  <si>
    <t>Ostatní dokumentace</t>
  </si>
  <si>
    <t>P</t>
  </si>
  <si>
    <t>Poznámka k položce:
Plán opatření pro případ havárie (havarijní plán) při užívání závadných látek v blízkosti vodních toků a předložit jej ke schválení Magistrátu města Ostravy, odboru ochrany životního prostředí, před zahájením stavby</t>
  </si>
  <si>
    <t>46</t>
  </si>
  <si>
    <t>R-013294000</t>
  </si>
  <si>
    <t>Povodňový plán</t>
  </si>
  <si>
    <t>-35152657</t>
  </si>
  <si>
    <t>Poznámka k položce:
Povodňový plán k předložení na projednání Magistrátu města Ostravy, odboru ochrany životního prostředí, před zahájením stavby.</t>
  </si>
  <si>
    <t>VRN3</t>
  </si>
  <si>
    <t>Zařízení staveniště</t>
  </si>
  <si>
    <t>47</t>
  </si>
  <si>
    <t>031203000</t>
  </si>
  <si>
    <t>Terénní úpravy pro zařízení staveniště</t>
  </si>
  <si>
    <t>1185526879</t>
  </si>
  <si>
    <t>48</t>
  </si>
  <si>
    <t>032803000</t>
  </si>
  <si>
    <t>Ostatní náklady</t>
  </si>
  <si>
    <t>-75998232</t>
  </si>
  <si>
    <t xml:space="preserve"> 1</t>
  </si>
  <si>
    <t>49</t>
  </si>
  <si>
    <t>032903000</t>
  </si>
  <si>
    <t>Náklady na provoz a údržbu vybavení staveniště</t>
  </si>
  <si>
    <t>-1689836485</t>
  </si>
  <si>
    <t>50</t>
  </si>
  <si>
    <t>039103000</t>
  </si>
  <si>
    <t>Rozebrání, bourání a odvoz zařízení staveniště</t>
  </si>
  <si>
    <t>-1060667216</t>
  </si>
  <si>
    <t>VRN4</t>
  </si>
  <si>
    <t>Inženýrská činnost</t>
  </si>
  <si>
    <t>51</t>
  </si>
  <si>
    <t>043134000</t>
  </si>
  <si>
    <t>Zkoušky zatěžovací</t>
  </si>
  <si>
    <t>-857983929</t>
  </si>
  <si>
    <t>52</t>
  </si>
  <si>
    <t>043194000</t>
  </si>
  <si>
    <t>Ostatní zkoušky</t>
  </si>
  <si>
    <t>-41938354</t>
  </si>
  <si>
    <t>VRN9</t>
  </si>
  <si>
    <t>53</t>
  </si>
  <si>
    <t>091504000</t>
  </si>
  <si>
    <t>Náklady související s publikační činností</t>
  </si>
  <si>
    <t>-55233405</t>
  </si>
  <si>
    <t>54</t>
  </si>
  <si>
    <t>R0001</t>
  </si>
  <si>
    <t>Náhrada škody uživetelům pozemků</t>
  </si>
  <si>
    <t>1587721198</t>
  </si>
  <si>
    <t>Náhrada nákladů za škody vzniklé uživatelům pozemků v trvalém záboru stavby.</t>
  </si>
  <si>
    <t>Poznámka k položce:
Náhrada škody pro zemědělské uživatele pozemku KN 2473 pod polní cestou C14 na zasetých plochách. Uživatel požaduje 10 Kč/m2.</t>
  </si>
  <si>
    <t>SO 103 - 005.03 - Výsadba C14</t>
  </si>
  <si>
    <t>183101113</t>
  </si>
  <si>
    <t>Hloubení jamek bez výměny půdy zeminy tř 1 až 4 objem do 0,05 m3 v rovině a svahu do 1:5</t>
  </si>
  <si>
    <t>kus</t>
  </si>
  <si>
    <t>1610839103</t>
  </si>
  <si>
    <t>Hloubení jamek pro vysazování rostlin v zemině tř.1 až 4 bez výměny půdy  v rovině nebo na svahu do 1:5, objemu přes 0,02 do 0,05 m3</t>
  </si>
  <si>
    <t>"005.03 Ekostabilizační opatření" 240</t>
  </si>
  <si>
    <t>183101114</t>
  </si>
  <si>
    <t>Hloubení jamek bez výměny půdy zeminy tř 1 až 4 objem do 0,125 m3 v rovině a svahu do 1:5</t>
  </si>
  <si>
    <t>-569383260</t>
  </si>
  <si>
    <t>Hloubení jamek pro vysazování rostlin v zemině tř.1 až 4 bez výměny půdy  v rovině nebo na svahu do 1:5, objemu přes 0,05 do 0,125 m3</t>
  </si>
  <si>
    <t>"005.03 Ekostabilizační opatření" 47</t>
  </si>
  <si>
    <t>184102110</t>
  </si>
  <si>
    <t>Výsadba dřeviny s balem D do 0,1 m do jamky se zalitím v rovině a svahu do 1:5</t>
  </si>
  <si>
    <t>1742974613</t>
  </si>
  <si>
    <t>Výsadba dřeviny s balem do předem vyhloubené jamky se zalitím  v rovině nebo na svahu do 1:5, při průměru balu do 100 mm</t>
  </si>
  <si>
    <t>184102112</t>
  </si>
  <si>
    <t>Výsadba dřeviny s balem D do 0,3 m do jamky se zalitím v rovině a svahu do 1:5</t>
  </si>
  <si>
    <t>1245063300</t>
  </si>
  <si>
    <t>Výsadba dřeviny s balem do předem vyhloubené jamky se zalitím  v rovině nebo na svahu do 1:5, při průměru balu přes 200 do 300 mm</t>
  </si>
  <si>
    <t>PL01</t>
  </si>
  <si>
    <t>vysokokmen  jabloň Boskopské červené</t>
  </si>
  <si>
    <t>-529416634</t>
  </si>
  <si>
    <t>"005.03 Ekostabilizační opatření" 5</t>
  </si>
  <si>
    <t>PL02</t>
  </si>
  <si>
    <t>vysokokmen  jabloň Jadernička Moravská</t>
  </si>
  <si>
    <t>-61784929</t>
  </si>
  <si>
    <t>"005.03 Ekostabilizační opatření" 8</t>
  </si>
  <si>
    <t>PL03</t>
  </si>
  <si>
    <t>vysokokmen  jabloň Sudetská reneta</t>
  </si>
  <si>
    <t>954702367</t>
  </si>
  <si>
    <t>PL04</t>
  </si>
  <si>
    <t>vysokokmen hrušeň Muškatelka šedá</t>
  </si>
  <si>
    <t>695342301</t>
  </si>
  <si>
    <t>PL05</t>
  </si>
  <si>
    <t>vysokokmen hrušeň Šídlenka</t>
  </si>
  <si>
    <t>-1758456575</t>
  </si>
  <si>
    <t>PL06</t>
  </si>
  <si>
    <t>třešeň Karešova</t>
  </si>
  <si>
    <t>1339017043</t>
  </si>
  <si>
    <t>PL07</t>
  </si>
  <si>
    <t>třešeň Napoleonova</t>
  </si>
  <si>
    <t>-2028756709</t>
  </si>
  <si>
    <t>PL08</t>
  </si>
  <si>
    <t>slivoň Wagenheimova</t>
  </si>
  <si>
    <t>-1454694720</t>
  </si>
  <si>
    <t>PL09</t>
  </si>
  <si>
    <t>slivoň Čačanská</t>
  </si>
  <si>
    <t>418149556</t>
  </si>
  <si>
    <t>PL06.1</t>
  </si>
  <si>
    <t>zimolez obecný (Lonicera xylosteum), KK, 40-60 cm</t>
  </si>
  <si>
    <t>-2130511213</t>
  </si>
  <si>
    <t>"005.03 Ekostabilizační opatření" 20</t>
  </si>
  <si>
    <t>PL07.1</t>
  </si>
  <si>
    <t>střemcha hroznovitá (Prunus padus),  KK, 40-60 cm</t>
  </si>
  <si>
    <t>1155323407</t>
  </si>
  <si>
    <t>"005.03 Ekostabilizační opatření" 10</t>
  </si>
  <si>
    <t>PL08.1</t>
  </si>
  <si>
    <t>meruzalka srstka (Grosularia uva-crispa), KK, 40-60 cm</t>
  </si>
  <si>
    <t>-1639746075</t>
  </si>
  <si>
    <t>PL09.1</t>
  </si>
  <si>
    <t>brslen evropský (Euonymus europaeus), KK, 40-60 cm</t>
  </si>
  <si>
    <t>-1069781935</t>
  </si>
  <si>
    <t>PL10</t>
  </si>
  <si>
    <t>svída krvavá (Swida sanguinea), KK, 40-60 cm</t>
  </si>
  <si>
    <t>571777482</t>
  </si>
  <si>
    <t>PL11</t>
  </si>
  <si>
    <t>líska obecná (Corylus avellana), KK, 40-60 cm</t>
  </si>
  <si>
    <t>719634681</t>
  </si>
  <si>
    <t>184215123</t>
  </si>
  <si>
    <t>Ukotvení kmene dřevin dvěma kůly D do 0,1 m délky do 3 m</t>
  </si>
  <si>
    <t>1511405344</t>
  </si>
  <si>
    <t>Ukotvení dřeviny kůly dvěma kůly, délky přes 2 do 3 m</t>
  </si>
  <si>
    <t>"005.03 Ekostabilizační opatření" 48</t>
  </si>
  <si>
    <t>05217108</t>
  </si>
  <si>
    <t>tyče dřevěné v kůře D 80mm dl 6m</t>
  </si>
  <si>
    <t>1933345796</t>
  </si>
  <si>
    <t>"005.03 Ekostabilizační opatření" 2,47</t>
  </si>
  <si>
    <t>184215412</t>
  </si>
  <si>
    <t>Zhotovení závlahové mísy dřevin D do 1,0 m v rovině nebo na svahu do 1:5</t>
  </si>
  <si>
    <t>-1851142175</t>
  </si>
  <si>
    <t>Zhotovení závlahové mísy u solitérních dřevin v rovině nebo na svahu do 1:5, o průměru mísy přes 0,5 do 1 m</t>
  </si>
  <si>
    <t>184813121</t>
  </si>
  <si>
    <t>Ochrana dřevin před okusem mechanicky pletivem v rovině a svahu do 1:5</t>
  </si>
  <si>
    <t>-481253947</t>
  </si>
  <si>
    <t>Ochrana dřevin před okusem zvěří mechanicky v rovině nebo ve svahu do 1:5, pletivem, výšky do 2 m</t>
  </si>
  <si>
    <t>184911421</t>
  </si>
  <si>
    <t>Mulčování rostlin kůrou tl. do 0,1 m v rovině a svahu do 1:5</t>
  </si>
  <si>
    <t>-1785327185</t>
  </si>
  <si>
    <t>Mulčování vysazených rostlin mulčovací kůrou, tl. do 100 mm v rovině nebo na svahu do 1:5</t>
  </si>
  <si>
    <t>"005.03 Ekostabilizační opatření" 287</t>
  </si>
  <si>
    <t>10391100</t>
  </si>
  <si>
    <t>kůra mulčovací VL</t>
  </si>
  <si>
    <t>-995493765</t>
  </si>
  <si>
    <t>"005.03 Ekostabilizační opatření" 28,7</t>
  </si>
  <si>
    <t>185851121</t>
  </si>
  <si>
    <t>Dovoz vody pro zálivku rostlin za vzdálenost do 1000 m</t>
  </si>
  <si>
    <t>1715948142</t>
  </si>
  <si>
    <t>Dovoz vody pro zálivku rostlin  na vzdálenost do 1000 m</t>
  </si>
  <si>
    <t>"005.03 Ekostabilizační opatření" 2,54</t>
  </si>
  <si>
    <t>SO 103_01 - 005.03 - Výsadba C14 - Následná péče - 1. rok</t>
  </si>
  <si>
    <t>184801121</t>
  </si>
  <si>
    <t>Ošetřování vysazených dřevin soliterních v rovině a svahu do 1:5</t>
  </si>
  <si>
    <t>1640723445</t>
  </si>
  <si>
    <t>Ošetření vysazených dřevin  solitérních v rovině nebo na svahu do 1:5</t>
  </si>
  <si>
    <t>184801131</t>
  </si>
  <si>
    <t>Ošetřování vysazených dřevin ve skupinách v rovině a svahu do 1:5</t>
  </si>
  <si>
    <t>571798657</t>
  </si>
  <si>
    <t>Ošetření vysazených dřevin  ve skupinách v rovině nebo na svahu do 1:5</t>
  </si>
  <si>
    <t>"005.03 Ekostabilizační opatření" 110</t>
  </si>
  <si>
    <t>184852312</t>
  </si>
  <si>
    <t>Řez stromu výchovný alejových stromů výšky přes 4 do 6 m</t>
  </si>
  <si>
    <t>1136761029</t>
  </si>
  <si>
    <t>Řez stromů prováděný lezeckou technikou výchovný alejové stromy, výšky přes 4 do 6 m</t>
  </si>
  <si>
    <t>185804311</t>
  </si>
  <si>
    <t>Zalití rostlin vodou plocha do 20 m2</t>
  </si>
  <si>
    <t>2128315396</t>
  </si>
  <si>
    <t>Zalití rostlin vodou  plochy záhonů jednotlivě do 20 m2</t>
  </si>
  <si>
    <t>"005.03 Ekostabilizační opatření" 15,24</t>
  </si>
  <si>
    <t>826287732</t>
  </si>
  <si>
    <t>SO 103_02 - 005.03 - Výsadba C14 - Následná péče - 2. rok</t>
  </si>
  <si>
    <t>56318256</t>
  </si>
  <si>
    <t>736436507</t>
  </si>
  <si>
    <t>929548919</t>
  </si>
  <si>
    <t>1497214457</t>
  </si>
  <si>
    <t>-713336354</t>
  </si>
  <si>
    <t>SO 103_03 - 005.03 - Výsadba C14 - Následná péče - 3. rok</t>
  </si>
  <si>
    <t>-1521672442</t>
  </si>
  <si>
    <t>-1643758315</t>
  </si>
  <si>
    <t>7409070</t>
  </si>
  <si>
    <t>-100203850</t>
  </si>
  <si>
    <t>1253231921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</si>
</sst>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32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34</v>
      </c>
      <c r="AO17" s="20"/>
      <c r="AP17" s="20"/>
      <c r="AQ17" s="20"/>
      <c r="AR17" s="18"/>
      <c r="BE17" s="29"/>
      <c r="BS17" s="15" t="s">
        <v>35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32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34</v>
      </c>
      <c r="AO20" s="20"/>
      <c r="AP20" s="20"/>
      <c r="AQ20" s="20"/>
      <c r="AR20" s="18"/>
      <c r="BE20" s="29"/>
      <c r="BS20" s="15" t="s">
        <v>35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42</v>
      </c>
      <c r="E29" s="45"/>
      <c r="F29" s="30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51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52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53</v>
      </c>
      <c r="AI60" s="40"/>
      <c r="AJ60" s="40"/>
      <c r="AK60" s="40"/>
      <c r="AL60" s="40"/>
      <c r="AM60" s="62" t="s">
        <v>54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55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56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53</v>
      </c>
      <c r="AI75" s="40"/>
      <c r="AJ75" s="40"/>
      <c r="AK75" s="40"/>
      <c r="AL75" s="40"/>
      <c r="AM75" s="62" t="s">
        <v>54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130/2017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Košatka - I. etapa - C14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Obec Stará Ves nad Ondřejnicí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2. 5. 2019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25.6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ČR-SPÚ, KPÚ pro MS kraj, Pobočka Frýdek-Místek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31</v>
      </c>
      <c r="AJ89" s="38"/>
      <c r="AK89" s="38"/>
      <c r="AL89" s="38"/>
      <c r="AM89" s="78" t="str">
        <f>IF(E17="","",E17)</f>
        <v>GEOCENTRUM, spol. s r. o.</v>
      </c>
      <c r="AN89" s="69"/>
      <c r="AO89" s="69"/>
      <c r="AP89" s="69"/>
      <c r="AQ89" s="38"/>
      <c r="AR89" s="42"/>
      <c r="AS89" s="79" t="s">
        <v>58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25.65" customHeight="1">
      <c r="A90" s="36"/>
      <c r="B90" s="37"/>
      <c r="C90" s="30" t="s">
        <v>29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36</v>
      </c>
      <c r="AJ90" s="38"/>
      <c r="AK90" s="38"/>
      <c r="AL90" s="38"/>
      <c r="AM90" s="78" t="str">
        <f>IF(E20="","",E20)</f>
        <v>GEOCENTRUM, spol. s r. o.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59</v>
      </c>
      <c r="D92" s="92"/>
      <c r="E92" s="92"/>
      <c r="F92" s="92"/>
      <c r="G92" s="92"/>
      <c r="H92" s="93"/>
      <c r="I92" s="94" t="s">
        <v>60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61</v>
      </c>
      <c r="AH92" s="92"/>
      <c r="AI92" s="92"/>
      <c r="AJ92" s="92"/>
      <c r="AK92" s="92"/>
      <c r="AL92" s="92"/>
      <c r="AM92" s="92"/>
      <c r="AN92" s="94" t="s">
        <v>62</v>
      </c>
      <c r="AO92" s="92"/>
      <c r="AP92" s="96"/>
      <c r="AQ92" s="97" t="s">
        <v>63</v>
      </c>
      <c r="AR92" s="42"/>
      <c r="AS92" s="98" t="s">
        <v>64</v>
      </c>
      <c r="AT92" s="99" t="s">
        <v>65</v>
      </c>
      <c r="AU92" s="99" t="s">
        <v>66</v>
      </c>
      <c r="AV92" s="99" t="s">
        <v>67</v>
      </c>
      <c r="AW92" s="99" t="s">
        <v>68</v>
      </c>
      <c r="AX92" s="99" t="s">
        <v>69</v>
      </c>
      <c r="AY92" s="99" t="s">
        <v>70</v>
      </c>
      <c r="AZ92" s="99" t="s">
        <v>71</v>
      </c>
      <c r="BA92" s="99" t="s">
        <v>72</v>
      </c>
      <c r="BB92" s="99" t="s">
        <v>73</v>
      </c>
      <c r="BC92" s="99" t="s">
        <v>74</v>
      </c>
      <c r="BD92" s="100" t="s">
        <v>75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76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ROUND(SUM(AG95:AG99),2)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ROUND(SUM(AS95:AS99),2)</f>
        <v>0</v>
      </c>
      <c r="AT94" s="112">
        <f>ROUND(SUM(AV94:AW94),2)</f>
        <v>0</v>
      </c>
      <c r="AU94" s="113">
        <f>ROUND(SUM(AU95:AU99),5)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ROUND(SUM(AZ95:AZ99),2)</f>
        <v>0</v>
      </c>
      <c r="BA94" s="112">
        <f>ROUND(SUM(BA95:BA99),2)</f>
        <v>0</v>
      </c>
      <c r="BB94" s="112">
        <f>ROUND(SUM(BB95:BB99),2)</f>
        <v>0</v>
      </c>
      <c r="BC94" s="112">
        <f>ROUND(SUM(BC95:BC99),2)</f>
        <v>0</v>
      </c>
      <c r="BD94" s="114">
        <f>ROUND(SUM(BD95:BD99),2)</f>
        <v>0</v>
      </c>
      <c r="BE94" s="6"/>
      <c r="BS94" s="115" t="s">
        <v>77</v>
      </c>
      <c r="BT94" s="115" t="s">
        <v>78</v>
      </c>
      <c r="BU94" s="116" t="s">
        <v>79</v>
      </c>
      <c r="BV94" s="115" t="s">
        <v>80</v>
      </c>
      <c r="BW94" s="115" t="s">
        <v>5</v>
      </c>
      <c r="BX94" s="115" t="s">
        <v>81</v>
      </c>
      <c r="CL94" s="115" t="s">
        <v>1</v>
      </c>
    </row>
    <row r="95" spans="1:91" s="7" customFormat="1" ht="37.5" customHeight="1">
      <c r="A95" s="117" t="s">
        <v>82</v>
      </c>
      <c r="B95" s="118"/>
      <c r="C95" s="119"/>
      <c r="D95" s="120" t="s">
        <v>83</v>
      </c>
      <c r="E95" s="120"/>
      <c r="F95" s="120"/>
      <c r="G95" s="120"/>
      <c r="H95" s="120"/>
      <c r="I95" s="121"/>
      <c r="J95" s="120" t="s">
        <v>84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103 - 001.01 - Hlavní 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85</v>
      </c>
      <c r="AR95" s="124"/>
      <c r="AS95" s="125">
        <v>0</v>
      </c>
      <c r="AT95" s="126">
        <f>ROUND(SUM(AV95:AW95),2)</f>
        <v>0</v>
      </c>
      <c r="AU95" s="127">
        <f>'SO 103 - 001.01 - Hlavní ...'!P126</f>
        <v>0</v>
      </c>
      <c r="AV95" s="126">
        <f>'SO 103 - 001.01 - Hlavní ...'!J33</f>
        <v>0</v>
      </c>
      <c r="AW95" s="126">
        <f>'SO 103 - 001.01 - Hlavní ...'!J34</f>
        <v>0</v>
      </c>
      <c r="AX95" s="126">
        <f>'SO 103 - 001.01 - Hlavní ...'!J35</f>
        <v>0</v>
      </c>
      <c r="AY95" s="126">
        <f>'SO 103 - 001.01 - Hlavní ...'!J36</f>
        <v>0</v>
      </c>
      <c r="AZ95" s="126">
        <f>'SO 103 - 001.01 - Hlavní ...'!F33</f>
        <v>0</v>
      </c>
      <c r="BA95" s="126">
        <f>'SO 103 - 001.01 - Hlavní ...'!F34</f>
        <v>0</v>
      </c>
      <c r="BB95" s="126">
        <f>'SO 103 - 001.01 - Hlavní ...'!F35</f>
        <v>0</v>
      </c>
      <c r="BC95" s="126">
        <f>'SO 103 - 001.01 - Hlavní ...'!F36</f>
        <v>0</v>
      </c>
      <c r="BD95" s="128">
        <f>'SO 103 - 001.01 - Hlavní ...'!F37</f>
        <v>0</v>
      </c>
      <c r="BE95" s="7"/>
      <c r="BT95" s="129" t="s">
        <v>86</v>
      </c>
      <c r="BV95" s="129" t="s">
        <v>80</v>
      </c>
      <c r="BW95" s="129" t="s">
        <v>87</v>
      </c>
      <c r="BX95" s="129" t="s">
        <v>5</v>
      </c>
      <c r="CL95" s="129" t="s">
        <v>1</v>
      </c>
      <c r="CM95" s="129" t="s">
        <v>88</v>
      </c>
    </row>
    <row r="96" spans="1:91" s="7" customFormat="1" ht="37.5" customHeight="1">
      <c r="A96" s="117" t="s">
        <v>82</v>
      </c>
      <c r="B96" s="118"/>
      <c r="C96" s="119"/>
      <c r="D96" s="120" t="s">
        <v>89</v>
      </c>
      <c r="E96" s="120"/>
      <c r="F96" s="120"/>
      <c r="G96" s="120"/>
      <c r="H96" s="120"/>
      <c r="I96" s="121"/>
      <c r="J96" s="120" t="s">
        <v>90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 103 - 005.03 - Výsadba...'!J30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85</v>
      </c>
      <c r="AR96" s="124"/>
      <c r="AS96" s="125">
        <v>0</v>
      </c>
      <c r="AT96" s="126">
        <f>ROUND(SUM(AV96:AW96),2)</f>
        <v>0</v>
      </c>
      <c r="AU96" s="127">
        <f>'SO 103 - 005.03 - Výsadba...'!P118</f>
        <v>0</v>
      </c>
      <c r="AV96" s="126">
        <f>'SO 103 - 005.03 - Výsadba...'!J33</f>
        <v>0</v>
      </c>
      <c r="AW96" s="126">
        <f>'SO 103 - 005.03 - Výsadba...'!J34</f>
        <v>0</v>
      </c>
      <c r="AX96" s="126">
        <f>'SO 103 - 005.03 - Výsadba...'!J35</f>
        <v>0</v>
      </c>
      <c r="AY96" s="126">
        <f>'SO 103 - 005.03 - Výsadba...'!J36</f>
        <v>0</v>
      </c>
      <c r="AZ96" s="126">
        <f>'SO 103 - 005.03 - Výsadba...'!F33</f>
        <v>0</v>
      </c>
      <c r="BA96" s="126">
        <f>'SO 103 - 005.03 - Výsadba...'!F34</f>
        <v>0</v>
      </c>
      <c r="BB96" s="126">
        <f>'SO 103 - 005.03 - Výsadba...'!F35</f>
        <v>0</v>
      </c>
      <c r="BC96" s="126">
        <f>'SO 103 - 005.03 - Výsadba...'!F36</f>
        <v>0</v>
      </c>
      <c r="BD96" s="128">
        <f>'SO 103 - 005.03 - Výsadba...'!F37</f>
        <v>0</v>
      </c>
      <c r="BE96" s="7"/>
      <c r="BT96" s="129" t="s">
        <v>86</v>
      </c>
      <c r="BV96" s="129" t="s">
        <v>80</v>
      </c>
      <c r="BW96" s="129" t="s">
        <v>91</v>
      </c>
      <c r="BX96" s="129" t="s">
        <v>5</v>
      </c>
      <c r="CL96" s="129" t="s">
        <v>1</v>
      </c>
      <c r="CM96" s="129" t="s">
        <v>88</v>
      </c>
    </row>
    <row r="97" spans="1:91" s="7" customFormat="1" ht="50.25" customHeight="1">
      <c r="A97" s="117" t="s">
        <v>82</v>
      </c>
      <c r="B97" s="118"/>
      <c r="C97" s="119"/>
      <c r="D97" s="120" t="s">
        <v>92</v>
      </c>
      <c r="E97" s="120"/>
      <c r="F97" s="120"/>
      <c r="G97" s="120"/>
      <c r="H97" s="120"/>
      <c r="I97" s="121"/>
      <c r="J97" s="120" t="s">
        <v>93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'SO 103_01 - 005.03 - Výsa...'!J30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85</v>
      </c>
      <c r="AR97" s="124"/>
      <c r="AS97" s="125">
        <v>0</v>
      </c>
      <c r="AT97" s="126">
        <f>ROUND(SUM(AV97:AW97),2)</f>
        <v>0</v>
      </c>
      <c r="AU97" s="127">
        <f>'SO 103_01 - 005.03 - Výsa...'!P118</f>
        <v>0</v>
      </c>
      <c r="AV97" s="126">
        <f>'SO 103_01 - 005.03 - Výsa...'!J33</f>
        <v>0</v>
      </c>
      <c r="AW97" s="126">
        <f>'SO 103_01 - 005.03 - Výsa...'!J34</f>
        <v>0</v>
      </c>
      <c r="AX97" s="126">
        <f>'SO 103_01 - 005.03 - Výsa...'!J35</f>
        <v>0</v>
      </c>
      <c r="AY97" s="126">
        <f>'SO 103_01 - 005.03 - Výsa...'!J36</f>
        <v>0</v>
      </c>
      <c r="AZ97" s="126">
        <f>'SO 103_01 - 005.03 - Výsa...'!F33</f>
        <v>0</v>
      </c>
      <c r="BA97" s="126">
        <f>'SO 103_01 - 005.03 - Výsa...'!F34</f>
        <v>0</v>
      </c>
      <c r="BB97" s="126">
        <f>'SO 103_01 - 005.03 - Výsa...'!F35</f>
        <v>0</v>
      </c>
      <c r="BC97" s="126">
        <f>'SO 103_01 - 005.03 - Výsa...'!F36</f>
        <v>0</v>
      </c>
      <c r="BD97" s="128">
        <f>'SO 103_01 - 005.03 - Výsa...'!F37</f>
        <v>0</v>
      </c>
      <c r="BE97" s="7"/>
      <c r="BT97" s="129" t="s">
        <v>86</v>
      </c>
      <c r="BV97" s="129" t="s">
        <v>80</v>
      </c>
      <c r="BW97" s="129" t="s">
        <v>94</v>
      </c>
      <c r="BX97" s="129" t="s">
        <v>5</v>
      </c>
      <c r="CL97" s="129" t="s">
        <v>1</v>
      </c>
      <c r="CM97" s="129" t="s">
        <v>88</v>
      </c>
    </row>
    <row r="98" spans="1:91" s="7" customFormat="1" ht="50.25" customHeight="1">
      <c r="A98" s="117" t="s">
        <v>82</v>
      </c>
      <c r="B98" s="118"/>
      <c r="C98" s="119"/>
      <c r="D98" s="120" t="s">
        <v>95</v>
      </c>
      <c r="E98" s="120"/>
      <c r="F98" s="120"/>
      <c r="G98" s="120"/>
      <c r="H98" s="120"/>
      <c r="I98" s="121"/>
      <c r="J98" s="120" t="s">
        <v>96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'SO 103_02 - 005.03 - Výsa...'!J30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85</v>
      </c>
      <c r="AR98" s="124"/>
      <c r="AS98" s="125">
        <v>0</v>
      </c>
      <c r="AT98" s="126">
        <f>ROUND(SUM(AV98:AW98),2)</f>
        <v>0</v>
      </c>
      <c r="AU98" s="127">
        <f>'SO 103_02 - 005.03 - Výsa...'!P118</f>
        <v>0</v>
      </c>
      <c r="AV98" s="126">
        <f>'SO 103_02 - 005.03 - Výsa...'!J33</f>
        <v>0</v>
      </c>
      <c r="AW98" s="126">
        <f>'SO 103_02 - 005.03 - Výsa...'!J34</f>
        <v>0</v>
      </c>
      <c r="AX98" s="126">
        <f>'SO 103_02 - 005.03 - Výsa...'!J35</f>
        <v>0</v>
      </c>
      <c r="AY98" s="126">
        <f>'SO 103_02 - 005.03 - Výsa...'!J36</f>
        <v>0</v>
      </c>
      <c r="AZ98" s="126">
        <f>'SO 103_02 - 005.03 - Výsa...'!F33</f>
        <v>0</v>
      </c>
      <c r="BA98" s="126">
        <f>'SO 103_02 - 005.03 - Výsa...'!F34</f>
        <v>0</v>
      </c>
      <c r="BB98" s="126">
        <f>'SO 103_02 - 005.03 - Výsa...'!F35</f>
        <v>0</v>
      </c>
      <c r="BC98" s="126">
        <f>'SO 103_02 - 005.03 - Výsa...'!F36</f>
        <v>0</v>
      </c>
      <c r="BD98" s="128">
        <f>'SO 103_02 - 005.03 - Výsa...'!F37</f>
        <v>0</v>
      </c>
      <c r="BE98" s="7"/>
      <c r="BT98" s="129" t="s">
        <v>86</v>
      </c>
      <c r="BV98" s="129" t="s">
        <v>80</v>
      </c>
      <c r="BW98" s="129" t="s">
        <v>97</v>
      </c>
      <c r="BX98" s="129" t="s">
        <v>5</v>
      </c>
      <c r="CL98" s="129" t="s">
        <v>1</v>
      </c>
      <c r="CM98" s="129" t="s">
        <v>88</v>
      </c>
    </row>
    <row r="99" spans="1:91" s="7" customFormat="1" ht="50.25" customHeight="1">
      <c r="A99" s="117" t="s">
        <v>82</v>
      </c>
      <c r="B99" s="118"/>
      <c r="C99" s="119"/>
      <c r="D99" s="120" t="s">
        <v>98</v>
      </c>
      <c r="E99" s="120"/>
      <c r="F99" s="120"/>
      <c r="G99" s="120"/>
      <c r="H99" s="120"/>
      <c r="I99" s="121"/>
      <c r="J99" s="120" t="s">
        <v>99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'SO 103_03 - 005.03 - Výsa...'!J30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85</v>
      </c>
      <c r="AR99" s="124"/>
      <c r="AS99" s="130">
        <v>0</v>
      </c>
      <c r="AT99" s="131">
        <f>ROUND(SUM(AV99:AW99),2)</f>
        <v>0</v>
      </c>
      <c r="AU99" s="132">
        <f>'SO 103_03 - 005.03 - Výsa...'!P118</f>
        <v>0</v>
      </c>
      <c r="AV99" s="131">
        <f>'SO 103_03 - 005.03 - Výsa...'!J33</f>
        <v>0</v>
      </c>
      <c r="AW99" s="131">
        <f>'SO 103_03 - 005.03 - Výsa...'!J34</f>
        <v>0</v>
      </c>
      <c r="AX99" s="131">
        <f>'SO 103_03 - 005.03 - Výsa...'!J35</f>
        <v>0</v>
      </c>
      <c r="AY99" s="131">
        <f>'SO 103_03 - 005.03 - Výsa...'!J36</f>
        <v>0</v>
      </c>
      <c r="AZ99" s="131">
        <f>'SO 103_03 - 005.03 - Výsa...'!F33</f>
        <v>0</v>
      </c>
      <c r="BA99" s="131">
        <f>'SO 103_03 - 005.03 - Výsa...'!F34</f>
        <v>0</v>
      </c>
      <c r="BB99" s="131">
        <f>'SO 103_03 - 005.03 - Výsa...'!F35</f>
        <v>0</v>
      </c>
      <c r="BC99" s="131">
        <f>'SO 103_03 - 005.03 - Výsa...'!F36</f>
        <v>0</v>
      </c>
      <c r="BD99" s="133">
        <f>'SO 103_03 - 005.03 - Výsa...'!F37</f>
        <v>0</v>
      </c>
      <c r="BE99" s="7"/>
      <c r="BT99" s="129" t="s">
        <v>86</v>
      </c>
      <c r="BV99" s="129" t="s">
        <v>80</v>
      </c>
      <c r="BW99" s="129" t="s">
        <v>100</v>
      </c>
      <c r="BX99" s="129" t="s">
        <v>5</v>
      </c>
      <c r="CL99" s="129" t="s">
        <v>1</v>
      </c>
      <c r="CM99" s="129" t="s">
        <v>88</v>
      </c>
    </row>
    <row r="100" spans="1:57" s="2" customFormat="1" ht="30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42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s="2" customFormat="1" ht="6.95" customHeight="1">
      <c r="A101" s="36"/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42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3 - 001.01 - Hlavní ...'!C2" display="/"/>
    <hyperlink ref="A96" location="'SO 103 - 005.03 - Výsadba...'!C2" display="/"/>
    <hyperlink ref="A97" location="'SO 103_01 - 005.03 - Výsa...'!C2" display="/"/>
    <hyperlink ref="A98" location="'SO 103_02 - 005.03 - Výsa...'!C2" display="/"/>
    <hyperlink ref="A99" location="'SO 103_03 - 005.03 - Výs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101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Košatka - I. etapa - C14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102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103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2. 5. 2019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34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">
        <v>32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33</v>
      </c>
      <c r="F24" s="36"/>
      <c r="G24" s="36"/>
      <c r="H24" s="36"/>
      <c r="I24" s="138" t="s">
        <v>28</v>
      </c>
      <c r="J24" s="141" t="s">
        <v>34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ROUND(J126,2)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ROUND((SUM(BE126:BE299)),2)</f>
        <v>0</v>
      </c>
      <c r="G33" s="36"/>
      <c r="H33" s="36"/>
      <c r="I33" s="153">
        <v>0.21</v>
      </c>
      <c r="J33" s="152">
        <f>ROUND(((SUM(BE126:BE299))*I33),2)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ROUND((SUM(BF126:BF299)),2)</f>
        <v>0</v>
      </c>
      <c r="G34" s="36"/>
      <c r="H34" s="36"/>
      <c r="I34" s="153">
        <v>0.15</v>
      </c>
      <c r="J34" s="152">
        <f>ROUND(((SUM(BF126:BF299))*I34),2)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ROUND((SUM(BG126:BG299)),2)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ROUND((SUM(BH126:BH299)),2)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ROUND((SUM(BI126:BI299)),2)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104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Košatka - I. etapa - C14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102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103 - 001.01 - Hlavní polní cesta C14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Obec Stará Ves nad Ondřejnicí</v>
      </c>
      <c r="G89" s="38"/>
      <c r="H89" s="38"/>
      <c r="I89" s="30" t="s">
        <v>22</v>
      </c>
      <c r="J89" s="77" t="str">
        <f>IF(J12="","",J12)</f>
        <v>2. 5. 2019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ČR-SPÚ, KPÚ pro MS kraj, Pobočka Frýdek-Místek</v>
      </c>
      <c r="G91" s="38"/>
      <c r="H91" s="38"/>
      <c r="I91" s="30" t="s">
        <v>31</v>
      </c>
      <c r="J91" s="34" t="str">
        <f>E21</f>
        <v>GEOCENTRUM, spol. s r. 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6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>GEOCENTRUM, spol. s r. 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105</v>
      </c>
      <c r="D94" s="174"/>
      <c r="E94" s="174"/>
      <c r="F94" s="174"/>
      <c r="G94" s="174"/>
      <c r="H94" s="174"/>
      <c r="I94" s="174"/>
      <c r="J94" s="175" t="s">
        <v>106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107</v>
      </c>
      <c r="D96" s="38"/>
      <c r="E96" s="38"/>
      <c r="F96" s="38"/>
      <c r="G96" s="38"/>
      <c r="H96" s="38"/>
      <c r="I96" s="38"/>
      <c r="J96" s="108">
        <f>J126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108</v>
      </c>
    </row>
    <row r="97" spans="1:31" s="9" customFormat="1" ht="24.95" customHeight="1">
      <c r="A97" s="9"/>
      <c r="B97" s="177"/>
      <c r="C97" s="178"/>
      <c r="D97" s="179" t="s">
        <v>109</v>
      </c>
      <c r="E97" s="180"/>
      <c r="F97" s="180"/>
      <c r="G97" s="180"/>
      <c r="H97" s="180"/>
      <c r="I97" s="180"/>
      <c r="J97" s="181">
        <f>J127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110</v>
      </c>
      <c r="E98" s="186"/>
      <c r="F98" s="186"/>
      <c r="G98" s="186"/>
      <c r="H98" s="186"/>
      <c r="I98" s="186"/>
      <c r="J98" s="187">
        <f>J128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111</v>
      </c>
      <c r="E99" s="186"/>
      <c r="F99" s="186"/>
      <c r="G99" s="186"/>
      <c r="H99" s="186"/>
      <c r="I99" s="186"/>
      <c r="J99" s="187">
        <f>J197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112</v>
      </c>
      <c r="E100" s="186"/>
      <c r="F100" s="186"/>
      <c r="G100" s="186"/>
      <c r="H100" s="186"/>
      <c r="I100" s="186"/>
      <c r="J100" s="187">
        <f>J225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113</v>
      </c>
      <c r="E101" s="186"/>
      <c r="F101" s="186"/>
      <c r="G101" s="186"/>
      <c r="H101" s="186"/>
      <c r="I101" s="186"/>
      <c r="J101" s="187">
        <f>J241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7"/>
      <c r="C102" s="178"/>
      <c r="D102" s="179" t="s">
        <v>114</v>
      </c>
      <c r="E102" s="180"/>
      <c r="F102" s="180"/>
      <c r="G102" s="180"/>
      <c r="H102" s="180"/>
      <c r="I102" s="180"/>
      <c r="J102" s="181">
        <f>J245</f>
        <v>0</v>
      </c>
      <c r="K102" s="178"/>
      <c r="L102" s="18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3"/>
      <c r="C103" s="184"/>
      <c r="D103" s="185" t="s">
        <v>115</v>
      </c>
      <c r="E103" s="186"/>
      <c r="F103" s="186"/>
      <c r="G103" s="186"/>
      <c r="H103" s="186"/>
      <c r="I103" s="186"/>
      <c r="J103" s="187">
        <f>J246</f>
        <v>0</v>
      </c>
      <c r="K103" s="184"/>
      <c r="L103" s="18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3"/>
      <c r="C104" s="184"/>
      <c r="D104" s="185" t="s">
        <v>116</v>
      </c>
      <c r="E104" s="186"/>
      <c r="F104" s="186"/>
      <c r="G104" s="186"/>
      <c r="H104" s="186"/>
      <c r="I104" s="186"/>
      <c r="J104" s="187">
        <f>J274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3"/>
      <c r="C105" s="184"/>
      <c r="D105" s="185" t="s">
        <v>117</v>
      </c>
      <c r="E105" s="186"/>
      <c r="F105" s="186"/>
      <c r="G105" s="186"/>
      <c r="H105" s="186"/>
      <c r="I105" s="186"/>
      <c r="J105" s="187">
        <f>J287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118</v>
      </c>
      <c r="E106" s="186"/>
      <c r="F106" s="186"/>
      <c r="G106" s="186"/>
      <c r="H106" s="186"/>
      <c r="I106" s="186"/>
      <c r="J106" s="187">
        <f>J293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119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172" t="str">
        <f>E7</f>
        <v>Košatka - I. etapa - C14</v>
      </c>
      <c r="F116" s="30"/>
      <c r="G116" s="30"/>
      <c r="H116" s="30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102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6.5" customHeight="1">
      <c r="A118" s="36"/>
      <c r="B118" s="37"/>
      <c r="C118" s="38"/>
      <c r="D118" s="38"/>
      <c r="E118" s="74" t="str">
        <f>E9</f>
        <v>SO 103 - 001.01 - Hlavní polní cesta C14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2" customHeight="1">
      <c r="A120" s="36"/>
      <c r="B120" s="37"/>
      <c r="C120" s="30" t="s">
        <v>20</v>
      </c>
      <c r="D120" s="38"/>
      <c r="E120" s="38"/>
      <c r="F120" s="25" t="str">
        <f>F12</f>
        <v>Obec Stará Ves nad Ondřejnicí</v>
      </c>
      <c r="G120" s="38"/>
      <c r="H120" s="38"/>
      <c r="I120" s="30" t="s">
        <v>22</v>
      </c>
      <c r="J120" s="77" t="str">
        <f>IF(J12="","",J12)</f>
        <v>2. 5. 2019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6.95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25.65" customHeight="1">
      <c r="A122" s="36"/>
      <c r="B122" s="37"/>
      <c r="C122" s="30" t="s">
        <v>24</v>
      </c>
      <c r="D122" s="38"/>
      <c r="E122" s="38"/>
      <c r="F122" s="25" t="str">
        <f>E15</f>
        <v>ČR-SPÚ, KPÚ pro MS kraj, Pobočka Frýdek-Místek</v>
      </c>
      <c r="G122" s="38"/>
      <c r="H122" s="38"/>
      <c r="I122" s="30" t="s">
        <v>31</v>
      </c>
      <c r="J122" s="34" t="str">
        <f>E21</f>
        <v>GEOCENTRUM, spol. s r. o.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25.65" customHeight="1">
      <c r="A123" s="36"/>
      <c r="B123" s="37"/>
      <c r="C123" s="30" t="s">
        <v>29</v>
      </c>
      <c r="D123" s="38"/>
      <c r="E123" s="38"/>
      <c r="F123" s="25" t="str">
        <f>IF(E18="","",E18)</f>
        <v>Vyplň údaj</v>
      </c>
      <c r="G123" s="38"/>
      <c r="H123" s="38"/>
      <c r="I123" s="30" t="s">
        <v>36</v>
      </c>
      <c r="J123" s="34" t="str">
        <f>E24</f>
        <v>GEOCENTRUM, spol. s r. o.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2" customFormat="1" ht="10.3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s="11" customFormat="1" ht="29.25" customHeight="1">
      <c r="A125" s="189"/>
      <c r="B125" s="190"/>
      <c r="C125" s="191" t="s">
        <v>120</v>
      </c>
      <c r="D125" s="192" t="s">
        <v>63</v>
      </c>
      <c r="E125" s="192" t="s">
        <v>59</v>
      </c>
      <c r="F125" s="192" t="s">
        <v>60</v>
      </c>
      <c r="G125" s="192" t="s">
        <v>121</v>
      </c>
      <c r="H125" s="192" t="s">
        <v>122</v>
      </c>
      <c r="I125" s="192" t="s">
        <v>123</v>
      </c>
      <c r="J125" s="193" t="s">
        <v>106</v>
      </c>
      <c r="K125" s="194" t="s">
        <v>124</v>
      </c>
      <c r="L125" s="195"/>
      <c r="M125" s="98" t="s">
        <v>1</v>
      </c>
      <c r="N125" s="99" t="s">
        <v>42</v>
      </c>
      <c r="O125" s="99" t="s">
        <v>125</v>
      </c>
      <c r="P125" s="99" t="s">
        <v>126</v>
      </c>
      <c r="Q125" s="99" t="s">
        <v>127</v>
      </c>
      <c r="R125" s="99" t="s">
        <v>128</v>
      </c>
      <c r="S125" s="99" t="s">
        <v>129</v>
      </c>
      <c r="T125" s="100" t="s">
        <v>130</v>
      </c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</row>
    <row r="126" spans="1:63" s="2" customFormat="1" ht="22.8" customHeight="1">
      <c r="A126" s="36"/>
      <c r="B126" s="37"/>
      <c r="C126" s="105" t="s">
        <v>131</v>
      </c>
      <c r="D126" s="38"/>
      <c r="E126" s="38"/>
      <c r="F126" s="38"/>
      <c r="G126" s="38"/>
      <c r="H126" s="38"/>
      <c r="I126" s="38"/>
      <c r="J126" s="196">
        <f>BK126</f>
        <v>0</v>
      </c>
      <c r="K126" s="38"/>
      <c r="L126" s="42"/>
      <c r="M126" s="101"/>
      <c r="N126" s="197"/>
      <c r="O126" s="102"/>
      <c r="P126" s="198">
        <f>P127+P245</f>
        <v>0</v>
      </c>
      <c r="Q126" s="102"/>
      <c r="R126" s="198">
        <f>R127+R245</f>
        <v>326.80497779999996</v>
      </c>
      <c r="S126" s="102"/>
      <c r="T126" s="199">
        <f>T127+T245</f>
        <v>7.74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77</v>
      </c>
      <c r="AU126" s="15" t="s">
        <v>108</v>
      </c>
      <c r="BK126" s="200">
        <f>BK127+BK245</f>
        <v>0</v>
      </c>
    </row>
    <row r="127" spans="1:63" s="12" customFormat="1" ht="25.9" customHeight="1">
      <c r="A127" s="12"/>
      <c r="B127" s="201"/>
      <c r="C127" s="202"/>
      <c r="D127" s="203" t="s">
        <v>77</v>
      </c>
      <c r="E127" s="204" t="s">
        <v>132</v>
      </c>
      <c r="F127" s="204" t="s">
        <v>133</v>
      </c>
      <c r="G127" s="202"/>
      <c r="H127" s="202"/>
      <c r="I127" s="205"/>
      <c r="J127" s="206">
        <f>BK127</f>
        <v>0</v>
      </c>
      <c r="K127" s="202"/>
      <c r="L127" s="207"/>
      <c r="M127" s="208"/>
      <c r="N127" s="209"/>
      <c r="O127" s="209"/>
      <c r="P127" s="210">
        <f>P128+P197+P225+P241</f>
        <v>0</v>
      </c>
      <c r="Q127" s="209"/>
      <c r="R127" s="210">
        <f>R128+R197+R225+R241</f>
        <v>326.80497779999996</v>
      </c>
      <c r="S127" s="209"/>
      <c r="T127" s="211">
        <f>T128+T197+T225+T241</f>
        <v>7.74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2" t="s">
        <v>86</v>
      </c>
      <c r="AT127" s="213" t="s">
        <v>77</v>
      </c>
      <c r="AU127" s="213" t="s">
        <v>78</v>
      </c>
      <c r="AY127" s="212" t="s">
        <v>134</v>
      </c>
      <c r="BK127" s="214">
        <f>BK128+BK197+BK225+BK241</f>
        <v>0</v>
      </c>
    </row>
    <row r="128" spans="1:63" s="12" customFormat="1" ht="22.8" customHeight="1">
      <c r="A128" s="12"/>
      <c r="B128" s="201"/>
      <c r="C128" s="202"/>
      <c r="D128" s="203" t="s">
        <v>77</v>
      </c>
      <c r="E128" s="215" t="s">
        <v>86</v>
      </c>
      <c r="F128" s="215" t="s">
        <v>135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SUM(P129:P196)</f>
        <v>0</v>
      </c>
      <c r="Q128" s="209"/>
      <c r="R128" s="210">
        <f>SUM(R129:R196)</f>
        <v>0.308095</v>
      </c>
      <c r="S128" s="209"/>
      <c r="T128" s="211">
        <f>SUM(T129:T196)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86</v>
      </c>
      <c r="AT128" s="213" t="s">
        <v>77</v>
      </c>
      <c r="AU128" s="213" t="s">
        <v>86</v>
      </c>
      <c r="AY128" s="212" t="s">
        <v>134</v>
      </c>
      <c r="BK128" s="214">
        <f>SUM(BK129:BK196)</f>
        <v>0</v>
      </c>
    </row>
    <row r="129" spans="1:65" s="2" customFormat="1" ht="24.15" customHeight="1">
      <c r="A129" s="36"/>
      <c r="B129" s="37"/>
      <c r="C129" s="217" t="s">
        <v>86</v>
      </c>
      <c r="D129" s="217" t="s">
        <v>136</v>
      </c>
      <c r="E129" s="218" t="s">
        <v>137</v>
      </c>
      <c r="F129" s="219" t="s">
        <v>138</v>
      </c>
      <c r="G129" s="220" t="s">
        <v>139</v>
      </c>
      <c r="H129" s="221">
        <v>950</v>
      </c>
      <c r="I129" s="222"/>
      <c r="J129" s="223">
        <f>ROUND(I129*H129,2)</f>
        <v>0</v>
      </c>
      <c r="K129" s="224"/>
      <c r="L129" s="42"/>
      <c r="M129" s="225" t="s">
        <v>1</v>
      </c>
      <c r="N129" s="226" t="s">
        <v>43</v>
      </c>
      <c r="O129" s="89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9" t="s">
        <v>140</v>
      </c>
      <c r="AT129" s="229" t="s">
        <v>136</v>
      </c>
      <c r="AU129" s="229" t="s">
        <v>88</v>
      </c>
      <c r="AY129" s="15" t="s">
        <v>134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5" t="s">
        <v>86</v>
      </c>
      <c r="BK129" s="230">
        <f>ROUND(I129*H129,2)</f>
        <v>0</v>
      </c>
      <c r="BL129" s="15" t="s">
        <v>140</v>
      </c>
      <c r="BM129" s="229" t="s">
        <v>141</v>
      </c>
    </row>
    <row r="130" spans="1:47" s="2" customFormat="1" ht="12">
      <c r="A130" s="36"/>
      <c r="B130" s="37"/>
      <c r="C130" s="38"/>
      <c r="D130" s="231" t="s">
        <v>142</v>
      </c>
      <c r="E130" s="38"/>
      <c r="F130" s="232" t="s">
        <v>143</v>
      </c>
      <c r="G130" s="38"/>
      <c r="H130" s="38"/>
      <c r="I130" s="233"/>
      <c r="J130" s="38"/>
      <c r="K130" s="38"/>
      <c r="L130" s="42"/>
      <c r="M130" s="234"/>
      <c r="N130" s="235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142</v>
      </c>
      <c r="AU130" s="15" t="s">
        <v>88</v>
      </c>
    </row>
    <row r="131" spans="1:65" s="2" customFormat="1" ht="14.4" customHeight="1">
      <c r="A131" s="36"/>
      <c r="B131" s="37"/>
      <c r="C131" s="217" t="s">
        <v>88</v>
      </c>
      <c r="D131" s="217" t="s">
        <v>136</v>
      </c>
      <c r="E131" s="218" t="s">
        <v>144</v>
      </c>
      <c r="F131" s="219" t="s">
        <v>145</v>
      </c>
      <c r="G131" s="220" t="s">
        <v>146</v>
      </c>
      <c r="H131" s="221">
        <v>658.75</v>
      </c>
      <c r="I131" s="222"/>
      <c r="J131" s="223">
        <f>ROUND(I131*H131,2)</f>
        <v>0</v>
      </c>
      <c r="K131" s="224"/>
      <c r="L131" s="42"/>
      <c r="M131" s="225" t="s">
        <v>1</v>
      </c>
      <c r="N131" s="226" t="s">
        <v>43</v>
      </c>
      <c r="O131" s="89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9" t="s">
        <v>140</v>
      </c>
      <c r="AT131" s="229" t="s">
        <v>136</v>
      </c>
      <c r="AU131" s="229" t="s">
        <v>88</v>
      </c>
      <c r="AY131" s="15" t="s">
        <v>134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5" t="s">
        <v>86</v>
      </c>
      <c r="BK131" s="230">
        <f>ROUND(I131*H131,2)</f>
        <v>0</v>
      </c>
      <c r="BL131" s="15" t="s">
        <v>140</v>
      </c>
      <c r="BM131" s="229" t="s">
        <v>147</v>
      </c>
    </row>
    <row r="132" spans="1:47" s="2" customFormat="1" ht="12">
      <c r="A132" s="36"/>
      <c r="B132" s="37"/>
      <c r="C132" s="38"/>
      <c r="D132" s="231" t="s">
        <v>142</v>
      </c>
      <c r="E132" s="38"/>
      <c r="F132" s="232" t="s">
        <v>148</v>
      </c>
      <c r="G132" s="38"/>
      <c r="H132" s="38"/>
      <c r="I132" s="233"/>
      <c r="J132" s="38"/>
      <c r="K132" s="38"/>
      <c r="L132" s="42"/>
      <c r="M132" s="234"/>
      <c r="N132" s="235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142</v>
      </c>
      <c r="AU132" s="15" t="s">
        <v>88</v>
      </c>
    </row>
    <row r="133" spans="1:51" s="13" customFormat="1" ht="12">
      <c r="A133" s="13"/>
      <c r="B133" s="236"/>
      <c r="C133" s="237"/>
      <c r="D133" s="231" t="s">
        <v>149</v>
      </c>
      <c r="E133" s="238" t="s">
        <v>1</v>
      </c>
      <c r="F133" s="239" t="s">
        <v>150</v>
      </c>
      <c r="G133" s="237"/>
      <c r="H133" s="240">
        <v>658.75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149</v>
      </c>
      <c r="AU133" s="246" t="s">
        <v>88</v>
      </c>
      <c r="AV133" s="13" t="s">
        <v>88</v>
      </c>
      <c r="AW133" s="13" t="s">
        <v>35</v>
      </c>
      <c r="AX133" s="13" t="s">
        <v>86</v>
      </c>
      <c r="AY133" s="246" t="s">
        <v>134</v>
      </c>
    </row>
    <row r="134" spans="1:65" s="2" customFormat="1" ht="24.15" customHeight="1">
      <c r="A134" s="36"/>
      <c r="B134" s="37"/>
      <c r="C134" s="217" t="s">
        <v>151</v>
      </c>
      <c r="D134" s="217" t="s">
        <v>136</v>
      </c>
      <c r="E134" s="218" t="s">
        <v>152</v>
      </c>
      <c r="F134" s="219" t="s">
        <v>153</v>
      </c>
      <c r="G134" s="220" t="s">
        <v>146</v>
      </c>
      <c r="H134" s="221">
        <v>1923.6</v>
      </c>
      <c r="I134" s="222"/>
      <c r="J134" s="223">
        <f>ROUND(I134*H134,2)</f>
        <v>0</v>
      </c>
      <c r="K134" s="224"/>
      <c r="L134" s="42"/>
      <c r="M134" s="225" t="s">
        <v>1</v>
      </c>
      <c r="N134" s="226" t="s">
        <v>43</v>
      </c>
      <c r="O134" s="89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9" t="s">
        <v>140</v>
      </c>
      <c r="AT134" s="229" t="s">
        <v>136</v>
      </c>
      <c r="AU134" s="229" t="s">
        <v>88</v>
      </c>
      <c r="AY134" s="15" t="s">
        <v>134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5" t="s">
        <v>86</v>
      </c>
      <c r="BK134" s="230">
        <f>ROUND(I134*H134,2)</f>
        <v>0</v>
      </c>
      <c r="BL134" s="15" t="s">
        <v>140</v>
      </c>
      <c r="BM134" s="229" t="s">
        <v>154</v>
      </c>
    </row>
    <row r="135" spans="1:47" s="2" customFormat="1" ht="12">
      <c r="A135" s="36"/>
      <c r="B135" s="37"/>
      <c r="C135" s="38"/>
      <c r="D135" s="231" t="s">
        <v>142</v>
      </c>
      <c r="E135" s="38"/>
      <c r="F135" s="232" t="s">
        <v>155</v>
      </c>
      <c r="G135" s="38"/>
      <c r="H135" s="38"/>
      <c r="I135" s="233"/>
      <c r="J135" s="38"/>
      <c r="K135" s="38"/>
      <c r="L135" s="42"/>
      <c r="M135" s="234"/>
      <c r="N135" s="235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142</v>
      </c>
      <c r="AU135" s="15" t="s">
        <v>88</v>
      </c>
    </row>
    <row r="136" spans="1:51" s="13" customFormat="1" ht="12">
      <c r="A136" s="13"/>
      <c r="B136" s="236"/>
      <c r="C136" s="237"/>
      <c r="D136" s="231" t="s">
        <v>149</v>
      </c>
      <c r="E136" s="238" t="s">
        <v>1</v>
      </c>
      <c r="F136" s="239" t="s">
        <v>156</v>
      </c>
      <c r="G136" s="237"/>
      <c r="H136" s="240">
        <v>1923.6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149</v>
      </c>
      <c r="AU136" s="246" t="s">
        <v>88</v>
      </c>
      <c r="AV136" s="13" t="s">
        <v>88</v>
      </c>
      <c r="AW136" s="13" t="s">
        <v>35</v>
      </c>
      <c r="AX136" s="13" t="s">
        <v>86</v>
      </c>
      <c r="AY136" s="246" t="s">
        <v>134</v>
      </c>
    </row>
    <row r="137" spans="1:65" s="2" customFormat="1" ht="14.4" customHeight="1">
      <c r="A137" s="36"/>
      <c r="B137" s="37"/>
      <c r="C137" s="217" t="s">
        <v>140</v>
      </c>
      <c r="D137" s="217" t="s">
        <v>136</v>
      </c>
      <c r="E137" s="218" t="s">
        <v>157</v>
      </c>
      <c r="F137" s="219" t="s">
        <v>158</v>
      </c>
      <c r="G137" s="220" t="s">
        <v>146</v>
      </c>
      <c r="H137" s="221">
        <v>1923.6</v>
      </c>
      <c r="I137" s="222"/>
      <c r="J137" s="223">
        <f>ROUND(I137*H137,2)</f>
        <v>0</v>
      </c>
      <c r="K137" s="224"/>
      <c r="L137" s="42"/>
      <c r="M137" s="225" t="s">
        <v>1</v>
      </c>
      <c r="N137" s="226" t="s">
        <v>43</v>
      </c>
      <c r="O137" s="89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9" t="s">
        <v>140</v>
      </c>
      <c r="AT137" s="229" t="s">
        <v>136</v>
      </c>
      <c r="AU137" s="229" t="s">
        <v>88</v>
      </c>
      <c r="AY137" s="15" t="s">
        <v>134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5" t="s">
        <v>86</v>
      </c>
      <c r="BK137" s="230">
        <f>ROUND(I137*H137,2)</f>
        <v>0</v>
      </c>
      <c r="BL137" s="15" t="s">
        <v>140</v>
      </c>
      <c r="BM137" s="229" t="s">
        <v>159</v>
      </c>
    </row>
    <row r="138" spans="1:47" s="2" customFormat="1" ht="12">
      <c r="A138" s="36"/>
      <c r="B138" s="37"/>
      <c r="C138" s="38"/>
      <c r="D138" s="231" t="s">
        <v>142</v>
      </c>
      <c r="E138" s="38"/>
      <c r="F138" s="232" t="s">
        <v>160</v>
      </c>
      <c r="G138" s="38"/>
      <c r="H138" s="38"/>
      <c r="I138" s="233"/>
      <c r="J138" s="38"/>
      <c r="K138" s="38"/>
      <c r="L138" s="42"/>
      <c r="M138" s="234"/>
      <c r="N138" s="235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142</v>
      </c>
      <c r="AU138" s="15" t="s">
        <v>88</v>
      </c>
    </row>
    <row r="139" spans="1:51" s="13" customFormat="1" ht="12">
      <c r="A139" s="13"/>
      <c r="B139" s="236"/>
      <c r="C139" s="237"/>
      <c r="D139" s="231" t="s">
        <v>149</v>
      </c>
      <c r="E139" s="238" t="s">
        <v>1</v>
      </c>
      <c r="F139" s="239" t="s">
        <v>161</v>
      </c>
      <c r="G139" s="237"/>
      <c r="H139" s="240">
        <v>1923.6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149</v>
      </c>
      <c r="AU139" s="246" t="s">
        <v>88</v>
      </c>
      <c r="AV139" s="13" t="s">
        <v>88</v>
      </c>
      <c r="AW139" s="13" t="s">
        <v>35</v>
      </c>
      <c r="AX139" s="13" t="s">
        <v>86</v>
      </c>
      <c r="AY139" s="246" t="s">
        <v>134</v>
      </c>
    </row>
    <row r="140" spans="1:65" s="2" customFormat="1" ht="24.15" customHeight="1">
      <c r="A140" s="36"/>
      <c r="B140" s="37"/>
      <c r="C140" s="217" t="s">
        <v>162</v>
      </c>
      <c r="D140" s="217" t="s">
        <v>136</v>
      </c>
      <c r="E140" s="218" t="s">
        <v>163</v>
      </c>
      <c r="F140" s="219" t="s">
        <v>164</v>
      </c>
      <c r="G140" s="220" t="s">
        <v>146</v>
      </c>
      <c r="H140" s="221">
        <v>1202.25</v>
      </c>
      <c r="I140" s="222"/>
      <c r="J140" s="223">
        <f>ROUND(I140*H140,2)</f>
        <v>0</v>
      </c>
      <c r="K140" s="224"/>
      <c r="L140" s="42"/>
      <c r="M140" s="225" t="s">
        <v>1</v>
      </c>
      <c r="N140" s="226" t="s">
        <v>43</v>
      </c>
      <c r="O140" s="89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9" t="s">
        <v>140</v>
      </c>
      <c r="AT140" s="229" t="s">
        <v>136</v>
      </c>
      <c r="AU140" s="229" t="s">
        <v>88</v>
      </c>
      <c r="AY140" s="15" t="s">
        <v>134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5" t="s">
        <v>86</v>
      </c>
      <c r="BK140" s="230">
        <f>ROUND(I140*H140,2)</f>
        <v>0</v>
      </c>
      <c r="BL140" s="15" t="s">
        <v>140</v>
      </c>
      <c r="BM140" s="229" t="s">
        <v>165</v>
      </c>
    </row>
    <row r="141" spans="1:47" s="2" customFormat="1" ht="12">
      <c r="A141" s="36"/>
      <c r="B141" s="37"/>
      <c r="C141" s="38"/>
      <c r="D141" s="231" t="s">
        <v>142</v>
      </c>
      <c r="E141" s="38"/>
      <c r="F141" s="232" t="s">
        <v>166</v>
      </c>
      <c r="G141" s="38"/>
      <c r="H141" s="38"/>
      <c r="I141" s="233"/>
      <c r="J141" s="38"/>
      <c r="K141" s="38"/>
      <c r="L141" s="42"/>
      <c r="M141" s="234"/>
      <c r="N141" s="235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142</v>
      </c>
      <c r="AU141" s="15" t="s">
        <v>88</v>
      </c>
    </row>
    <row r="142" spans="1:51" s="13" customFormat="1" ht="12">
      <c r="A142" s="13"/>
      <c r="B142" s="236"/>
      <c r="C142" s="237"/>
      <c r="D142" s="231" t="s">
        <v>149</v>
      </c>
      <c r="E142" s="238" t="s">
        <v>1</v>
      </c>
      <c r="F142" s="239" t="s">
        <v>167</v>
      </c>
      <c r="G142" s="237"/>
      <c r="H142" s="240">
        <v>1202.25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149</v>
      </c>
      <c r="AU142" s="246" t="s">
        <v>88</v>
      </c>
      <c r="AV142" s="13" t="s">
        <v>88</v>
      </c>
      <c r="AW142" s="13" t="s">
        <v>35</v>
      </c>
      <c r="AX142" s="13" t="s">
        <v>86</v>
      </c>
      <c r="AY142" s="246" t="s">
        <v>134</v>
      </c>
    </row>
    <row r="143" spans="1:65" s="2" customFormat="1" ht="24.15" customHeight="1">
      <c r="A143" s="36"/>
      <c r="B143" s="37"/>
      <c r="C143" s="217" t="s">
        <v>168</v>
      </c>
      <c r="D143" s="217" t="s">
        <v>136</v>
      </c>
      <c r="E143" s="218" t="s">
        <v>169</v>
      </c>
      <c r="F143" s="219" t="s">
        <v>170</v>
      </c>
      <c r="G143" s="220" t="s">
        <v>146</v>
      </c>
      <c r="H143" s="221">
        <v>24045</v>
      </c>
      <c r="I143" s="222"/>
      <c r="J143" s="223">
        <f>ROUND(I143*H143,2)</f>
        <v>0</v>
      </c>
      <c r="K143" s="224"/>
      <c r="L143" s="42"/>
      <c r="M143" s="225" t="s">
        <v>1</v>
      </c>
      <c r="N143" s="226" t="s">
        <v>43</v>
      </c>
      <c r="O143" s="89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9" t="s">
        <v>140</v>
      </c>
      <c r="AT143" s="229" t="s">
        <v>136</v>
      </c>
      <c r="AU143" s="229" t="s">
        <v>88</v>
      </c>
      <c r="AY143" s="15" t="s">
        <v>134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5" t="s">
        <v>86</v>
      </c>
      <c r="BK143" s="230">
        <f>ROUND(I143*H143,2)</f>
        <v>0</v>
      </c>
      <c r="BL143" s="15" t="s">
        <v>140</v>
      </c>
      <c r="BM143" s="229" t="s">
        <v>171</v>
      </c>
    </row>
    <row r="144" spans="1:47" s="2" customFormat="1" ht="12">
      <c r="A144" s="36"/>
      <c r="B144" s="37"/>
      <c r="C144" s="38"/>
      <c r="D144" s="231" t="s">
        <v>142</v>
      </c>
      <c r="E144" s="38"/>
      <c r="F144" s="232" t="s">
        <v>172</v>
      </c>
      <c r="G144" s="38"/>
      <c r="H144" s="38"/>
      <c r="I144" s="233"/>
      <c r="J144" s="38"/>
      <c r="K144" s="38"/>
      <c r="L144" s="42"/>
      <c r="M144" s="234"/>
      <c r="N144" s="235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142</v>
      </c>
      <c r="AU144" s="15" t="s">
        <v>88</v>
      </c>
    </row>
    <row r="145" spans="1:51" s="13" customFormat="1" ht="12">
      <c r="A145" s="13"/>
      <c r="B145" s="236"/>
      <c r="C145" s="237"/>
      <c r="D145" s="231" t="s">
        <v>149</v>
      </c>
      <c r="E145" s="238" t="s">
        <v>1</v>
      </c>
      <c r="F145" s="239" t="s">
        <v>173</v>
      </c>
      <c r="G145" s="237"/>
      <c r="H145" s="240">
        <v>24045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149</v>
      </c>
      <c r="AU145" s="246" t="s">
        <v>88</v>
      </c>
      <c r="AV145" s="13" t="s">
        <v>88</v>
      </c>
      <c r="AW145" s="13" t="s">
        <v>35</v>
      </c>
      <c r="AX145" s="13" t="s">
        <v>86</v>
      </c>
      <c r="AY145" s="246" t="s">
        <v>134</v>
      </c>
    </row>
    <row r="146" spans="1:65" s="2" customFormat="1" ht="24.15" customHeight="1">
      <c r="A146" s="36"/>
      <c r="B146" s="37"/>
      <c r="C146" s="217" t="s">
        <v>174</v>
      </c>
      <c r="D146" s="217" t="s">
        <v>136</v>
      </c>
      <c r="E146" s="218" t="s">
        <v>175</v>
      </c>
      <c r="F146" s="219" t="s">
        <v>176</v>
      </c>
      <c r="G146" s="220" t="s">
        <v>177</v>
      </c>
      <c r="H146" s="221">
        <v>2103.938</v>
      </c>
      <c r="I146" s="222"/>
      <c r="J146" s="223">
        <f>ROUND(I146*H146,2)</f>
        <v>0</v>
      </c>
      <c r="K146" s="224"/>
      <c r="L146" s="42"/>
      <c r="M146" s="225" t="s">
        <v>1</v>
      </c>
      <c r="N146" s="226" t="s">
        <v>43</v>
      </c>
      <c r="O146" s="89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9" t="s">
        <v>140</v>
      </c>
      <c r="AT146" s="229" t="s">
        <v>136</v>
      </c>
      <c r="AU146" s="229" t="s">
        <v>88</v>
      </c>
      <c r="AY146" s="15" t="s">
        <v>134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5" t="s">
        <v>86</v>
      </c>
      <c r="BK146" s="230">
        <f>ROUND(I146*H146,2)</f>
        <v>0</v>
      </c>
      <c r="BL146" s="15" t="s">
        <v>140</v>
      </c>
      <c r="BM146" s="229" t="s">
        <v>178</v>
      </c>
    </row>
    <row r="147" spans="1:47" s="2" customFormat="1" ht="12">
      <c r="A147" s="36"/>
      <c r="B147" s="37"/>
      <c r="C147" s="38"/>
      <c r="D147" s="231" t="s">
        <v>142</v>
      </c>
      <c r="E147" s="38"/>
      <c r="F147" s="232" t="s">
        <v>179</v>
      </c>
      <c r="G147" s="38"/>
      <c r="H147" s="38"/>
      <c r="I147" s="233"/>
      <c r="J147" s="38"/>
      <c r="K147" s="38"/>
      <c r="L147" s="42"/>
      <c r="M147" s="234"/>
      <c r="N147" s="235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142</v>
      </c>
      <c r="AU147" s="15" t="s">
        <v>88</v>
      </c>
    </row>
    <row r="148" spans="1:51" s="13" customFormat="1" ht="12">
      <c r="A148" s="13"/>
      <c r="B148" s="236"/>
      <c r="C148" s="237"/>
      <c r="D148" s="231" t="s">
        <v>149</v>
      </c>
      <c r="E148" s="238" t="s">
        <v>1</v>
      </c>
      <c r="F148" s="239" t="s">
        <v>180</v>
      </c>
      <c r="G148" s="237"/>
      <c r="H148" s="240">
        <v>2103.938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149</v>
      </c>
      <c r="AU148" s="246" t="s">
        <v>88</v>
      </c>
      <c r="AV148" s="13" t="s">
        <v>88</v>
      </c>
      <c r="AW148" s="13" t="s">
        <v>35</v>
      </c>
      <c r="AX148" s="13" t="s">
        <v>86</v>
      </c>
      <c r="AY148" s="246" t="s">
        <v>134</v>
      </c>
    </row>
    <row r="149" spans="1:65" s="2" customFormat="1" ht="14.4" customHeight="1">
      <c r="A149" s="36"/>
      <c r="B149" s="37"/>
      <c r="C149" s="217" t="s">
        <v>181</v>
      </c>
      <c r="D149" s="217" t="s">
        <v>136</v>
      </c>
      <c r="E149" s="218" t="s">
        <v>182</v>
      </c>
      <c r="F149" s="219" t="s">
        <v>183</v>
      </c>
      <c r="G149" s="220" t="s">
        <v>139</v>
      </c>
      <c r="H149" s="221">
        <v>4809</v>
      </c>
      <c r="I149" s="222"/>
      <c r="J149" s="223">
        <f>ROUND(I149*H149,2)</f>
        <v>0</v>
      </c>
      <c r="K149" s="224"/>
      <c r="L149" s="42"/>
      <c r="M149" s="225" t="s">
        <v>1</v>
      </c>
      <c r="N149" s="226" t="s">
        <v>43</v>
      </c>
      <c r="O149" s="89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9" t="s">
        <v>140</v>
      </c>
      <c r="AT149" s="229" t="s">
        <v>136</v>
      </c>
      <c r="AU149" s="229" t="s">
        <v>88</v>
      </c>
      <c r="AY149" s="15" t="s">
        <v>134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5" t="s">
        <v>86</v>
      </c>
      <c r="BK149" s="230">
        <f>ROUND(I149*H149,2)</f>
        <v>0</v>
      </c>
      <c r="BL149" s="15" t="s">
        <v>140</v>
      </c>
      <c r="BM149" s="229" t="s">
        <v>184</v>
      </c>
    </row>
    <row r="150" spans="1:47" s="2" customFormat="1" ht="12">
      <c r="A150" s="36"/>
      <c r="B150" s="37"/>
      <c r="C150" s="38"/>
      <c r="D150" s="231" t="s">
        <v>142</v>
      </c>
      <c r="E150" s="38"/>
      <c r="F150" s="232" t="s">
        <v>185</v>
      </c>
      <c r="G150" s="38"/>
      <c r="H150" s="38"/>
      <c r="I150" s="233"/>
      <c r="J150" s="38"/>
      <c r="K150" s="38"/>
      <c r="L150" s="42"/>
      <c r="M150" s="234"/>
      <c r="N150" s="235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142</v>
      </c>
      <c r="AU150" s="15" t="s">
        <v>88</v>
      </c>
    </row>
    <row r="151" spans="1:51" s="13" customFormat="1" ht="12">
      <c r="A151" s="13"/>
      <c r="B151" s="236"/>
      <c r="C151" s="237"/>
      <c r="D151" s="231" t="s">
        <v>149</v>
      </c>
      <c r="E151" s="238" t="s">
        <v>1</v>
      </c>
      <c r="F151" s="239" t="s">
        <v>186</v>
      </c>
      <c r="G151" s="237"/>
      <c r="H151" s="240">
        <v>4809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149</v>
      </c>
      <c r="AU151" s="246" t="s">
        <v>88</v>
      </c>
      <c r="AV151" s="13" t="s">
        <v>88</v>
      </c>
      <c r="AW151" s="13" t="s">
        <v>35</v>
      </c>
      <c r="AX151" s="13" t="s">
        <v>86</v>
      </c>
      <c r="AY151" s="246" t="s">
        <v>134</v>
      </c>
    </row>
    <row r="152" spans="1:65" s="2" customFormat="1" ht="24.15" customHeight="1">
      <c r="A152" s="36"/>
      <c r="B152" s="37"/>
      <c r="C152" s="217" t="s">
        <v>187</v>
      </c>
      <c r="D152" s="217" t="s">
        <v>136</v>
      </c>
      <c r="E152" s="218" t="s">
        <v>188</v>
      </c>
      <c r="F152" s="219" t="s">
        <v>189</v>
      </c>
      <c r="G152" s="220" t="s">
        <v>146</v>
      </c>
      <c r="H152" s="221">
        <v>721.35</v>
      </c>
      <c r="I152" s="222"/>
      <c r="J152" s="223">
        <f>ROUND(I152*H152,2)</f>
        <v>0</v>
      </c>
      <c r="K152" s="224"/>
      <c r="L152" s="42"/>
      <c r="M152" s="225" t="s">
        <v>1</v>
      </c>
      <c r="N152" s="226" t="s">
        <v>43</v>
      </c>
      <c r="O152" s="89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9" t="s">
        <v>140</v>
      </c>
      <c r="AT152" s="229" t="s">
        <v>136</v>
      </c>
      <c r="AU152" s="229" t="s">
        <v>88</v>
      </c>
      <c r="AY152" s="15" t="s">
        <v>134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5" t="s">
        <v>86</v>
      </c>
      <c r="BK152" s="230">
        <f>ROUND(I152*H152,2)</f>
        <v>0</v>
      </c>
      <c r="BL152" s="15" t="s">
        <v>140</v>
      </c>
      <c r="BM152" s="229" t="s">
        <v>190</v>
      </c>
    </row>
    <row r="153" spans="1:47" s="2" customFormat="1" ht="12">
      <c r="A153" s="36"/>
      <c r="B153" s="37"/>
      <c r="C153" s="38"/>
      <c r="D153" s="231" t="s">
        <v>142</v>
      </c>
      <c r="E153" s="38"/>
      <c r="F153" s="232" t="s">
        <v>191</v>
      </c>
      <c r="G153" s="38"/>
      <c r="H153" s="38"/>
      <c r="I153" s="233"/>
      <c r="J153" s="38"/>
      <c r="K153" s="38"/>
      <c r="L153" s="42"/>
      <c r="M153" s="234"/>
      <c r="N153" s="235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142</v>
      </c>
      <c r="AU153" s="15" t="s">
        <v>88</v>
      </c>
    </row>
    <row r="154" spans="1:51" s="13" customFormat="1" ht="12">
      <c r="A154" s="13"/>
      <c r="B154" s="236"/>
      <c r="C154" s="237"/>
      <c r="D154" s="231" t="s">
        <v>149</v>
      </c>
      <c r="E154" s="238" t="s">
        <v>1</v>
      </c>
      <c r="F154" s="239" t="s">
        <v>192</v>
      </c>
      <c r="G154" s="237"/>
      <c r="H154" s="240">
        <v>721.35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149</v>
      </c>
      <c r="AU154" s="246" t="s">
        <v>88</v>
      </c>
      <c r="AV154" s="13" t="s">
        <v>88</v>
      </c>
      <c r="AW154" s="13" t="s">
        <v>35</v>
      </c>
      <c r="AX154" s="13" t="s">
        <v>86</v>
      </c>
      <c r="AY154" s="246" t="s">
        <v>134</v>
      </c>
    </row>
    <row r="155" spans="1:65" s="2" customFormat="1" ht="14.4" customHeight="1">
      <c r="A155" s="36"/>
      <c r="B155" s="37"/>
      <c r="C155" s="217" t="s">
        <v>193</v>
      </c>
      <c r="D155" s="217" t="s">
        <v>136</v>
      </c>
      <c r="E155" s="218" t="s">
        <v>194</v>
      </c>
      <c r="F155" s="219" t="s">
        <v>195</v>
      </c>
      <c r="G155" s="220" t="s">
        <v>146</v>
      </c>
      <c r="H155" s="221">
        <v>658.75</v>
      </c>
      <c r="I155" s="222"/>
      <c r="J155" s="223">
        <f>ROUND(I155*H155,2)</f>
        <v>0</v>
      </c>
      <c r="K155" s="224"/>
      <c r="L155" s="42"/>
      <c r="M155" s="225" t="s">
        <v>1</v>
      </c>
      <c r="N155" s="226" t="s">
        <v>43</v>
      </c>
      <c r="O155" s="89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9" t="s">
        <v>140</v>
      </c>
      <c r="AT155" s="229" t="s">
        <v>136</v>
      </c>
      <c r="AU155" s="229" t="s">
        <v>88</v>
      </c>
      <c r="AY155" s="15" t="s">
        <v>134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5" t="s">
        <v>86</v>
      </c>
      <c r="BK155" s="230">
        <f>ROUND(I155*H155,2)</f>
        <v>0</v>
      </c>
      <c r="BL155" s="15" t="s">
        <v>140</v>
      </c>
      <c r="BM155" s="229" t="s">
        <v>196</v>
      </c>
    </row>
    <row r="156" spans="1:47" s="2" customFormat="1" ht="12">
      <c r="A156" s="36"/>
      <c r="B156" s="37"/>
      <c r="C156" s="38"/>
      <c r="D156" s="231" t="s">
        <v>142</v>
      </c>
      <c r="E156" s="38"/>
      <c r="F156" s="232" t="s">
        <v>197</v>
      </c>
      <c r="G156" s="38"/>
      <c r="H156" s="38"/>
      <c r="I156" s="233"/>
      <c r="J156" s="38"/>
      <c r="K156" s="38"/>
      <c r="L156" s="42"/>
      <c r="M156" s="234"/>
      <c r="N156" s="235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142</v>
      </c>
      <c r="AU156" s="15" t="s">
        <v>88</v>
      </c>
    </row>
    <row r="157" spans="1:51" s="13" customFormat="1" ht="12">
      <c r="A157" s="13"/>
      <c r="B157" s="236"/>
      <c r="C157" s="237"/>
      <c r="D157" s="231" t="s">
        <v>149</v>
      </c>
      <c r="E157" s="238" t="s">
        <v>1</v>
      </c>
      <c r="F157" s="239" t="s">
        <v>198</v>
      </c>
      <c r="G157" s="237"/>
      <c r="H157" s="240">
        <v>658.75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149</v>
      </c>
      <c r="AU157" s="246" t="s">
        <v>88</v>
      </c>
      <c r="AV157" s="13" t="s">
        <v>88</v>
      </c>
      <c r="AW157" s="13" t="s">
        <v>35</v>
      </c>
      <c r="AX157" s="13" t="s">
        <v>86</v>
      </c>
      <c r="AY157" s="246" t="s">
        <v>134</v>
      </c>
    </row>
    <row r="158" spans="1:65" s="2" customFormat="1" ht="24.15" customHeight="1">
      <c r="A158" s="36"/>
      <c r="B158" s="37"/>
      <c r="C158" s="217" t="s">
        <v>199</v>
      </c>
      <c r="D158" s="217" t="s">
        <v>136</v>
      </c>
      <c r="E158" s="218" t="s">
        <v>200</v>
      </c>
      <c r="F158" s="219" t="s">
        <v>201</v>
      </c>
      <c r="G158" s="220" t="s">
        <v>146</v>
      </c>
      <c r="H158" s="221">
        <v>658.75</v>
      </c>
      <c r="I158" s="222"/>
      <c r="J158" s="223">
        <f>ROUND(I158*H158,2)</f>
        <v>0</v>
      </c>
      <c r="K158" s="224"/>
      <c r="L158" s="42"/>
      <c r="M158" s="225" t="s">
        <v>1</v>
      </c>
      <c r="N158" s="226" t="s">
        <v>43</v>
      </c>
      <c r="O158" s="89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9" t="s">
        <v>140</v>
      </c>
      <c r="AT158" s="229" t="s">
        <v>136</v>
      </c>
      <c r="AU158" s="229" t="s">
        <v>88</v>
      </c>
      <c r="AY158" s="15" t="s">
        <v>134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5" t="s">
        <v>86</v>
      </c>
      <c r="BK158" s="230">
        <f>ROUND(I158*H158,2)</f>
        <v>0</v>
      </c>
      <c r="BL158" s="15" t="s">
        <v>140</v>
      </c>
      <c r="BM158" s="229" t="s">
        <v>202</v>
      </c>
    </row>
    <row r="159" spans="1:47" s="2" customFormat="1" ht="12">
      <c r="A159" s="36"/>
      <c r="B159" s="37"/>
      <c r="C159" s="38"/>
      <c r="D159" s="231" t="s">
        <v>142</v>
      </c>
      <c r="E159" s="38"/>
      <c r="F159" s="232" t="s">
        <v>203</v>
      </c>
      <c r="G159" s="38"/>
      <c r="H159" s="38"/>
      <c r="I159" s="233"/>
      <c r="J159" s="38"/>
      <c r="K159" s="38"/>
      <c r="L159" s="42"/>
      <c r="M159" s="234"/>
      <c r="N159" s="235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142</v>
      </c>
      <c r="AU159" s="15" t="s">
        <v>88</v>
      </c>
    </row>
    <row r="160" spans="1:51" s="13" customFormat="1" ht="12">
      <c r="A160" s="13"/>
      <c r="B160" s="236"/>
      <c r="C160" s="237"/>
      <c r="D160" s="231" t="s">
        <v>149</v>
      </c>
      <c r="E160" s="238" t="s">
        <v>1</v>
      </c>
      <c r="F160" s="239" t="s">
        <v>198</v>
      </c>
      <c r="G160" s="237"/>
      <c r="H160" s="240">
        <v>658.75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149</v>
      </c>
      <c r="AU160" s="246" t="s">
        <v>88</v>
      </c>
      <c r="AV160" s="13" t="s">
        <v>88</v>
      </c>
      <c r="AW160" s="13" t="s">
        <v>35</v>
      </c>
      <c r="AX160" s="13" t="s">
        <v>86</v>
      </c>
      <c r="AY160" s="246" t="s">
        <v>134</v>
      </c>
    </row>
    <row r="161" spans="1:65" s="2" customFormat="1" ht="24.15" customHeight="1">
      <c r="A161" s="36"/>
      <c r="B161" s="37"/>
      <c r="C161" s="217" t="s">
        <v>204</v>
      </c>
      <c r="D161" s="217" t="s">
        <v>136</v>
      </c>
      <c r="E161" s="218" t="s">
        <v>205</v>
      </c>
      <c r="F161" s="219" t="s">
        <v>206</v>
      </c>
      <c r="G161" s="220" t="s">
        <v>139</v>
      </c>
      <c r="H161" s="221">
        <v>176</v>
      </c>
      <c r="I161" s="222"/>
      <c r="J161" s="223">
        <f>ROUND(I161*H161,2)</f>
        <v>0</v>
      </c>
      <c r="K161" s="224"/>
      <c r="L161" s="42"/>
      <c r="M161" s="225" t="s">
        <v>1</v>
      </c>
      <c r="N161" s="226" t="s">
        <v>43</v>
      </c>
      <c r="O161" s="89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9" t="s">
        <v>140</v>
      </c>
      <c r="AT161" s="229" t="s">
        <v>136</v>
      </c>
      <c r="AU161" s="229" t="s">
        <v>88</v>
      </c>
      <c r="AY161" s="15" t="s">
        <v>134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5" t="s">
        <v>86</v>
      </c>
      <c r="BK161" s="230">
        <f>ROUND(I161*H161,2)</f>
        <v>0</v>
      </c>
      <c r="BL161" s="15" t="s">
        <v>140</v>
      </c>
      <c r="BM161" s="229" t="s">
        <v>207</v>
      </c>
    </row>
    <row r="162" spans="1:47" s="2" customFormat="1" ht="12">
      <c r="A162" s="36"/>
      <c r="B162" s="37"/>
      <c r="C162" s="38"/>
      <c r="D162" s="231" t="s">
        <v>142</v>
      </c>
      <c r="E162" s="38"/>
      <c r="F162" s="232" t="s">
        <v>208</v>
      </c>
      <c r="G162" s="38"/>
      <c r="H162" s="38"/>
      <c r="I162" s="233"/>
      <c r="J162" s="38"/>
      <c r="K162" s="38"/>
      <c r="L162" s="42"/>
      <c r="M162" s="234"/>
      <c r="N162" s="235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142</v>
      </c>
      <c r="AU162" s="15" t="s">
        <v>88</v>
      </c>
    </row>
    <row r="163" spans="1:51" s="13" customFormat="1" ht="12">
      <c r="A163" s="13"/>
      <c r="B163" s="236"/>
      <c r="C163" s="237"/>
      <c r="D163" s="231" t="s">
        <v>149</v>
      </c>
      <c r="E163" s="238" t="s">
        <v>1</v>
      </c>
      <c r="F163" s="239" t="s">
        <v>209</v>
      </c>
      <c r="G163" s="237"/>
      <c r="H163" s="240">
        <v>176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149</v>
      </c>
      <c r="AU163" s="246" t="s">
        <v>88</v>
      </c>
      <c r="AV163" s="13" t="s">
        <v>88</v>
      </c>
      <c r="AW163" s="13" t="s">
        <v>35</v>
      </c>
      <c r="AX163" s="13" t="s">
        <v>86</v>
      </c>
      <c r="AY163" s="246" t="s">
        <v>134</v>
      </c>
    </row>
    <row r="164" spans="1:65" s="2" customFormat="1" ht="14.4" customHeight="1">
      <c r="A164" s="36"/>
      <c r="B164" s="37"/>
      <c r="C164" s="217" t="s">
        <v>210</v>
      </c>
      <c r="D164" s="217" t="s">
        <v>136</v>
      </c>
      <c r="E164" s="218" t="s">
        <v>211</v>
      </c>
      <c r="F164" s="219" t="s">
        <v>212</v>
      </c>
      <c r="G164" s="220" t="s">
        <v>139</v>
      </c>
      <c r="H164" s="221">
        <v>176</v>
      </c>
      <c r="I164" s="222"/>
      <c r="J164" s="223">
        <f>ROUND(I164*H164,2)</f>
        <v>0</v>
      </c>
      <c r="K164" s="224"/>
      <c r="L164" s="42"/>
      <c r="M164" s="225" t="s">
        <v>1</v>
      </c>
      <c r="N164" s="226" t="s">
        <v>43</v>
      </c>
      <c r="O164" s="89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9" t="s">
        <v>140</v>
      </c>
      <c r="AT164" s="229" t="s">
        <v>136</v>
      </c>
      <c r="AU164" s="229" t="s">
        <v>88</v>
      </c>
      <c r="AY164" s="15" t="s">
        <v>134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5" t="s">
        <v>86</v>
      </c>
      <c r="BK164" s="230">
        <f>ROUND(I164*H164,2)</f>
        <v>0</v>
      </c>
      <c r="BL164" s="15" t="s">
        <v>140</v>
      </c>
      <c r="BM164" s="229" t="s">
        <v>213</v>
      </c>
    </row>
    <row r="165" spans="1:47" s="2" customFormat="1" ht="12">
      <c r="A165" s="36"/>
      <c r="B165" s="37"/>
      <c r="C165" s="38"/>
      <c r="D165" s="231" t="s">
        <v>142</v>
      </c>
      <c r="E165" s="38"/>
      <c r="F165" s="232" t="s">
        <v>214</v>
      </c>
      <c r="G165" s="38"/>
      <c r="H165" s="38"/>
      <c r="I165" s="233"/>
      <c r="J165" s="38"/>
      <c r="K165" s="38"/>
      <c r="L165" s="42"/>
      <c r="M165" s="234"/>
      <c r="N165" s="235"/>
      <c r="O165" s="89"/>
      <c r="P165" s="89"/>
      <c r="Q165" s="89"/>
      <c r="R165" s="89"/>
      <c r="S165" s="89"/>
      <c r="T165" s="90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142</v>
      </c>
      <c r="AU165" s="15" t="s">
        <v>88</v>
      </c>
    </row>
    <row r="166" spans="1:51" s="13" customFormat="1" ht="12">
      <c r="A166" s="13"/>
      <c r="B166" s="236"/>
      <c r="C166" s="237"/>
      <c r="D166" s="231" t="s">
        <v>149</v>
      </c>
      <c r="E166" s="238" t="s">
        <v>1</v>
      </c>
      <c r="F166" s="239" t="s">
        <v>209</v>
      </c>
      <c r="G166" s="237"/>
      <c r="H166" s="240">
        <v>176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149</v>
      </c>
      <c r="AU166" s="246" t="s">
        <v>88</v>
      </c>
      <c r="AV166" s="13" t="s">
        <v>88</v>
      </c>
      <c r="AW166" s="13" t="s">
        <v>35</v>
      </c>
      <c r="AX166" s="13" t="s">
        <v>86</v>
      </c>
      <c r="AY166" s="246" t="s">
        <v>134</v>
      </c>
    </row>
    <row r="167" spans="1:65" s="2" customFormat="1" ht="24.15" customHeight="1">
      <c r="A167" s="36"/>
      <c r="B167" s="37"/>
      <c r="C167" s="217" t="s">
        <v>215</v>
      </c>
      <c r="D167" s="217" t="s">
        <v>136</v>
      </c>
      <c r="E167" s="218" t="s">
        <v>216</v>
      </c>
      <c r="F167" s="219" t="s">
        <v>217</v>
      </c>
      <c r="G167" s="220" t="s">
        <v>139</v>
      </c>
      <c r="H167" s="221">
        <v>176</v>
      </c>
      <c r="I167" s="222"/>
      <c r="J167" s="223">
        <f>ROUND(I167*H167,2)</f>
        <v>0</v>
      </c>
      <c r="K167" s="224"/>
      <c r="L167" s="42"/>
      <c r="M167" s="225" t="s">
        <v>1</v>
      </c>
      <c r="N167" s="226" t="s">
        <v>43</v>
      </c>
      <c r="O167" s="89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9" t="s">
        <v>140</v>
      </c>
      <c r="AT167" s="229" t="s">
        <v>136</v>
      </c>
      <c r="AU167" s="229" t="s">
        <v>88</v>
      </c>
      <c r="AY167" s="15" t="s">
        <v>134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5" t="s">
        <v>86</v>
      </c>
      <c r="BK167" s="230">
        <f>ROUND(I167*H167,2)</f>
        <v>0</v>
      </c>
      <c r="BL167" s="15" t="s">
        <v>140</v>
      </c>
      <c r="BM167" s="229" t="s">
        <v>218</v>
      </c>
    </row>
    <row r="168" spans="1:47" s="2" customFormat="1" ht="12">
      <c r="A168" s="36"/>
      <c r="B168" s="37"/>
      <c r="C168" s="38"/>
      <c r="D168" s="231" t="s">
        <v>142</v>
      </c>
      <c r="E168" s="38"/>
      <c r="F168" s="232" t="s">
        <v>219</v>
      </c>
      <c r="G168" s="38"/>
      <c r="H168" s="38"/>
      <c r="I168" s="233"/>
      <c r="J168" s="38"/>
      <c r="K168" s="38"/>
      <c r="L168" s="42"/>
      <c r="M168" s="234"/>
      <c r="N168" s="235"/>
      <c r="O168" s="89"/>
      <c r="P168" s="89"/>
      <c r="Q168" s="89"/>
      <c r="R168" s="89"/>
      <c r="S168" s="89"/>
      <c r="T168" s="90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142</v>
      </c>
      <c r="AU168" s="15" t="s">
        <v>88</v>
      </c>
    </row>
    <row r="169" spans="1:51" s="13" customFormat="1" ht="12">
      <c r="A169" s="13"/>
      <c r="B169" s="236"/>
      <c r="C169" s="237"/>
      <c r="D169" s="231" t="s">
        <v>149</v>
      </c>
      <c r="E169" s="238" t="s">
        <v>1</v>
      </c>
      <c r="F169" s="239" t="s">
        <v>209</v>
      </c>
      <c r="G169" s="237"/>
      <c r="H169" s="240">
        <v>176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149</v>
      </c>
      <c r="AU169" s="246" t="s">
        <v>88</v>
      </c>
      <c r="AV169" s="13" t="s">
        <v>88</v>
      </c>
      <c r="AW169" s="13" t="s">
        <v>35</v>
      </c>
      <c r="AX169" s="13" t="s">
        <v>86</v>
      </c>
      <c r="AY169" s="246" t="s">
        <v>134</v>
      </c>
    </row>
    <row r="170" spans="1:65" s="2" customFormat="1" ht="14.4" customHeight="1">
      <c r="A170" s="36"/>
      <c r="B170" s="37"/>
      <c r="C170" s="247" t="s">
        <v>8</v>
      </c>
      <c r="D170" s="247" t="s">
        <v>220</v>
      </c>
      <c r="E170" s="248" t="s">
        <v>221</v>
      </c>
      <c r="F170" s="249" t="s">
        <v>222</v>
      </c>
      <c r="G170" s="250" t="s">
        <v>223</v>
      </c>
      <c r="H170" s="251">
        <v>4.4</v>
      </c>
      <c r="I170" s="252"/>
      <c r="J170" s="253">
        <f>ROUND(I170*H170,2)</f>
        <v>0</v>
      </c>
      <c r="K170" s="254"/>
      <c r="L170" s="255"/>
      <c r="M170" s="256" t="s">
        <v>1</v>
      </c>
      <c r="N170" s="257" t="s">
        <v>43</v>
      </c>
      <c r="O170" s="89"/>
      <c r="P170" s="227">
        <f>O170*H170</f>
        <v>0</v>
      </c>
      <c r="Q170" s="227">
        <v>0.001</v>
      </c>
      <c r="R170" s="227">
        <f>Q170*H170</f>
        <v>0.0044</v>
      </c>
      <c r="S170" s="227">
        <v>0</v>
      </c>
      <c r="T170" s="22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9" t="s">
        <v>181</v>
      </c>
      <c r="AT170" s="229" t="s">
        <v>220</v>
      </c>
      <c r="AU170" s="229" t="s">
        <v>88</v>
      </c>
      <c r="AY170" s="15" t="s">
        <v>134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5" t="s">
        <v>86</v>
      </c>
      <c r="BK170" s="230">
        <f>ROUND(I170*H170,2)</f>
        <v>0</v>
      </c>
      <c r="BL170" s="15" t="s">
        <v>140</v>
      </c>
      <c r="BM170" s="229" t="s">
        <v>224</v>
      </c>
    </row>
    <row r="171" spans="1:47" s="2" customFormat="1" ht="12">
      <c r="A171" s="36"/>
      <c r="B171" s="37"/>
      <c r="C171" s="38"/>
      <c r="D171" s="231" t="s">
        <v>142</v>
      </c>
      <c r="E171" s="38"/>
      <c r="F171" s="232" t="s">
        <v>222</v>
      </c>
      <c r="G171" s="38"/>
      <c r="H171" s="38"/>
      <c r="I171" s="233"/>
      <c r="J171" s="38"/>
      <c r="K171" s="38"/>
      <c r="L171" s="42"/>
      <c r="M171" s="234"/>
      <c r="N171" s="235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142</v>
      </c>
      <c r="AU171" s="15" t="s">
        <v>88</v>
      </c>
    </row>
    <row r="172" spans="1:51" s="13" customFormat="1" ht="12">
      <c r="A172" s="13"/>
      <c r="B172" s="236"/>
      <c r="C172" s="237"/>
      <c r="D172" s="231" t="s">
        <v>149</v>
      </c>
      <c r="E172" s="238" t="s">
        <v>1</v>
      </c>
      <c r="F172" s="239" t="s">
        <v>225</v>
      </c>
      <c r="G172" s="237"/>
      <c r="H172" s="240">
        <v>4.4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149</v>
      </c>
      <c r="AU172" s="246" t="s">
        <v>88</v>
      </c>
      <c r="AV172" s="13" t="s">
        <v>88</v>
      </c>
      <c r="AW172" s="13" t="s">
        <v>35</v>
      </c>
      <c r="AX172" s="13" t="s">
        <v>86</v>
      </c>
      <c r="AY172" s="246" t="s">
        <v>134</v>
      </c>
    </row>
    <row r="173" spans="1:65" s="2" customFormat="1" ht="24.15" customHeight="1">
      <c r="A173" s="36"/>
      <c r="B173" s="37"/>
      <c r="C173" s="217" t="s">
        <v>226</v>
      </c>
      <c r="D173" s="217" t="s">
        <v>136</v>
      </c>
      <c r="E173" s="218" t="s">
        <v>227</v>
      </c>
      <c r="F173" s="219" t="s">
        <v>228</v>
      </c>
      <c r="G173" s="220" t="s">
        <v>139</v>
      </c>
      <c r="H173" s="221">
        <v>3076.8</v>
      </c>
      <c r="I173" s="222"/>
      <c r="J173" s="223">
        <f>ROUND(I173*H173,2)</f>
        <v>0</v>
      </c>
      <c r="K173" s="224"/>
      <c r="L173" s="42"/>
      <c r="M173" s="225" t="s">
        <v>1</v>
      </c>
      <c r="N173" s="226" t="s">
        <v>43</v>
      </c>
      <c r="O173" s="89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9" t="s">
        <v>140</v>
      </c>
      <c r="AT173" s="229" t="s">
        <v>136</v>
      </c>
      <c r="AU173" s="229" t="s">
        <v>88</v>
      </c>
      <c r="AY173" s="15" t="s">
        <v>134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5" t="s">
        <v>86</v>
      </c>
      <c r="BK173" s="230">
        <f>ROUND(I173*H173,2)</f>
        <v>0</v>
      </c>
      <c r="BL173" s="15" t="s">
        <v>140</v>
      </c>
      <c r="BM173" s="229" t="s">
        <v>229</v>
      </c>
    </row>
    <row r="174" spans="1:47" s="2" customFormat="1" ht="12">
      <c r="A174" s="36"/>
      <c r="B174" s="37"/>
      <c r="C174" s="38"/>
      <c r="D174" s="231" t="s">
        <v>142</v>
      </c>
      <c r="E174" s="38"/>
      <c r="F174" s="232" t="s">
        <v>230</v>
      </c>
      <c r="G174" s="38"/>
      <c r="H174" s="38"/>
      <c r="I174" s="233"/>
      <c r="J174" s="38"/>
      <c r="K174" s="38"/>
      <c r="L174" s="42"/>
      <c r="M174" s="234"/>
      <c r="N174" s="235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142</v>
      </c>
      <c r="AU174" s="15" t="s">
        <v>88</v>
      </c>
    </row>
    <row r="175" spans="1:51" s="13" customFormat="1" ht="12">
      <c r="A175" s="13"/>
      <c r="B175" s="236"/>
      <c r="C175" s="237"/>
      <c r="D175" s="231" t="s">
        <v>149</v>
      </c>
      <c r="E175" s="238" t="s">
        <v>1</v>
      </c>
      <c r="F175" s="239" t="s">
        <v>231</v>
      </c>
      <c r="G175" s="237"/>
      <c r="H175" s="240">
        <v>3076.8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149</v>
      </c>
      <c r="AU175" s="246" t="s">
        <v>88</v>
      </c>
      <c r="AV175" s="13" t="s">
        <v>88</v>
      </c>
      <c r="AW175" s="13" t="s">
        <v>35</v>
      </c>
      <c r="AX175" s="13" t="s">
        <v>86</v>
      </c>
      <c r="AY175" s="246" t="s">
        <v>134</v>
      </c>
    </row>
    <row r="176" spans="1:65" s="2" customFormat="1" ht="14.4" customHeight="1">
      <c r="A176" s="36"/>
      <c r="B176" s="37"/>
      <c r="C176" s="217" t="s">
        <v>232</v>
      </c>
      <c r="D176" s="217" t="s">
        <v>136</v>
      </c>
      <c r="E176" s="218" t="s">
        <v>233</v>
      </c>
      <c r="F176" s="219" t="s">
        <v>234</v>
      </c>
      <c r="G176" s="220" t="s">
        <v>139</v>
      </c>
      <c r="H176" s="221">
        <v>3076.8</v>
      </c>
      <c r="I176" s="222"/>
      <c r="J176" s="223">
        <f>ROUND(I176*H176,2)</f>
        <v>0</v>
      </c>
      <c r="K176" s="224"/>
      <c r="L176" s="42"/>
      <c r="M176" s="225" t="s">
        <v>1</v>
      </c>
      <c r="N176" s="226" t="s">
        <v>43</v>
      </c>
      <c r="O176" s="89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9" t="s">
        <v>140</v>
      </c>
      <c r="AT176" s="229" t="s">
        <v>136</v>
      </c>
      <c r="AU176" s="229" t="s">
        <v>88</v>
      </c>
      <c r="AY176" s="15" t="s">
        <v>134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5" t="s">
        <v>86</v>
      </c>
      <c r="BK176" s="230">
        <f>ROUND(I176*H176,2)</f>
        <v>0</v>
      </c>
      <c r="BL176" s="15" t="s">
        <v>140</v>
      </c>
      <c r="BM176" s="229" t="s">
        <v>235</v>
      </c>
    </row>
    <row r="177" spans="1:47" s="2" customFormat="1" ht="12">
      <c r="A177" s="36"/>
      <c r="B177" s="37"/>
      <c r="C177" s="38"/>
      <c r="D177" s="231" t="s">
        <v>142</v>
      </c>
      <c r="E177" s="38"/>
      <c r="F177" s="232" t="s">
        <v>236</v>
      </c>
      <c r="G177" s="38"/>
      <c r="H177" s="38"/>
      <c r="I177" s="233"/>
      <c r="J177" s="38"/>
      <c r="K177" s="38"/>
      <c r="L177" s="42"/>
      <c r="M177" s="234"/>
      <c r="N177" s="235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142</v>
      </c>
      <c r="AU177" s="15" t="s">
        <v>88</v>
      </c>
    </row>
    <row r="178" spans="1:51" s="13" customFormat="1" ht="12">
      <c r="A178" s="13"/>
      <c r="B178" s="236"/>
      <c r="C178" s="237"/>
      <c r="D178" s="231" t="s">
        <v>149</v>
      </c>
      <c r="E178" s="238" t="s">
        <v>1</v>
      </c>
      <c r="F178" s="239" t="s">
        <v>231</v>
      </c>
      <c r="G178" s="237"/>
      <c r="H178" s="240">
        <v>3076.8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149</v>
      </c>
      <c r="AU178" s="246" t="s">
        <v>88</v>
      </c>
      <c r="AV178" s="13" t="s">
        <v>88</v>
      </c>
      <c r="AW178" s="13" t="s">
        <v>35</v>
      </c>
      <c r="AX178" s="13" t="s">
        <v>86</v>
      </c>
      <c r="AY178" s="246" t="s">
        <v>134</v>
      </c>
    </row>
    <row r="179" spans="1:65" s="2" customFormat="1" ht="24.15" customHeight="1">
      <c r="A179" s="36"/>
      <c r="B179" s="37"/>
      <c r="C179" s="217" t="s">
        <v>237</v>
      </c>
      <c r="D179" s="217" t="s">
        <v>136</v>
      </c>
      <c r="E179" s="218" t="s">
        <v>238</v>
      </c>
      <c r="F179" s="219" t="s">
        <v>239</v>
      </c>
      <c r="G179" s="220" t="s">
        <v>139</v>
      </c>
      <c r="H179" s="221">
        <v>3076.8</v>
      </c>
      <c r="I179" s="222"/>
      <c r="J179" s="223">
        <f>ROUND(I179*H179,2)</f>
        <v>0</v>
      </c>
      <c r="K179" s="224"/>
      <c r="L179" s="42"/>
      <c r="M179" s="225" t="s">
        <v>1</v>
      </c>
      <c r="N179" s="226" t="s">
        <v>43</v>
      </c>
      <c r="O179" s="89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9" t="s">
        <v>140</v>
      </c>
      <c r="AT179" s="229" t="s">
        <v>136</v>
      </c>
      <c r="AU179" s="229" t="s">
        <v>88</v>
      </c>
      <c r="AY179" s="15" t="s">
        <v>134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5" t="s">
        <v>86</v>
      </c>
      <c r="BK179" s="230">
        <f>ROUND(I179*H179,2)</f>
        <v>0</v>
      </c>
      <c r="BL179" s="15" t="s">
        <v>140</v>
      </c>
      <c r="BM179" s="229" t="s">
        <v>240</v>
      </c>
    </row>
    <row r="180" spans="1:47" s="2" customFormat="1" ht="12">
      <c r="A180" s="36"/>
      <c r="B180" s="37"/>
      <c r="C180" s="38"/>
      <c r="D180" s="231" t="s">
        <v>142</v>
      </c>
      <c r="E180" s="38"/>
      <c r="F180" s="232" t="s">
        <v>241</v>
      </c>
      <c r="G180" s="38"/>
      <c r="H180" s="38"/>
      <c r="I180" s="233"/>
      <c r="J180" s="38"/>
      <c r="K180" s="38"/>
      <c r="L180" s="42"/>
      <c r="M180" s="234"/>
      <c r="N180" s="235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142</v>
      </c>
      <c r="AU180" s="15" t="s">
        <v>88</v>
      </c>
    </row>
    <row r="181" spans="1:51" s="13" customFormat="1" ht="12">
      <c r="A181" s="13"/>
      <c r="B181" s="236"/>
      <c r="C181" s="237"/>
      <c r="D181" s="231" t="s">
        <v>149</v>
      </c>
      <c r="E181" s="238" t="s">
        <v>1</v>
      </c>
      <c r="F181" s="239" t="s">
        <v>231</v>
      </c>
      <c r="G181" s="237"/>
      <c r="H181" s="240">
        <v>3076.8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149</v>
      </c>
      <c r="AU181" s="246" t="s">
        <v>88</v>
      </c>
      <c r="AV181" s="13" t="s">
        <v>88</v>
      </c>
      <c r="AW181" s="13" t="s">
        <v>35</v>
      </c>
      <c r="AX181" s="13" t="s">
        <v>86</v>
      </c>
      <c r="AY181" s="246" t="s">
        <v>134</v>
      </c>
    </row>
    <row r="182" spans="1:65" s="2" customFormat="1" ht="14.4" customHeight="1">
      <c r="A182" s="36"/>
      <c r="B182" s="37"/>
      <c r="C182" s="247" t="s">
        <v>242</v>
      </c>
      <c r="D182" s="247" t="s">
        <v>220</v>
      </c>
      <c r="E182" s="248" t="s">
        <v>221</v>
      </c>
      <c r="F182" s="249" t="s">
        <v>222</v>
      </c>
      <c r="G182" s="250" t="s">
        <v>223</v>
      </c>
      <c r="H182" s="251">
        <v>76.92</v>
      </c>
      <c r="I182" s="252"/>
      <c r="J182" s="253">
        <f>ROUND(I182*H182,2)</f>
        <v>0</v>
      </c>
      <c r="K182" s="254"/>
      <c r="L182" s="255"/>
      <c r="M182" s="256" t="s">
        <v>1</v>
      </c>
      <c r="N182" s="257" t="s">
        <v>43</v>
      </c>
      <c r="O182" s="89"/>
      <c r="P182" s="227">
        <f>O182*H182</f>
        <v>0</v>
      </c>
      <c r="Q182" s="227">
        <v>0.001</v>
      </c>
      <c r="R182" s="227">
        <f>Q182*H182</f>
        <v>0.07692</v>
      </c>
      <c r="S182" s="227">
        <v>0</v>
      </c>
      <c r="T182" s="22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9" t="s">
        <v>181</v>
      </c>
      <c r="AT182" s="229" t="s">
        <v>220</v>
      </c>
      <c r="AU182" s="229" t="s">
        <v>88</v>
      </c>
      <c r="AY182" s="15" t="s">
        <v>134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5" t="s">
        <v>86</v>
      </c>
      <c r="BK182" s="230">
        <f>ROUND(I182*H182,2)</f>
        <v>0</v>
      </c>
      <c r="BL182" s="15" t="s">
        <v>140</v>
      </c>
      <c r="BM182" s="229" t="s">
        <v>243</v>
      </c>
    </row>
    <row r="183" spans="1:47" s="2" customFormat="1" ht="12">
      <c r="A183" s="36"/>
      <c r="B183" s="37"/>
      <c r="C183" s="38"/>
      <c r="D183" s="231" t="s">
        <v>142</v>
      </c>
      <c r="E183" s="38"/>
      <c r="F183" s="232" t="s">
        <v>222</v>
      </c>
      <c r="G183" s="38"/>
      <c r="H183" s="38"/>
      <c r="I183" s="233"/>
      <c r="J183" s="38"/>
      <c r="K183" s="38"/>
      <c r="L183" s="42"/>
      <c r="M183" s="234"/>
      <c r="N183" s="235"/>
      <c r="O183" s="89"/>
      <c r="P183" s="89"/>
      <c r="Q183" s="89"/>
      <c r="R183" s="89"/>
      <c r="S183" s="89"/>
      <c r="T183" s="90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142</v>
      </c>
      <c r="AU183" s="15" t="s">
        <v>88</v>
      </c>
    </row>
    <row r="184" spans="1:51" s="13" customFormat="1" ht="12">
      <c r="A184" s="13"/>
      <c r="B184" s="236"/>
      <c r="C184" s="237"/>
      <c r="D184" s="231" t="s">
        <v>149</v>
      </c>
      <c r="E184" s="238" t="s">
        <v>1</v>
      </c>
      <c r="F184" s="239" t="s">
        <v>244</v>
      </c>
      <c r="G184" s="237"/>
      <c r="H184" s="240">
        <v>76.92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149</v>
      </c>
      <c r="AU184" s="246" t="s">
        <v>88</v>
      </c>
      <c r="AV184" s="13" t="s">
        <v>88</v>
      </c>
      <c r="AW184" s="13" t="s">
        <v>35</v>
      </c>
      <c r="AX184" s="13" t="s">
        <v>86</v>
      </c>
      <c r="AY184" s="246" t="s">
        <v>134</v>
      </c>
    </row>
    <row r="185" spans="1:65" s="2" customFormat="1" ht="24.15" customHeight="1">
      <c r="A185" s="36"/>
      <c r="B185" s="37"/>
      <c r="C185" s="217" t="s">
        <v>245</v>
      </c>
      <c r="D185" s="217" t="s">
        <v>136</v>
      </c>
      <c r="E185" s="218" t="s">
        <v>246</v>
      </c>
      <c r="F185" s="219" t="s">
        <v>247</v>
      </c>
      <c r="G185" s="220" t="s">
        <v>139</v>
      </c>
      <c r="H185" s="221">
        <v>9071</v>
      </c>
      <c r="I185" s="222"/>
      <c r="J185" s="223">
        <f>ROUND(I185*H185,2)</f>
        <v>0</v>
      </c>
      <c r="K185" s="224"/>
      <c r="L185" s="42"/>
      <c r="M185" s="225" t="s">
        <v>1</v>
      </c>
      <c r="N185" s="226" t="s">
        <v>43</v>
      </c>
      <c r="O185" s="89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9" t="s">
        <v>140</v>
      </c>
      <c r="AT185" s="229" t="s">
        <v>136</v>
      </c>
      <c r="AU185" s="229" t="s">
        <v>88</v>
      </c>
      <c r="AY185" s="15" t="s">
        <v>134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5" t="s">
        <v>86</v>
      </c>
      <c r="BK185" s="230">
        <f>ROUND(I185*H185,2)</f>
        <v>0</v>
      </c>
      <c r="BL185" s="15" t="s">
        <v>140</v>
      </c>
      <c r="BM185" s="229" t="s">
        <v>248</v>
      </c>
    </row>
    <row r="186" spans="1:47" s="2" customFormat="1" ht="12">
      <c r="A186" s="36"/>
      <c r="B186" s="37"/>
      <c r="C186" s="38"/>
      <c r="D186" s="231" t="s">
        <v>142</v>
      </c>
      <c r="E186" s="38"/>
      <c r="F186" s="232" t="s">
        <v>249</v>
      </c>
      <c r="G186" s="38"/>
      <c r="H186" s="38"/>
      <c r="I186" s="233"/>
      <c r="J186" s="38"/>
      <c r="K186" s="38"/>
      <c r="L186" s="42"/>
      <c r="M186" s="234"/>
      <c r="N186" s="235"/>
      <c r="O186" s="89"/>
      <c r="P186" s="89"/>
      <c r="Q186" s="89"/>
      <c r="R186" s="89"/>
      <c r="S186" s="89"/>
      <c r="T186" s="90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142</v>
      </c>
      <c r="AU186" s="15" t="s">
        <v>88</v>
      </c>
    </row>
    <row r="187" spans="1:51" s="13" customFormat="1" ht="12">
      <c r="A187" s="13"/>
      <c r="B187" s="236"/>
      <c r="C187" s="237"/>
      <c r="D187" s="231" t="s">
        <v>149</v>
      </c>
      <c r="E187" s="238" t="s">
        <v>1</v>
      </c>
      <c r="F187" s="239" t="s">
        <v>250</v>
      </c>
      <c r="G187" s="237"/>
      <c r="H187" s="240">
        <v>9071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149</v>
      </c>
      <c r="AU187" s="246" t="s">
        <v>88</v>
      </c>
      <c r="AV187" s="13" t="s">
        <v>88</v>
      </c>
      <c r="AW187" s="13" t="s">
        <v>35</v>
      </c>
      <c r="AX187" s="13" t="s">
        <v>86</v>
      </c>
      <c r="AY187" s="246" t="s">
        <v>134</v>
      </c>
    </row>
    <row r="188" spans="1:65" s="2" customFormat="1" ht="24.15" customHeight="1">
      <c r="A188" s="36"/>
      <c r="B188" s="37"/>
      <c r="C188" s="217" t="s">
        <v>7</v>
      </c>
      <c r="D188" s="217" t="s">
        <v>136</v>
      </c>
      <c r="E188" s="218" t="s">
        <v>251</v>
      </c>
      <c r="F188" s="219" t="s">
        <v>252</v>
      </c>
      <c r="G188" s="220" t="s">
        <v>139</v>
      </c>
      <c r="H188" s="221">
        <v>9071</v>
      </c>
      <c r="I188" s="222"/>
      <c r="J188" s="223">
        <f>ROUND(I188*H188,2)</f>
        <v>0</v>
      </c>
      <c r="K188" s="224"/>
      <c r="L188" s="42"/>
      <c r="M188" s="225" t="s">
        <v>1</v>
      </c>
      <c r="N188" s="226" t="s">
        <v>43</v>
      </c>
      <c r="O188" s="89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9" t="s">
        <v>140</v>
      </c>
      <c r="AT188" s="229" t="s">
        <v>136</v>
      </c>
      <c r="AU188" s="229" t="s">
        <v>88</v>
      </c>
      <c r="AY188" s="15" t="s">
        <v>134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5" t="s">
        <v>86</v>
      </c>
      <c r="BK188" s="230">
        <f>ROUND(I188*H188,2)</f>
        <v>0</v>
      </c>
      <c r="BL188" s="15" t="s">
        <v>140</v>
      </c>
      <c r="BM188" s="229" t="s">
        <v>253</v>
      </c>
    </row>
    <row r="189" spans="1:47" s="2" customFormat="1" ht="12">
      <c r="A189" s="36"/>
      <c r="B189" s="37"/>
      <c r="C189" s="38"/>
      <c r="D189" s="231" t="s">
        <v>142</v>
      </c>
      <c r="E189" s="38"/>
      <c r="F189" s="232" t="s">
        <v>254</v>
      </c>
      <c r="G189" s="38"/>
      <c r="H189" s="38"/>
      <c r="I189" s="233"/>
      <c r="J189" s="38"/>
      <c r="K189" s="38"/>
      <c r="L189" s="42"/>
      <c r="M189" s="234"/>
      <c r="N189" s="235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142</v>
      </c>
      <c r="AU189" s="15" t="s">
        <v>88</v>
      </c>
    </row>
    <row r="190" spans="1:51" s="13" customFormat="1" ht="12">
      <c r="A190" s="13"/>
      <c r="B190" s="236"/>
      <c r="C190" s="237"/>
      <c r="D190" s="231" t="s">
        <v>149</v>
      </c>
      <c r="E190" s="238" t="s">
        <v>1</v>
      </c>
      <c r="F190" s="239" t="s">
        <v>250</v>
      </c>
      <c r="G190" s="237"/>
      <c r="H190" s="240">
        <v>9071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149</v>
      </c>
      <c r="AU190" s="246" t="s">
        <v>88</v>
      </c>
      <c r="AV190" s="13" t="s">
        <v>88</v>
      </c>
      <c r="AW190" s="13" t="s">
        <v>35</v>
      </c>
      <c r="AX190" s="13" t="s">
        <v>86</v>
      </c>
      <c r="AY190" s="246" t="s">
        <v>134</v>
      </c>
    </row>
    <row r="191" spans="1:65" s="2" customFormat="1" ht="24.15" customHeight="1">
      <c r="A191" s="36"/>
      <c r="B191" s="37"/>
      <c r="C191" s="217" t="s">
        <v>255</v>
      </c>
      <c r="D191" s="217" t="s">
        <v>136</v>
      </c>
      <c r="E191" s="218" t="s">
        <v>256</v>
      </c>
      <c r="F191" s="219" t="s">
        <v>257</v>
      </c>
      <c r="G191" s="220" t="s">
        <v>139</v>
      </c>
      <c r="H191" s="221">
        <v>9071</v>
      </c>
      <c r="I191" s="222"/>
      <c r="J191" s="223">
        <f>ROUND(I191*H191,2)</f>
        <v>0</v>
      </c>
      <c r="K191" s="224"/>
      <c r="L191" s="42"/>
      <c r="M191" s="225" t="s">
        <v>1</v>
      </c>
      <c r="N191" s="226" t="s">
        <v>43</v>
      </c>
      <c r="O191" s="89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9" t="s">
        <v>140</v>
      </c>
      <c r="AT191" s="229" t="s">
        <v>136</v>
      </c>
      <c r="AU191" s="229" t="s">
        <v>88</v>
      </c>
      <c r="AY191" s="15" t="s">
        <v>134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5" t="s">
        <v>86</v>
      </c>
      <c r="BK191" s="230">
        <f>ROUND(I191*H191,2)</f>
        <v>0</v>
      </c>
      <c r="BL191" s="15" t="s">
        <v>140</v>
      </c>
      <c r="BM191" s="229" t="s">
        <v>258</v>
      </c>
    </row>
    <row r="192" spans="1:47" s="2" customFormat="1" ht="12">
      <c r="A192" s="36"/>
      <c r="B192" s="37"/>
      <c r="C192" s="38"/>
      <c r="D192" s="231" t="s">
        <v>142</v>
      </c>
      <c r="E192" s="38"/>
      <c r="F192" s="232" t="s">
        <v>259</v>
      </c>
      <c r="G192" s="38"/>
      <c r="H192" s="38"/>
      <c r="I192" s="233"/>
      <c r="J192" s="38"/>
      <c r="K192" s="38"/>
      <c r="L192" s="42"/>
      <c r="M192" s="234"/>
      <c r="N192" s="235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142</v>
      </c>
      <c r="AU192" s="15" t="s">
        <v>88</v>
      </c>
    </row>
    <row r="193" spans="1:51" s="13" customFormat="1" ht="12">
      <c r="A193" s="13"/>
      <c r="B193" s="236"/>
      <c r="C193" s="237"/>
      <c r="D193" s="231" t="s">
        <v>149</v>
      </c>
      <c r="E193" s="238" t="s">
        <v>1</v>
      </c>
      <c r="F193" s="239" t="s">
        <v>250</v>
      </c>
      <c r="G193" s="237"/>
      <c r="H193" s="240">
        <v>9071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149</v>
      </c>
      <c r="AU193" s="246" t="s">
        <v>88</v>
      </c>
      <c r="AV193" s="13" t="s">
        <v>88</v>
      </c>
      <c r="AW193" s="13" t="s">
        <v>35</v>
      </c>
      <c r="AX193" s="13" t="s">
        <v>86</v>
      </c>
      <c r="AY193" s="246" t="s">
        <v>134</v>
      </c>
    </row>
    <row r="194" spans="1:65" s="2" customFormat="1" ht="14.4" customHeight="1">
      <c r="A194" s="36"/>
      <c r="B194" s="37"/>
      <c r="C194" s="247" t="s">
        <v>260</v>
      </c>
      <c r="D194" s="247" t="s">
        <v>220</v>
      </c>
      <c r="E194" s="248" t="s">
        <v>221</v>
      </c>
      <c r="F194" s="249" t="s">
        <v>222</v>
      </c>
      <c r="G194" s="250" t="s">
        <v>223</v>
      </c>
      <c r="H194" s="251">
        <v>226.775</v>
      </c>
      <c r="I194" s="252"/>
      <c r="J194" s="253">
        <f>ROUND(I194*H194,2)</f>
        <v>0</v>
      </c>
      <c r="K194" s="254"/>
      <c r="L194" s="255"/>
      <c r="M194" s="256" t="s">
        <v>1</v>
      </c>
      <c r="N194" s="257" t="s">
        <v>43</v>
      </c>
      <c r="O194" s="89"/>
      <c r="P194" s="227">
        <f>O194*H194</f>
        <v>0</v>
      </c>
      <c r="Q194" s="227">
        <v>0.001</v>
      </c>
      <c r="R194" s="227">
        <f>Q194*H194</f>
        <v>0.226775</v>
      </c>
      <c r="S194" s="227">
        <v>0</v>
      </c>
      <c r="T194" s="22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9" t="s">
        <v>181</v>
      </c>
      <c r="AT194" s="229" t="s">
        <v>220</v>
      </c>
      <c r="AU194" s="229" t="s">
        <v>88</v>
      </c>
      <c r="AY194" s="15" t="s">
        <v>134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5" t="s">
        <v>86</v>
      </c>
      <c r="BK194" s="230">
        <f>ROUND(I194*H194,2)</f>
        <v>0</v>
      </c>
      <c r="BL194" s="15" t="s">
        <v>140</v>
      </c>
      <c r="BM194" s="229" t="s">
        <v>261</v>
      </c>
    </row>
    <row r="195" spans="1:47" s="2" customFormat="1" ht="12">
      <c r="A195" s="36"/>
      <c r="B195" s="37"/>
      <c r="C195" s="38"/>
      <c r="D195" s="231" t="s">
        <v>142</v>
      </c>
      <c r="E195" s="38"/>
      <c r="F195" s="232" t="s">
        <v>222</v>
      </c>
      <c r="G195" s="38"/>
      <c r="H195" s="38"/>
      <c r="I195" s="233"/>
      <c r="J195" s="38"/>
      <c r="K195" s="38"/>
      <c r="L195" s="42"/>
      <c r="M195" s="234"/>
      <c r="N195" s="235"/>
      <c r="O195" s="89"/>
      <c r="P195" s="89"/>
      <c r="Q195" s="89"/>
      <c r="R195" s="89"/>
      <c r="S195" s="89"/>
      <c r="T195" s="90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142</v>
      </c>
      <c r="AU195" s="15" t="s">
        <v>88</v>
      </c>
    </row>
    <row r="196" spans="1:51" s="13" customFormat="1" ht="12">
      <c r="A196" s="13"/>
      <c r="B196" s="236"/>
      <c r="C196" s="237"/>
      <c r="D196" s="231" t="s">
        <v>149</v>
      </c>
      <c r="E196" s="238" t="s">
        <v>1</v>
      </c>
      <c r="F196" s="239" t="s">
        <v>262</v>
      </c>
      <c r="G196" s="237"/>
      <c r="H196" s="240">
        <v>226.775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149</v>
      </c>
      <c r="AU196" s="246" t="s">
        <v>88</v>
      </c>
      <c r="AV196" s="13" t="s">
        <v>88</v>
      </c>
      <c r="AW196" s="13" t="s">
        <v>35</v>
      </c>
      <c r="AX196" s="13" t="s">
        <v>86</v>
      </c>
      <c r="AY196" s="246" t="s">
        <v>134</v>
      </c>
    </row>
    <row r="197" spans="1:63" s="12" customFormat="1" ht="22.8" customHeight="1">
      <c r="A197" s="12"/>
      <c r="B197" s="201"/>
      <c r="C197" s="202"/>
      <c r="D197" s="203" t="s">
        <v>77</v>
      </c>
      <c r="E197" s="215" t="s">
        <v>162</v>
      </c>
      <c r="F197" s="215" t="s">
        <v>263</v>
      </c>
      <c r="G197" s="202"/>
      <c r="H197" s="202"/>
      <c r="I197" s="205"/>
      <c r="J197" s="216">
        <f>BK197</f>
        <v>0</v>
      </c>
      <c r="K197" s="202"/>
      <c r="L197" s="207"/>
      <c r="M197" s="208"/>
      <c r="N197" s="209"/>
      <c r="O197" s="209"/>
      <c r="P197" s="210">
        <f>SUM(P198:P224)</f>
        <v>0</v>
      </c>
      <c r="Q197" s="209"/>
      <c r="R197" s="210">
        <f>SUM(R198:R224)</f>
        <v>325.05199999999996</v>
      </c>
      <c r="S197" s="209"/>
      <c r="T197" s="211">
        <f>SUM(T198:T224)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2" t="s">
        <v>86</v>
      </c>
      <c r="AT197" s="213" t="s">
        <v>77</v>
      </c>
      <c r="AU197" s="213" t="s">
        <v>86</v>
      </c>
      <c r="AY197" s="212" t="s">
        <v>134</v>
      </c>
      <c r="BK197" s="214">
        <f>SUM(BK198:BK224)</f>
        <v>0</v>
      </c>
    </row>
    <row r="198" spans="1:65" s="2" customFormat="1" ht="37.8" customHeight="1">
      <c r="A198" s="36"/>
      <c r="B198" s="37"/>
      <c r="C198" s="217" t="s">
        <v>264</v>
      </c>
      <c r="D198" s="217" t="s">
        <v>136</v>
      </c>
      <c r="E198" s="218" t="s">
        <v>265</v>
      </c>
      <c r="F198" s="219" t="s">
        <v>266</v>
      </c>
      <c r="G198" s="220" t="s">
        <v>139</v>
      </c>
      <c r="H198" s="221">
        <v>4809</v>
      </c>
      <c r="I198" s="222"/>
      <c r="J198" s="223">
        <f>ROUND(I198*H198,2)</f>
        <v>0</v>
      </c>
      <c r="K198" s="224"/>
      <c r="L198" s="42"/>
      <c r="M198" s="225" t="s">
        <v>1</v>
      </c>
      <c r="N198" s="226" t="s">
        <v>43</v>
      </c>
      <c r="O198" s="89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9" t="s">
        <v>140</v>
      </c>
      <c r="AT198" s="229" t="s">
        <v>136</v>
      </c>
      <c r="AU198" s="229" t="s">
        <v>88</v>
      </c>
      <c r="AY198" s="15" t="s">
        <v>134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5" t="s">
        <v>86</v>
      </c>
      <c r="BK198" s="230">
        <f>ROUND(I198*H198,2)</f>
        <v>0</v>
      </c>
      <c r="BL198" s="15" t="s">
        <v>140</v>
      </c>
      <c r="BM198" s="229" t="s">
        <v>267</v>
      </c>
    </row>
    <row r="199" spans="1:47" s="2" customFormat="1" ht="12">
      <c r="A199" s="36"/>
      <c r="B199" s="37"/>
      <c r="C199" s="38"/>
      <c r="D199" s="231" t="s">
        <v>142</v>
      </c>
      <c r="E199" s="38"/>
      <c r="F199" s="232" t="s">
        <v>268</v>
      </c>
      <c r="G199" s="38"/>
      <c r="H199" s="38"/>
      <c r="I199" s="233"/>
      <c r="J199" s="38"/>
      <c r="K199" s="38"/>
      <c r="L199" s="42"/>
      <c r="M199" s="234"/>
      <c r="N199" s="235"/>
      <c r="O199" s="89"/>
      <c r="P199" s="89"/>
      <c r="Q199" s="89"/>
      <c r="R199" s="89"/>
      <c r="S199" s="89"/>
      <c r="T199" s="90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5" t="s">
        <v>142</v>
      </c>
      <c r="AU199" s="15" t="s">
        <v>88</v>
      </c>
    </row>
    <row r="200" spans="1:51" s="13" customFormat="1" ht="12">
      <c r="A200" s="13"/>
      <c r="B200" s="236"/>
      <c r="C200" s="237"/>
      <c r="D200" s="231" t="s">
        <v>149</v>
      </c>
      <c r="E200" s="238" t="s">
        <v>1</v>
      </c>
      <c r="F200" s="239" t="s">
        <v>269</v>
      </c>
      <c r="G200" s="237"/>
      <c r="H200" s="240">
        <v>4809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149</v>
      </c>
      <c r="AU200" s="246" t="s">
        <v>88</v>
      </c>
      <c r="AV200" s="13" t="s">
        <v>88</v>
      </c>
      <c r="AW200" s="13" t="s">
        <v>35</v>
      </c>
      <c r="AX200" s="13" t="s">
        <v>86</v>
      </c>
      <c r="AY200" s="246" t="s">
        <v>134</v>
      </c>
    </row>
    <row r="201" spans="1:65" s="2" customFormat="1" ht="14.4" customHeight="1">
      <c r="A201" s="36"/>
      <c r="B201" s="37"/>
      <c r="C201" s="247" t="s">
        <v>270</v>
      </c>
      <c r="D201" s="247" t="s">
        <v>220</v>
      </c>
      <c r="E201" s="248" t="s">
        <v>271</v>
      </c>
      <c r="F201" s="249" t="s">
        <v>272</v>
      </c>
      <c r="G201" s="250" t="s">
        <v>177</v>
      </c>
      <c r="H201" s="251">
        <v>134.652</v>
      </c>
      <c r="I201" s="252"/>
      <c r="J201" s="253">
        <f>ROUND(I201*H201,2)</f>
        <v>0</v>
      </c>
      <c r="K201" s="254"/>
      <c r="L201" s="255"/>
      <c r="M201" s="256" t="s">
        <v>1</v>
      </c>
      <c r="N201" s="257" t="s">
        <v>43</v>
      </c>
      <c r="O201" s="89"/>
      <c r="P201" s="227">
        <f>O201*H201</f>
        <v>0</v>
      </c>
      <c r="Q201" s="227">
        <v>1</v>
      </c>
      <c r="R201" s="227">
        <f>Q201*H201</f>
        <v>134.652</v>
      </c>
      <c r="S201" s="227">
        <v>0</v>
      </c>
      <c r="T201" s="228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29" t="s">
        <v>181</v>
      </c>
      <c r="AT201" s="229" t="s">
        <v>220</v>
      </c>
      <c r="AU201" s="229" t="s">
        <v>88</v>
      </c>
      <c r="AY201" s="15" t="s">
        <v>134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5" t="s">
        <v>86</v>
      </c>
      <c r="BK201" s="230">
        <f>ROUND(I201*H201,2)</f>
        <v>0</v>
      </c>
      <c r="BL201" s="15" t="s">
        <v>140</v>
      </c>
      <c r="BM201" s="229" t="s">
        <v>273</v>
      </c>
    </row>
    <row r="202" spans="1:47" s="2" customFormat="1" ht="12">
      <c r="A202" s="36"/>
      <c r="B202" s="37"/>
      <c r="C202" s="38"/>
      <c r="D202" s="231" t="s">
        <v>142</v>
      </c>
      <c r="E202" s="38"/>
      <c r="F202" s="232" t="s">
        <v>272</v>
      </c>
      <c r="G202" s="38"/>
      <c r="H202" s="38"/>
      <c r="I202" s="233"/>
      <c r="J202" s="38"/>
      <c r="K202" s="38"/>
      <c r="L202" s="42"/>
      <c r="M202" s="234"/>
      <c r="N202" s="235"/>
      <c r="O202" s="89"/>
      <c r="P202" s="89"/>
      <c r="Q202" s="89"/>
      <c r="R202" s="89"/>
      <c r="S202" s="89"/>
      <c r="T202" s="90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5" t="s">
        <v>142</v>
      </c>
      <c r="AU202" s="15" t="s">
        <v>88</v>
      </c>
    </row>
    <row r="203" spans="1:51" s="13" customFormat="1" ht="12">
      <c r="A203" s="13"/>
      <c r="B203" s="236"/>
      <c r="C203" s="237"/>
      <c r="D203" s="231" t="s">
        <v>149</v>
      </c>
      <c r="E203" s="238" t="s">
        <v>1</v>
      </c>
      <c r="F203" s="239" t="s">
        <v>274</v>
      </c>
      <c r="G203" s="237"/>
      <c r="H203" s="240">
        <v>134.652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149</v>
      </c>
      <c r="AU203" s="246" t="s">
        <v>88</v>
      </c>
      <c r="AV203" s="13" t="s">
        <v>88</v>
      </c>
      <c r="AW203" s="13" t="s">
        <v>35</v>
      </c>
      <c r="AX203" s="13" t="s">
        <v>86</v>
      </c>
      <c r="AY203" s="246" t="s">
        <v>134</v>
      </c>
    </row>
    <row r="204" spans="1:65" s="2" customFormat="1" ht="14.4" customHeight="1">
      <c r="A204" s="36"/>
      <c r="B204" s="37"/>
      <c r="C204" s="217" t="s">
        <v>275</v>
      </c>
      <c r="D204" s="217" t="s">
        <v>136</v>
      </c>
      <c r="E204" s="218" t="s">
        <v>276</v>
      </c>
      <c r="F204" s="219" t="s">
        <v>277</v>
      </c>
      <c r="G204" s="220" t="s">
        <v>139</v>
      </c>
      <c r="H204" s="221">
        <v>4809</v>
      </c>
      <c r="I204" s="222"/>
      <c r="J204" s="223">
        <f>ROUND(I204*H204,2)</f>
        <v>0</v>
      </c>
      <c r="K204" s="224"/>
      <c r="L204" s="42"/>
      <c r="M204" s="225" t="s">
        <v>1</v>
      </c>
      <c r="N204" s="226" t="s">
        <v>43</v>
      </c>
      <c r="O204" s="89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9" t="s">
        <v>140</v>
      </c>
      <c r="AT204" s="229" t="s">
        <v>136</v>
      </c>
      <c r="AU204" s="229" t="s">
        <v>88</v>
      </c>
      <c r="AY204" s="15" t="s">
        <v>134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5" t="s">
        <v>86</v>
      </c>
      <c r="BK204" s="230">
        <f>ROUND(I204*H204,2)</f>
        <v>0</v>
      </c>
      <c r="BL204" s="15" t="s">
        <v>140</v>
      </c>
      <c r="BM204" s="229" t="s">
        <v>278</v>
      </c>
    </row>
    <row r="205" spans="1:47" s="2" customFormat="1" ht="12">
      <c r="A205" s="36"/>
      <c r="B205" s="37"/>
      <c r="C205" s="38"/>
      <c r="D205" s="231" t="s">
        <v>142</v>
      </c>
      <c r="E205" s="38"/>
      <c r="F205" s="232" t="s">
        <v>279</v>
      </c>
      <c r="G205" s="38"/>
      <c r="H205" s="38"/>
      <c r="I205" s="233"/>
      <c r="J205" s="38"/>
      <c r="K205" s="38"/>
      <c r="L205" s="42"/>
      <c r="M205" s="234"/>
      <c r="N205" s="235"/>
      <c r="O205" s="89"/>
      <c r="P205" s="89"/>
      <c r="Q205" s="89"/>
      <c r="R205" s="89"/>
      <c r="S205" s="89"/>
      <c r="T205" s="90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5" t="s">
        <v>142</v>
      </c>
      <c r="AU205" s="15" t="s">
        <v>88</v>
      </c>
    </row>
    <row r="206" spans="1:51" s="13" customFormat="1" ht="12">
      <c r="A206" s="13"/>
      <c r="B206" s="236"/>
      <c r="C206" s="237"/>
      <c r="D206" s="231" t="s">
        <v>149</v>
      </c>
      <c r="E206" s="238" t="s">
        <v>1</v>
      </c>
      <c r="F206" s="239" t="s">
        <v>280</v>
      </c>
      <c r="G206" s="237"/>
      <c r="H206" s="240">
        <v>4809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149</v>
      </c>
      <c r="AU206" s="246" t="s">
        <v>88</v>
      </c>
      <c r="AV206" s="13" t="s">
        <v>88</v>
      </c>
      <c r="AW206" s="13" t="s">
        <v>35</v>
      </c>
      <c r="AX206" s="13" t="s">
        <v>86</v>
      </c>
      <c r="AY206" s="246" t="s">
        <v>134</v>
      </c>
    </row>
    <row r="207" spans="1:65" s="2" customFormat="1" ht="14.4" customHeight="1">
      <c r="A207" s="36"/>
      <c r="B207" s="37"/>
      <c r="C207" s="217" t="s">
        <v>281</v>
      </c>
      <c r="D207" s="217" t="s">
        <v>136</v>
      </c>
      <c r="E207" s="218" t="s">
        <v>276</v>
      </c>
      <c r="F207" s="219" t="s">
        <v>277</v>
      </c>
      <c r="G207" s="220" t="s">
        <v>139</v>
      </c>
      <c r="H207" s="221">
        <v>4488.4</v>
      </c>
      <c r="I207" s="222"/>
      <c r="J207" s="223">
        <f>ROUND(I207*H207,2)</f>
        <v>0</v>
      </c>
      <c r="K207" s="224"/>
      <c r="L207" s="42"/>
      <c r="M207" s="225" t="s">
        <v>1</v>
      </c>
      <c r="N207" s="226" t="s">
        <v>43</v>
      </c>
      <c r="O207" s="89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29" t="s">
        <v>140</v>
      </c>
      <c r="AT207" s="229" t="s">
        <v>136</v>
      </c>
      <c r="AU207" s="229" t="s">
        <v>88</v>
      </c>
      <c r="AY207" s="15" t="s">
        <v>134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5" t="s">
        <v>86</v>
      </c>
      <c r="BK207" s="230">
        <f>ROUND(I207*H207,2)</f>
        <v>0</v>
      </c>
      <c r="BL207" s="15" t="s">
        <v>140</v>
      </c>
      <c r="BM207" s="229" t="s">
        <v>282</v>
      </c>
    </row>
    <row r="208" spans="1:47" s="2" customFormat="1" ht="12">
      <c r="A208" s="36"/>
      <c r="B208" s="37"/>
      <c r="C208" s="38"/>
      <c r="D208" s="231" t="s">
        <v>142</v>
      </c>
      <c r="E208" s="38"/>
      <c r="F208" s="232" t="s">
        <v>279</v>
      </c>
      <c r="G208" s="38"/>
      <c r="H208" s="38"/>
      <c r="I208" s="233"/>
      <c r="J208" s="38"/>
      <c r="K208" s="38"/>
      <c r="L208" s="42"/>
      <c r="M208" s="234"/>
      <c r="N208" s="235"/>
      <c r="O208" s="89"/>
      <c r="P208" s="89"/>
      <c r="Q208" s="89"/>
      <c r="R208" s="89"/>
      <c r="S208" s="89"/>
      <c r="T208" s="90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5" t="s">
        <v>142</v>
      </c>
      <c r="AU208" s="15" t="s">
        <v>88</v>
      </c>
    </row>
    <row r="209" spans="1:51" s="13" customFormat="1" ht="12">
      <c r="A209" s="13"/>
      <c r="B209" s="236"/>
      <c r="C209" s="237"/>
      <c r="D209" s="231" t="s">
        <v>149</v>
      </c>
      <c r="E209" s="238" t="s">
        <v>1</v>
      </c>
      <c r="F209" s="239" t="s">
        <v>283</v>
      </c>
      <c r="G209" s="237"/>
      <c r="H209" s="240">
        <v>4488.4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149</v>
      </c>
      <c r="AU209" s="246" t="s">
        <v>88</v>
      </c>
      <c r="AV209" s="13" t="s">
        <v>88</v>
      </c>
      <c r="AW209" s="13" t="s">
        <v>35</v>
      </c>
      <c r="AX209" s="13" t="s">
        <v>86</v>
      </c>
      <c r="AY209" s="246" t="s">
        <v>134</v>
      </c>
    </row>
    <row r="210" spans="1:65" s="2" customFormat="1" ht="24.15" customHeight="1">
      <c r="A210" s="36"/>
      <c r="B210" s="37"/>
      <c r="C210" s="217" t="s">
        <v>284</v>
      </c>
      <c r="D210" s="217" t="s">
        <v>136</v>
      </c>
      <c r="E210" s="218" t="s">
        <v>285</v>
      </c>
      <c r="F210" s="219" t="s">
        <v>286</v>
      </c>
      <c r="G210" s="220" t="s">
        <v>139</v>
      </c>
      <c r="H210" s="221">
        <v>4488.4</v>
      </c>
      <c r="I210" s="222"/>
      <c r="J210" s="223">
        <f>ROUND(I210*H210,2)</f>
        <v>0</v>
      </c>
      <c r="K210" s="224"/>
      <c r="L210" s="42"/>
      <c r="M210" s="225" t="s">
        <v>1</v>
      </c>
      <c r="N210" s="226" t="s">
        <v>43</v>
      </c>
      <c r="O210" s="89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9" t="s">
        <v>140</v>
      </c>
      <c r="AT210" s="229" t="s">
        <v>136</v>
      </c>
      <c r="AU210" s="229" t="s">
        <v>88</v>
      </c>
      <c r="AY210" s="15" t="s">
        <v>134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5" t="s">
        <v>86</v>
      </c>
      <c r="BK210" s="230">
        <f>ROUND(I210*H210,2)</f>
        <v>0</v>
      </c>
      <c r="BL210" s="15" t="s">
        <v>140</v>
      </c>
      <c r="BM210" s="229" t="s">
        <v>287</v>
      </c>
    </row>
    <row r="211" spans="1:47" s="2" customFormat="1" ht="12">
      <c r="A211" s="36"/>
      <c r="B211" s="37"/>
      <c r="C211" s="38"/>
      <c r="D211" s="231" t="s">
        <v>142</v>
      </c>
      <c r="E211" s="38"/>
      <c r="F211" s="232" t="s">
        <v>288</v>
      </c>
      <c r="G211" s="38"/>
      <c r="H211" s="38"/>
      <c r="I211" s="233"/>
      <c r="J211" s="38"/>
      <c r="K211" s="38"/>
      <c r="L211" s="42"/>
      <c r="M211" s="234"/>
      <c r="N211" s="235"/>
      <c r="O211" s="89"/>
      <c r="P211" s="89"/>
      <c r="Q211" s="89"/>
      <c r="R211" s="89"/>
      <c r="S211" s="89"/>
      <c r="T211" s="90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142</v>
      </c>
      <c r="AU211" s="15" t="s">
        <v>88</v>
      </c>
    </row>
    <row r="212" spans="1:51" s="13" customFormat="1" ht="12">
      <c r="A212" s="13"/>
      <c r="B212" s="236"/>
      <c r="C212" s="237"/>
      <c r="D212" s="231" t="s">
        <v>149</v>
      </c>
      <c r="E212" s="238" t="s">
        <v>1</v>
      </c>
      <c r="F212" s="239" t="s">
        <v>289</v>
      </c>
      <c r="G212" s="237"/>
      <c r="H212" s="240">
        <v>4488.4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149</v>
      </c>
      <c r="AU212" s="246" t="s">
        <v>88</v>
      </c>
      <c r="AV212" s="13" t="s">
        <v>88</v>
      </c>
      <c r="AW212" s="13" t="s">
        <v>35</v>
      </c>
      <c r="AX212" s="13" t="s">
        <v>86</v>
      </c>
      <c r="AY212" s="246" t="s">
        <v>134</v>
      </c>
    </row>
    <row r="213" spans="1:65" s="2" customFormat="1" ht="24.15" customHeight="1">
      <c r="A213" s="36"/>
      <c r="B213" s="37"/>
      <c r="C213" s="217" t="s">
        <v>290</v>
      </c>
      <c r="D213" s="217" t="s">
        <v>136</v>
      </c>
      <c r="E213" s="218" t="s">
        <v>291</v>
      </c>
      <c r="F213" s="219" t="s">
        <v>292</v>
      </c>
      <c r="G213" s="220" t="s">
        <v>139</v>
      </c>
      <c r="H213" s="221">
        <v>3526.6</v>
      </c>
      <c r="I213" s="222"/>
      <c r="J213" s="223">
        <f>ROUND(I213*H213,2)</f>
        <v>0</v>
      </c>
      <c r="K213" s="224"/>
      <c r="L213" s="42"/>
      <c r="M213" s="225" t="s">
        <v>1</v>
      </c>
      <c r="N213" s="226" t="s">
        <v>43</v>
      </c>
      <c r="O213" s="89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29" t="s">
        <v>140</v>
      </c>
      <c r="AT213" s="229" t="s">
        <v>136</v>
      </c>
      <c r="AU213" s="229" t="s">
        <v>88</v>
      </c>
      <c r="AY213" s="15" t="s">
        <v>134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5" t="s">
        <v>86</v>
      </c>
      <c r="BK213" s="230">
        <f>ROUND(I213*H213,2)</f>
        <v>0</v>
      </c>
      <c r="BL213" s="15" t="s">
        <v>140</v>
      </c>
      <c r="BM213" s="229" t="s">
        <v>293</v>
      </c>
    </row>
    <row r="214" spans="1:47" s="2" customFormat="1" ht="12">
      <c r="A214" s="36"/>
      <c r="B214" s="37"/>
      <c r="C214" s="38"/>
      <c r="D214" s="231" t="s">
        <v>142</v>
      </c>
      <c r="E214" s="38"/>
      <c r="F214" s="232" t="s">
        <v>294</v>
      </c>
      <c r="G214" s="38"/>
      <c r="H214" s="38"/>
      <c r="I214" s="233"/>
      <c r="J214" s="38"/>
      <c r="K214" s="38"/>
      <c r="L214" s="42"/>
      <c r="M214" s="234"/>
      <c r="N214" s="235"/>
      <c r="O214" s="89"/>
      <c r="P214" s="89"/>
      <c r="Q214" s="89"/>
      <c r="R214" s="89"/>
      <c r="S214" s="89"/>
      <c r="T214" s="90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5" t="s">
        <v>142</v>
      </c>
      <c r="AU214" s="15" t="s">
        <v>88</v>
      </c>
    </row>
    <row r="215" spans="1:51" s="13" customFormat="1" ht="12">
      <c r="A215" s="13"/>
      <c r="B215" s="236"/>
      <c r="C215" s="237"/>
      <c r="D215" s="231" t="s">
        <v>149</v>
      </c>
      <c r="E215" s="238" t="s">
        <v>1</v>
      </c>
      <c r="F215" s="239" t="s">
        <v>295</v>
      </c>
      <c r="G215" s="237"/>
      <c r="H215" s="240">
        <v>3526.6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149</v>
      </c>
      <c r="AU215" s="246" t="s">
        <v>88</v>
      </c>
      <c r="AV215" s="13" t="s">
        <v>88</v>
      </c>
      <c r="AW215" s="13" t="s">
        <v>35</v>
      </c>
      <c r="AX215" s="13" t="s">
        <v>86</v>
      </c>
      <c r="AY215" s="246" t="s">
        <v>134</v>
      </c>
    </row>
    <row r="216" spans="1:65" s="2" customFormat="1" ht="14.4" customHeight="1">
      <c r="A216" s="36"/>
      <c r="B216" s="37"/>
      <c r="C216" s="217" t="s">
        <v>296</v>
      </c>
      <c r="D216" s="217" t="s">
        <v>136</v>
      </c>
      <c r="E216" s="218" t="s">
        <v>297</v>
      </c>
      <c r="F216" s="219" t="s">
        <v>298</v>
      </c>
      <c r="G216" s="220" t="s">
        <v>139</v>
      </c>
      <c r="H216" s="221">
        <v>3526.6</v>
      </c>
      <c r="I216" s="222"/>
      <c r="J216" s="223">
        <f>ROUND(I216*H216,2)</f>
        <v>0</v>
      </c>
      <c r="K216" s="224"/>
      <c r="L216" s="42"/>
      <c r="M216" s="225" t="s">
        <v>1</v>
      </c>
      <c r="N216" s="226" t="s">
        <v>43</v>
      </c>
      <c r="O216" s="89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29" t="s">
        <v>140</v>
      </c>
      <c r="AT216" s="229" t="s">
        <v>136</v>
      </c>
      <c r="AU216" s="229" t="s">
        <v>88</v>
      </c>
      <c r="AY216" s="15" t="s">
        <v>134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5" t="s">
        <v>86</v>
      </c>
      <c r="BK216" s="230">
        <f>ROUND(I216*H216,2)</f>
        <v>0</v>
      </c>
      <c r="BL216" s="15" t="s">
        <v>140</v>
      </c>
      <c r="BM216" s="229" t="s">
        <v>299</v>
      </c>
    </row>
    <row r="217" spans="1:47" s="2" customFormat="1" ht="12">
      <c r="A217" s="36"/>
      <c r="B217" s="37"/>
      <c r="C217" s="38"/>
      <c r="D217" s="231" t="s">
        <v>142</v>
      </c>
      <c r="E217" s="38"/>
      <c r="F217" s="232" t="s">
        <v>300</v>
      </c>
      <c r="G217" s="38"/>
      <c r="H217" s="38"/>
      <c r="I217" s="233"/>
      <c r="J217" s="38"/>
      <c r="K217" s="38"/>
      <c r="L217" s="42"/>
      <c r="M217" s="234"/>
      <c r="N217" s="235"/>
      <c r="O217" s="89"/>
      <c r="P217" s="89"/>
      <c r="Q217" s="89"/>
      <c r="R217" s="89"/>
      <c r="S217" s="89"/>
      <c r="T217" s="90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5" t="s">
        <v>142</v>
      </c>
      <c r="AU217" s="15" t="s">
        <v>88</v>
      </c>
    </row>
    <row r="218" spans="1:51" s="13" customFormat="1" ht="12">
      <c r="A218" s="13"/>
      <c r="B218" s="236"/>
      <c r="C218" s="237"/>
      <c r="D218" s="231" t="s">
        <v>149</v>
      </c>
      <c r="E218" s="238" t="s">
        <v>1</v>
      </c>
      <c r="F218" s="239" t="s">
        <v>301</v>
      </c>
      <c r="G218" s="237"/>
      <c r="H218" s="240">
        <v>3526.6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149</v>
      </c>
      <c r="AU218" s="246" t="s">
        <v>88</v>
      </c>
      <c r="AV218" s="13" t="s">
        <v>88</v>
      </c>
      <c r="AW218" s="13" t="s">
        <v>35</v>
      </c>
      <c r="AX218" s="13" t="s">
        <v>86</v>
      </c>
      <c r="AY218" s="246" t="s">
        <v>134</v>
      </c>
    </row>
    <row r="219" spans="1:65" s="2" customFormat="1" ht="24.15" customHeight="1">
      <c r="A219" s="36"/>
      <c r="B219" s="37"/>
      <c r="C219" s="217" t="s">
        <v>302</v>
      </c>
      <c r="D219" s="217" t="s">
        <v>136</v>
      </c>
      <c r="E219" s="218" t="s">
        <v>303</v>
      </c>
      <c r="F219" s="219" t="s">
        <v>304</v>
      </c>
      <c r="G219" s="220" t="s">
        <v>139</v>
      </c>
      <c r="H219" s="221">
        <v>3206</v>
      </c>
      <c r="I219" s="222"/>
      <c r="J219" s="223">
        <f>ROUND(I219*H219,2)</f>
        <v>0</v>
      </c>
      <c r="K219" s="224"/>
      <c r="L219" s="42"/>
      <c r="M219" s="225" t="s">
        <v>1</v>
      </c>
      <c r="N219" s="226" t="s">
        <v>43</v>
      </c>
      <c r="O219" s="89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29" t="s">
        <v>140</v>
      </c>
      <c r="AT219" s="229" t="s">
        <v>136</v>
      </c>
      <c r="AU219" s="229" t="s">
        <v>88</v>
      </c>
      <c r="AY219" s="15" t="s">
        <v>134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5" t="s">
        <v>86</v>
      </c>
      <c r="BK219" s="230">
        <f>ROUND(I219*H219,2)</f>
        <v>0</v>
      </c>
      <c r="BL219" s="15" t="s">
        <v>140</v>
      </c>
      <c r="BM219" s="229" t="s">
        <v>305</v>
      </c>
    </row>
    <row r="220" spans="1:47" s="2" customFormat="1" ht="12">
      <c r="A220" s="36"/>
      <c r="B220" s="37"/>
      <c r="C220" s="38"/>
      <c r="D220" s="231" t="s">
        <v>142</v>
      </c>
      <c r="E220" s="38"/>
      <c r="F220" s="232" t="s">
        <v>306</v>
      </c>
      <c r="G220" s="38"/>
      <c r="H220" s="38"/>
      <c r="I220" s="233"/>
      <c r="J220" s="38"/>
      <c r="K220" s="38"/>
      <c r="L220" s="42"/>
      <c r="M220" s="234"/>
      <c r="N220" s="235"/>
      <c r="O220" s="89"/>
      <c r="P220" s="89"/>
      <c r="Q220" s="89"/>
      <c r="R220" s="89"/>
      <c r="S220" s="89"/>
      <c r="T220" s="90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5" t="s">
        <v>142</v>
      </c>
      <c r="AU220" s="15" t="s">
        <v>88</v>
      </c>
    </row>
    <row r="221" spans="1:51" s="13" customFormat="1" ht="12">
      <c r="A221" s="13"/>
      <c r="B221" s="236"/>
      <c r="C221" s="237"/>
      <c r="D221" s="231" t="s">
        <v>149</v>
      </c>
      <c r="E221" s="238" t="s">
        <v>1</v>
      </c>
      <c r="F221" s="239" t="s">
        <v>307</v>
      </c>
      <c r="G221" s="237"/>
      <c r="H221" s="240">
        <v>3206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149</v>
      </c>
      <c r="AU221" s="246" t="s">
        <v>88</v>
      </c>
      <c r="AV221" s="13" t="s">
        <v>88</v>
      </c>
      <c r="AW221" s="13" t="s">
        <v>35</v>
      </c>
      <c r="AX221" s="13" t="s">
        <v>86</v>
      </c>
      <c r="AY221" s="246" t="s">
        <v>134</v>
      </c>
    </row>
    <row r="222" spans="1:65" s="2" customFormat="1" ht="14.4" customHeight="1">
      <c r="A222" s="36"/>
      <c r="B222" s="37"/>
      <c r="C222" s="217" t="s">
        <v>308</v>
      </c>
      <c r="D222" s="217" t="s">
        <v>136</v>
      </c>
      <c r="E222" s="218" t="s">
        <v>309</v>
      </c>
      <c r="F222" s="219" t="s">
        <v>310</v>
      </c>
      <c r="G222" s="220" t="s">
        <v>139</v>
      </c>
      <c r="H222" s="221">
        <v>800</v>
      </c>
      <c r="I222" s="222"/>
      <c r="J222" s="223">
        <f>ROUND(I222*H222,2)</f>
        <v>0</v>
      </c>
      <c r="K222" s="224"/>
      <c r="L222" s="42"/>
      <c r="M222" s="225" t="s">
        <v>1</v>
      </c>
      <c r="N222" s="226" t="s">
        <v>43</v>
      </c>
      <c r="O222" s="89"/>
      <c r="P222" s="227">
        <f>O222*H222</f>
        <v>0</v>
      </c>
      <c r="Q222" s="227">
        <v>0.238</v>
      </c>
      <c r="R222" s="227">
        <f>Q222*H222</f>
        <v>190.39999999999998</v>
      </c>
      <c r="S222" s="227">
        <v>0</v>
      </c>
      <c r="T222" s="228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29" t="s">
        <v>140</v>
      </c>
      <c r="AT222" s="229" t="s">
        <v>136</v>
      </c>
      <c r="AU222" s="229" t="s">
        <v>88</v>
      </c>
      <c r="AY222" s="15" t="s">
        <v>134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5" t="s">
        <v>86</v>
      </c>
      <c r="BK222" s="230">
        <f>ROUND(I222*H222,2)</f>
        <v>0</v>
      </c>
      <c r="BL222" s="15" t="s">
        <v>140</v>
      </c>
      <c r="BM222" s="229" t="s">
        <v>311</v>
      </c>
    </row>
    <row r="223" spans="1:47" s="2" customFormat="1" ht="12">
      <c r="A223" s="36"/>
      <c r="B223" s="37"/>
      <c r="C223" s="38"/>
      <c r="D223" s="231" t="s">
        <v>142</v>
      </c>
      <c r="E223" s="38"/>
      <c r="F223" s="232" t="s">
        <v>312</v>
      </c>
      <c r="G223" s="38"/>
      <c r="H223" s="38"/>
      <c r="I223" s="233"/>
      <c r="J223" s="38"/>
      <c r="K223" s="38"/>
      <c r="L223" s="42"/>
      <c r="M223" s="234"/>
      <c r="N223" s="235"/>
      <c r="O223" s="89"/>
      <c r="P223" s="89"/>
      <c r="Q223" s="89"/>
      <c r="R223" s="89"/>
      <c r="S223" s="89"/>
      <c r="T223" s="90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5" t="s">
        <v>142</v>
      </c>
      <c r="AU223" s="15" t="s">
        <v>88</v>
      </c>
    </row>
    <row r="224" spans="1:51" s="13" customFormat="1" ht="12">
      <c r="A224" s="13"/>
      <c r="B224" s="236"/>
      <c r="C224" s="237"/>
      <c r="D224" s="231" t="s">
        <v>149</v>
      </c>
      <c r="E224" s="238" t="s">
        <v>1</v>
      </c>
      <c r="F224" s="239" t="s">
        <v>313</v>
      </c>
      <c r="G224" s="237"/>
      <c r="H224" s="240">
        <v>800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149</v>
      </c>
      <c r="AU224" s="246" t="s">
        <v>88</v>
      </c>
      <c r="AV224" s="13" t="s">
        <v>88</v>
      </c>
      <c r="AW224" s="13" t="s">
        <v>35</v>
      </c>
      <c r="AX224" s="13" t="s">
        <v>86</v>
      </c>
      <c r="AY224" s="246" t="s">
        <v>134</v>
      </c>
    </row>
    <row r="225" spans="1:63" s="12" customFormat="1" ht="22.8" customHeight="1">
      <c r="A225" s="12"/>
      <c r="B225" s="201"/>
      <c r="C225" s="202"/>
      <c r="D225" s="203" t="s">
        <v>77</v>
      </c>
      <c r="E225" s="215" t="s">
        <v>187</v>
      </c>
      <c r="F225" s="215" t="s">
        <v>314</v>
      </c>
      <c r="G225" s="202"/>
      <c r="H225" s="202"/>
      <c r="I225" s="205"/>
      <c r="J225" s="216">
        <f>BK225</f>
        <v>0</v>
      </c>
      <c r="K225" s="202"/>
      <c r="L225" s="207"/>
      <c r="M225" s="208"/>
      <c r="N225" s="209"/>
      <c r="O225" s="209"/>
      <c r="P225" s="210">
        <f>SUM(P226:P240)</f>
        <v>0</v>
      </c>
      <c r="Q225" s="209"/>
      <c r="R225" s="210">
        <f>SUM(R226:R240)</f>
        <v>1.4448827999999998</v>
      </c>
      <c r="S225" s="209"/>
      <c r="T225" s="211">
        <f>SUM(T226:T240)</f>
        <v>7.74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2" t="s">
        <v>86</v>
      </c>
      <c r="AT225" s="213" t="s">
        <v>77</v>
      </c>
      <c r="AU225" s="213" t="s">
        <v>86</v>
      </c>
      <c r="AY225" s="212" t="s">
        <v>134</v>
      </c>
      <c r="BK225" s="214">
        <f>SUM(BK226:BK240)</f>
        <v>0</v>
      </c>
    </row>
    <row r="226" spans="1:65" s="2" customFormat="1" ht="24.15" customHeight="1">
      <c r="A226" s="36"/>
      <c r="B226" s="37"/>
      <c r="C226" s="217" t="s">
        <v>315</v>
      </c>
      <c r="D226" s="217" t="s">
        <v>136</v>
      </c>
      <c r="E226" s="218" t="s">
        <v>316</v>
      </c>
      <c r="F226" s="219" t="s">
        <v>317</v>
      </c>
      <c r="G226" s="220" t="s">
        <v>318</v>
      </c>
      <c r="H226" s="221">
        <v>7</v>
      </c>
      <c r="I226" s="222"/>
      <c r="J226" s="223">
        <f>ROUND(I226*H226,2)</f>
        <v>0</v>
      </c>
      <c r="K226" s="224"/>
      <c r="L226" s="42"/>
      <c r="M226" s="225" t="s">
        <v>1</v>
      </c>
      <c r="N226" s="226" t="s">
        <v>43</v>
      </c>
      <c r="O226" s="89"/>
      <c r="P226" s="227">
        <f>O226*H226</f>
        <v>0</v>
      </c>
      <c r="Q226" s="227">
        <v>0.00061</v>
      </c>
      <c r="R226" s="227">
        <f>Q226*H226</f>
        <v>0.0042699999999999995</v>
      </c>
      <c r="S226" s="227">
        <v>0</v>
      </c>
      <c r="T226" s="228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29" t="s">
        <v>140</v>
      </c>
      <c r="AT226" s="229" t="s">
        <v>136</v>
      </c>
      <c r="AU226" s="229" t="s">
        <v>88</v>
      </c>
      <c r="AY226" s="15" t="s">
        <v>134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5" t="s">
        <v>86</v>
      </c>
      <c r="BK226" s="230">
        <f>ROUND(I226*H226,2)</f>
        <v>0</v>
      </c>
      <c r="BL226" s="15" t="s">
        <v>140</v>
      </c>
      <c r="BM226" s="229" t="s">
        <v>319</v>
      </c>
    </row>
    <row r="227" spans="1:47" s="2" customFormat="1" ht="12">
      <c r="A227" s="36"/>
      <c r="B227" s="37"/>
      <c r="C227" s="38"/>
      <c r="D227" s="231" t="s">
        <v>142</v>
      </c>
      <c r="E227" s="38"/>
      <c r="F227" s="232" t="s">
        <v>320</v>
      </c>
      <c r="G227" s="38"/>
      <c r="H227" s="38"/>
      <c r="I227" s="233"/>
      <c r="J227" s="38"/>
      <c r="K227" s="38"/>
      <c r="L227" s="42"/>
      <c r="M227" s="234"/>
      <c r="N227" s="235"/>
      <c r="O227" s="89"/>
      <c r="P227" s="89"/>
      <c r="Q227" s="89"/>
      <c r="R227" s="89"/>
      <c r="S227" s="89"/>
      <c r="T227" s="90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5" t="s">
        <v>142</v>
      </c>
      <c r="AU227" s="15" t="s">
        <v>88</v>
      </c>
    </row>
    <row r="228" spans="1:47" s="2" customFormat="1" ht="12">
      <c r="A228" s="36"/>
      <c r="B228" s="37"/>
      <c r="C228" s="38"/>
      <c r="D228" s="231" t="s">
        <v>321</v>
      </c>
      <c r="E228" s="38"/>
      <c r="F228" s="258" t="s">
        <v>322</v>
      </c>
      <c r="G228" s="38"/>
      <c r="H228" s="38"/>
      <c r="I228" s="233"/>
      <c r="J228" s="38"/>
      <c r="K228" s="38"/>
      <c r="L228" s="42"/>
      <c r="M228" s="234"/>
      <c r="N228" s="235"/>
      <c r="O228" s="89"/>
      <c r="P228" s="89"/>
      <c r="Q228" s="89"/>
      <c r="R228" s="89"/>
      <c r="S228" s="89"/>
      <c r="T228" s="90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5" t="s">
        <v>321</v>
      </c>
      <c r="AU228" s="15" t="s">
        <v>88</v>
      </c>
    </row>
    <row r="229" spans="1:65" s="2" customFormat="1" ht="24.15" customHeight="1">
      <c r="A229" s="36"/>
      <c r="B229" s="37"/>
      <c r="C229" s="217" t="s">
        <v>323</v>
      </c>
      <c r="D229" s="217" t="s">
        <v>136</v>
      </c>
      <c r="E229" s="218" t="s">
        <v>324</v>
      </c>
      <c r="F229" s="219" t="s">
        <v>325</v>
      </c>
      <c r="G229" s="220" t="s">
        <v>318</v>
      </c>
      <c r="H229" s="221">
        <v>11</v>
      </c>
      <c r="I229" s="222"/>
      <c r="J229" s="223">
        <f>ROUND(I229*H229,2)</f>
        <v>0</v>
      </c>
      <c r="K229" s="224"/>
      <c r="L229" s="42"/>
      <c r="M229" s="225" t="s">
        <v>1</v>
      </c>
      <c r="N229" s="226" t="s">
        <v>43</v>
      </c>
      <c r="O229" s="89"/>
      <c r="P229" s="227">
        <f>O229*H229</f>
        <v>0</v>
      </c>
      <c r="Q229" s="227">
        <v>0.1309648</v>
      </c>
      <c r="R229" s="227">
        <f>Q229*H229</f>
        <v>1.4406127999999998</v>
      </c>
      <c r="S229" s="227">
        <v>0</v>
      </c>
      <c r="T229" s="228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29" t="s">
        <v>140</v>
      </c>
      <c r="AT229" s="229" t="s">
        <v>136</v>
      </c>
      <c r="AU229" s="229" t="s">
        <v>88</v>
      </c>
      <c r="AY229" s="15" t="s">
        <v>134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5" t="s">
        <v>86</v>
      </c>
      <c r="BK229" s="230">
        <f>ROUND(I229*H229,2)</f>
        <v>0</v>
      </c>
      <c r="BL229" s="15" t="s">
        <v>140</v>
      </c>
      <c r="BM229" s="229" t="s">
        <v>326</v>
      </c>
    </row>
    <row r="230" spans="1:47" s="2" customFormat="1" ht="12">
      <c r="A230" s="36"/>
      <c r="B230" s="37"/>
      <c r="C230" s="38"/>
      <c r="D230" s="231" t="s">
        <v>142</v>
      </c>
      <c r="E230" s="38"/>
      <c r="F230" s="232" t="s">
        <v>327</v>
      </c>
      <c r="G230" s="38"/>
      <c r="H230" s="38"/>
      <c r="I230" s="233"/>
      <c r="J230" s="38"/>
      <c r="K230" s="38"/>
      <c r="L230" s="42"/>
      <c r="M230" s="234"/>
      <c r="N230" s="235"/>
      <c r="O230" s="89"/>
      <c r="P230" s="89"/>
      <c r="Q230" s="89"/>
      <c r="R230" s="89"/>
      <c r="S230" s="89"/>
      <c r="T230" s="90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5" t="s">
        <v>142</v>
      </c>
      <c r="AU230" s="15" t="s">
        <v>88</v>
      </c>
    </row>
    <row r="231" spans="1:51" s="13" customFormat="1" ht="12">
      <c r="A231" s="13"/>
      <c r="B231" s="236"/>
      <c r="C231" s="237"/>
      <c r="D231" s="231" t="s">
        <v>149</v>
      </c>
      <c r="E231" s="238" t="s">
        <v>1</v>
      </c>
      <c r="F231" s="239" t="s">
        <v>328</v>
      </c>
      <c r="G231" s="237"/>
      <c r="H231" s="240">
        <v>11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149</v>
      </c>
      <c r="AU231" s="246" t="s">
        <v>88</v>
      </c>
      <c r="AV231" s="13" t="s">
        <v>88</v>
      </c>
      <c r="AW231" s="13" t="s">
        <v>35</v>
      </c>
      <c r="AX231" s="13" t="s">
        <v>86</v>
      </c>
      <c r="AY231" s="246" t="s">
        <v>134</v>
      </c>
    </row>
    <row r="232" spans="1:65" s="2" customFormat="1" ht="14.4" customHeight="1">
      <c r="A232" s="36"/>
      <c r="B232" s="37"/>
      <c r="C232" s="247" t="s">
        <v>329</v>
      </c>
      <c r="D232" s="247" t="s">
        <v>220</v>
      </c>
      <c r="E232" s="248" t="s">
        <v>330</v>
      </c>
      <c r="F232" s="249" t="s">
        <v>331</v>
      </c>
      <c r="G232" s="250" t="s">
        <v>318</v>
      </c>
      <c r="H232" s="251">
        <v>11</v>
      </c>
      <c r="I232" s="252"/>
      <c r="J232" s="253">
        <f>ROUND(I232*H232,2)</f>
        <v>0</v>
      </c>
      <c r="K232" s="254"/>
      <c r="L232" s="255"/>
      <c r="M232" s="256" t="s">
        <v>1</v>
      </c>
      <c r="N232" s="257" t="s">
        <v>43</v>
      </c>
      <c r="O232" s="89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29" t="s">
        <v>181</v>
      </c>
      <c r="AT232" s="229" t="s">
        <v>220</v>
      </c>
      <c r="AU232" s="229" t="s">
        <v>88</v>
      </c>
      <c r="AY232" s="15" t="s">
        <v>134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5" t="s">
        <v>86</v>
      </c>
      <c r="BK232" s="230">
        <f>ROUND(I232*H232,2)</f>
        <v>0</v>
      </c>
      <c r="BL232" s="15" t="s">
        <v>140</v>
      </c>
      <c r="BM232" s="229" t="s">
        <v>332</v>
      </c>
    </row>
    <row r="233" spans="1:47" s="2" customFormat="1" ht="12">
      <c r="A233" s="36"/>
      <c r="B233" s="37"/>
      <c r="C233" s="38"/>
      <c r="D233" s="231" t="s">
        <v>142</v>
      </c>
      <c r="E233" s="38"/>
      <c r="F233" s="232" t="s">
        <v>331</v>
      </c>
      <c r="G233" s="38"/>
      <c r="H233" s="38"/>
      <c r="I233" s="233"/>
      <c r="J233" s="38"/>
      <c r="K233" s="38"/>
      <c r="L233" s="42"/>
      <c r="M233" s="234"/>
      <c r="N233" s="235"/>
      <c r="O233" s="89"/>
      <c r="P233" s="89"/>
      <c r="Q233" s="89"/>
      <c r="R233" s="89"/>
      <c r="S233" s="89"/>
      <c r="T233" s="90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5" t="s">
        <v>142</v>
      </c>
      <c r="AU233" s="15" t="s">
        <v>88</v>
      </c>
    </row>
    <row r="234" spans="1:51" s="13" customFormat="1" ht="12">
      <c r="A234" s="13"/>
      <c r="B234" s="236"/>
      <c r="C234" s="237"/>
      <c r="D234" s="231" t="s">
        <v>149</v>
      </c>
      <c r="E234" s="238" t="s">
        <v>1</v>
      </c>
      <c r="F234" s="239" t="s">
        <v>333</v>
      </c>
      <c r="G234" s="237"/>
      <c r="H234" s="240">
        <v>11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149</v>
      </c>
      <c r="AU234" s="246" t="s">
        <v>88</v>
      </c>
      <c r="AV234" s="13" t="s">
        <v>88</v>
      </c>
      <c r="AW234" s="13" t="s">
        <v>35</v>
      </c>
      <c r="AX234" s="13" t="s">
        <v>86</v>
      </c>
      <c r="AY234" s="246" t="s">
        <v>134</v>
      </c>
    </row>
    <row r="235" spans="1:65" s="2" customFormat="1" ht="14.4" customHeight="1">
      <c r="A235" s="36"/>
      <c r="B235" s="37"/>
      <c r="C235" s="247" t="s">
        <v>334</v>
      </c>
      <c r="D235" s="247" t="s">
        <v>220</v>
      </c>
      <c r="E235" s="248" t="s">
        <v>335</v>
      </c>
      <c r="F235" s="249" t="s">
        <v>336</v>
      </c>
      <c r="G235" s="250" t="s">
        <v>318</v>
      </c>
      <c r="H235" s="251">
        <v>11</v>
      </c>
      <c r="I235" s="252"/>
      <c r="J235" s="253">
        <f>ROUND(I235*H235,2)</f>
        <v>0</v>
      </c>
      <c r="K235" s="254"/>
      <c r="L235" s="255"/>
      <c r="M235" s="256" t="s">
        <v>1</v>
      </c>
      <c r="N235" s="257" t="s">
        <v>43</v>
      </c>
      <c r="O235" s="89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29" t="s">
        <v>181</v>
      </c>
      <c r="AT235" s="229" t="s">
        <v>220</v>
      </c>
      <c r="AU235" s="229" t="s">
        <v>88</v>
      </c>
      <c r="AY235" s="15" t="s">
        <v>134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5" t="s">
        <v>86</v>
      </c>
      <c r="BK235" s="230">
        <f>ROUND(I235*H235,2)</f>
        <v>0</v>
      </c>
      <c r="BL235" s="15" t="s">
        <v>140</v>
      </c>
      <c r="BM235" s="229" t="s">
        <v>337</v>
      </c>
    </row>
    <row r="236" spans="1:47" s="2" customFormat="1" ht="12">
      <c r="A236" s="36"/>
      <c r="B236" s="37"/>
      <c r="C236" s="38"/>
      <c r="D236" s="231" t="s">
        <v>142</v>
      </c>
      <c r="E236" s="38"/>
      <c r="F236" s="232" t="s">
        <v>338</v>
      </c>
      <c r="G236" s="38"/>
      <c r="H236" s="38"/>
      <c r="I236" s="233"/>
      <c r="J236" s="38"/>
      <c r="K236" s="38"/>
      <c r="L236" s="42"/>
      <c r="M236" s="234"/>
      <c r="N236" s="235"/>
      <c r="O236" s="89"/>
      <c r="P236" s="89"/>
      <c r="Q236" s="89"/>
      <c r="R236" s="89"/>
      <c r="S236" s="89"/>
      <c r="T236" s="90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5" t="s">
        <v>142</v>
      </c>
      <c r="AU236" s="15" t="s">
        <v>88</v>
      </c>
    </row>
    <row r="237" spans="1:51" s="13" customFormat="1" ht="12">
      <c r="A237" s="13"/>
      <c r="B237" s="236"/>
      <c r="C237" s="237"/>
      <c r="D237" s="231" t="s">
        <v>149</v>
      </c>
      <c r="E237" s="238" t="s">
        <v>1</v>
      </c>
      <c r="F237" s="239" t="s">
        <v>333</v>
      </c>
      <c r="G237" s="237"/>
      <c r="H237" s="240">
        <v>11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149</v>
      </c>
      <c r="AU237" s="246" t="s">
        <v>88</v>
      </c>
      <c r="AV237" s="13" t="s">
        <v>88</v>
      </c>
      <c r="AW237" s="13" t="s">
        <v>35</v>
      </c>
      <c r="AX237" s="13" t="s">
        <v>86</v>
      </c>
      <c r="AY237" s="246" t="s">
        <v>134</v>
      </c>
    </row>
    <row r="238" spans="1:65" s="2" customFormat="1" ht="24.15" customHeight="1">
      <c r="A238" s="36"/>
      <c r="B238" s="37"/>
      <c r="C238" s="217" t="s">
        <v>339</v>
      </c>
      <c r="D238" s="217" t="s">
        <v>136</v>
      </c>
      <c r="E238" s="218" t="s">
        <v>340</v>
      </c>
      <c r="F238" s="219" t="s">
        <v>341</v>
      </c>
      <c r="G238" s="220" t="s">
        <v>318</v>
      </c>
      <c r="H238" s="221">
        <v>30</v>
      </c>
      <c r="I238" s="222"/>
      <c r="J238" s="223">
        <f>ROUND(I238*H238,2)</f>
        <v>0</v>
      </c>
      <c r="K238" s="224"/>
      <c r="L238" s="42"/>
      <c r="M238" s="225" t="s">
        <v>1</v>
      </c>
      <c r="N238" s="226" t="s">
        <v>43</v>
      </c>
      <c r="O238" s="89"/>
      <c r="P238" s="227">
        <f>O238*H238</f>
        <v>0</v>
      </c>
      <c r="Q238" s="227">
        <v>0</v>
      </c>
      <c r="R238" s="227">
        <f>Q238*H238</f>
        <v>0</v>
      </c>
      <c r="S238" s="227">
        <v>0.258</v>
      </c>
      <c r="T238" s="228">
        <f>S238*H238</f>
        <v>7.74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29" t="s">
        <v>140</v>
      </c>
      <c r="AT238" s="229" t="s">
        <v>136</v>
      </c>
      <c r="AU238" s="229" t="s">
        <v>88</v>
      </c>
      <c r="AY238" s="15" t="s">
        <v>134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5" t="s">
        <v>86</v>
      </c>
      <c r="BK238" s="230">
        <f>ROUND(I238*H238,2)</f>
        <v>0</v>
      </c>
      <c r="BL238" s="15" t="s">
        <v>140</v>
      </c>
      <c r="BM238" s="229" t="s">
        <v>342</v>
      </c>
    </row>
    <row r="239" spans="1:47" s="2" customFormat="1" ht="12">
      <c r="A239" s="36"/>
      <c r="B239" s="37"/>
      <c r="C239" s="38"/>
      <c r="D239" s="231" t="s">
        <v>142</v>
      </c>
      <c r="E239" s="38"/>
      <c r="F239" s="232" t="s">
        <v>343</v>
      </c>
      <c r="G239" s="38"/>
      <c r="H239" s="38"/>
      <c r="I239" s="233"/>
      <c r="J239" s="38"/>
      <c r="K239" s="38"/>
      <c r="L239" s="42"/>
      <c r="M239" s="234"/>
      <c r="N239" s="235"/>
      <c r="O239" s="89"/>
      <c r="P239" s="89"/>
      <c r="Q239" s="89"/>
      <c r="R239" s="89"/>
      <c r="S239" s="89"/>
      <c r="T239" s="90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142</v>
      </c>
      <c r="AU239" s="15" t="s">
        <v>88</v>
      </c>
    </row>
    <row r="240" spans="1:51" s="13" customFormat="1" ht="12">
      <c r="A240" s="13"/>
      <c r="B240" s="236"/>
      <c r="C240" s="237"/>
      <c r="D240" s="231" t="s">
        <v>149</v>
      </c>
      <c r="E240" s="238" t="s">
        <v>1</v>
      </c>
      <c r="F240" s="239" t="s">
        <v>344</v>
      </c>
      <c r="G240" s="237"/>
      <c r="H240" s="240">
        <v>30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149</v>
      </c>
      <c r="AU240" s="246" t="s">
        <v>88</v>
      </c>
      <c r="AV240" s="13" t="s">
        <v>88</v>
      </c>
      <c r="AW240" s="13" t="s">
        <v>35</v>
      </c>
      <c r="AX240" s="13" t="s">
        <v>86</v>
      </c>
      <c r="AY240" s="246" t="s">
        <v>134</v>
      </c>
    </row>
    <row r="241" spans="1:63" s="12" customFormat="1" ht="22.8" customHeight="1">
      <c r="A241" s="12"/>
      <c r="B241" s="201"/>
      <c r="C241" s="202"/>
      <c r="D241" s="203" t="s">
        <v>77</v>
      </c>
      <c r="E241" s="215" t="s">
        <v>345</v>
      </c>
      <c r="F241" s="215" t="s">
        <v>346</v>
      </c>
      <c r="G241" s="202"/>
      <c r="H241" s="202"/>
      <c r="I241" s="205"/>
      <c r="J241" s="216">
        <f>BK241</f>
        <v>0</v>
      </c>
      <c r="K241" s="202"/>
      <c r="L241" s="207"/>
      <c r="M241" s="208"/>
      <c r="N241" s="209"/>
      <c r="O241" s="209"/>
      <c r="P241" s="210">
        <f>SUM(P242:P244)</f>
        <v>0</v>
      </c>
      <c r="Q241" s="209"/>
      <c r="R241" s="210">
        <f>SUM(R242:R244)</f>
        <v>0</v>
      </c>
      <c r="S241" s="209"/>
      <c r="T241" s="211">
        <f>SUM(T242:T244)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2" t="s">
        <v>86</v>
      </c>
      <c r="AT241" s="213" t="s">
        <v>77</v>
      </c>
      <c r="AU241" s="213" t="s">
        <v>86</v>
      </c>
      <c r="AY241" s="212" t="s">
        <v>134</v>
      </c>
      <c r="BK241" s="214">
        <f>SUM(BK242:BK244)</f>
        <v>0</v>
      </c>
    </row>
    <row r="242" spans="1:65" s="2" customFormat="1" ht="24.15" customHeight="1">
      <c r="A242" s="36"/>
      <c r="B242" s="37"/>
      <c r="C242" s="217" t="s">
        <v>347</v>
      </c>
      <c r="D242" s="217" t="s">
        <v>136</v>
      </c>
      <c r="E242" s="218" t="s">
        <v>348</v>
      </c>
      <c r="F242" s="219" t="s">
        <v>349</v>
      </c>
      <c r="G242" s="220" t="s">
        <v>177</v>
      </c>
      <c r="H242" s="221">
        <v>334.249</v>
      </c>
      <c r="I242" s="222"/>
      <c r="J242" s="223">
        <f>ROUND(I242*H242,2)</f>
        <v>0</v>
      </c>
      <c r="K242" s="224"/>
      <c r="L242" s="42"/>
      <c r="M242" s="225" t="s">
        <v>1</v>
      </c>
      <c r="N242" s="226" t="s">
        <v>43</v>
      </c>
      <c r="O242" s="89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29" t="s">
        <v>140</v>
      </c>
      <c r="AT242" s="229" t="s">
        <v>136</v>
      </c>
      <c r="AU242" s="229" t="s">
        <v>88</v>
      </c>
      <c r="AY242" s="15" t="s">
        <v>134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5" t="s">
        <v>86</v>
      </c>
      <c r="BK242" s="230">
        <f>ROUND(I242*H242,2)</f>
        <v>0</v>
      </c>
      <c r="BL242" s="15" t="s">
        <v>140</v>
      </c>
      <c r="BM242" s="229" t="s">
        <v>350</v>
      </c>
    </row>
    <row r="243" spans="1:47" s="2" customFormat="1" ht="12">
      <c r="A243" s="36"/>
      <c r="B243" s="37"/>
      <c r="C243" s="38"/>
      <c r="D243" s="231" t="s">
        <v>142</v>
      </c>
      <c r="E243" s="38"/>
      <c r="F243" s="232" t="s">
        <v>351</v>
      </c>
      <c r="G243" s="38"/>
      <c r="H243" s="38"/>
      <c r="I243" s="233"/>
      <c r="J243" s="38"/>
      <c r="K243" s="38"/>
      <c r="L243" s="42"/>
      <c r="M243" s="234"/>
      <c r="N243" s="235"/>
      <c r="O243" s="89"/>
      <c r="P243" s="89"/>
      <c r="Q243" s="89"/>
      <c r="R243" s="89"/>
      <c r="S243" s="89"/>
      <c r="T243" s="90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5" t="s">
        <v>142</v>
      </c>
      <c r="AU243" s="15" t="s">
        <v>88</v>
      </c>
    </row>
    <row r="244" spans="1:51" s="13" customFormat="1" ht="12">
      <c r="A244" s="13"/>
      <c r="B244" s="236"/>
      <c r="C244" s="237"/>
      <c r="D244" s="231" t="s">
        <v>149</v>
      </c>
      <c r="E244" s="238" t="s">
        <v>1</v>
      </c>
      <c r="F244" s="239" t="s">
        <v>352</v>
      </c>
      <c r="G244" s="237"/>
      <c r="H244" s="240">
        <v>334.249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6" t="s">
        <v>149</v>
      </c>
      <c r="AU244" s="246" t="s">
        <v>88</v>
      </c>
      <c r="AV244" s="13" t="s">
        <v>88</v>
      </c>
      <c r="AW244" s="13" t="s">
        <v>35</v>
      </c>
      <c r="AX244" s="13" t="s">
        <v>86</v>
      </c>
      <c r="AY244" s="246" t="s">
        <v>134</v>
      </c>
    </row>
    <row r="245" spans="1:63" s="12" customFormat="1" ht="25.9" customHeight="1">
      <c r="A245" s="12"/>
      <c r="B245" s="201"/>
      <c r="C245" s="202"/>
      <c r="D245" s="203" t="s">
        <v>77</v>
      </c>
      <c r="E245" s="204" t="s">
        <v>353</v>
      </c>
      <c r="F245" s="204" t="s">
        <v>354</v>
      </c>
      <c r="G245" s="202"/>
      <c r="H245" s="202"/>
      <c r="I245" s="205"/>
      <c r="J245" s="206">
        <f>BK245</f>
        <v>0</v>
      </c>
      <c r="K245" s="202"/>
      <c r="L245" s="207"/>
      <c r="M245" s="208"/>
      <c r="N245" s="209"/>
      <c r="O245" s="209"/>
      <c r="P245" s="210">
        <f>P246+P274+P287+P293</f>
        <v>0</v>
      </c>
      <c r="Q245" s="209"/>
      <c r="R245" s="210">
        <f>R246+R274+R287+R293</f>
        <v>0</v>
      </c>
      <c r="S245" s="209"/>
      <c r="T245" s="211">
        <f>T246+T274+T287+T293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2" t="s">
        <v>162</v>
      </c>
      <c r="AT245" s="213" t="s">
        <v>77</v>
      </c>
      <c r="AU245" s="213" t="s">
        <v>78</v>
      </c>
      <c r="AY245" s="212" t="s">
        <v>134</v>
      </c>
      <c r="BK245" s="214">
        <f>BK246+BK274+BK287+BK293</f>
        <v>0</v>
      </c>
    </row>
    <row r="246" spans="1:63" s="12" customFormat="1" ht="22.8" customHeight="1">
      <c r="A246" s="12"/>
      <c r="B246" s="201"/>
      <c r="C246" s="202"/>
      <c r="D246" s="203" t="s">
        <v>77</v>
      </c>
      <c r="E246" s="215" t="s">
        <v>355</v>
      </c>
      <c r="F246" s="215" t="s">
        <v>356</v>
      </c>
      <c r="G246" s="202"/>
      <c r="H246" s="202"/>
      <c r="I246" s="205"/>
      <c r="J246" s="216">
        <f>BK246</f>
        <v>0</v>
      </c>
      <c r="K246" s="202"/>
      <c r="L246" s="207"/>
      <c r="M246" s="208"/>
      <c r="N246" s="209"/>
      <c r="O246" s="209"/>
      <c r="P246" s="210">
        <f>SUM(P247:P273)</f>
        <v>0</v>
      </c>
      <c r="Q246" s="209"/>
      <c r="R246" s="210">
        <f>SUM(R247:R273)</f>
        <v>0</v>
      </c>
      <c r="S246" s="209"/>
      <c r="T246" s="211">
        <f>SUM(T247:T273)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2" t="s">
        <v>162</v>
      </c>
      <c r="AT246" s="213" t="s">
        <v>77</v>
      </c>
      <c r="AU246" s="213" t="s">
        <v>86</v>
      </c>
      <c r="AY246" s="212" t="s">
        <v>134</v>
      </c>
      <c r="BK246" s="214">
        <f>SUM(BK247:BK273)</f>
        <v>0</v>
      </c>
    </row>
    <row r="247" spans="1:65" s="2" customFormat="1" ht="14.4" customHeight="1">
      <c r="A247" s="36"/>
      <c r="B247" s="37"/>
      <c r="C247" s="217" t="s">
        <v>357</v>
      </c>
      <c r="D247" s="217" t="s">
        <v>136</v>
      </c>
      <c r="E247" s="218" t="s">
        <v>358</v>
      </c>
      <c r="F247" s="219" t="s">
        <v>359</v>
      </c>
      <c r="G247" s="220" t="s">
        <v>360</v>
      </c>
      <c r="H247" s="221">
        <v>1</v>
      </c>
      <c r="I247" s="222"/>
      <c r="J247" s="223">
        <f>ROUND(I247*H247,2)</f>
        <v>0</v>
      </c>
      <c r="K247" s="224"/>
      <c r="L247" s="42"/>
      <c r="M247" s="225" t="s">
        <v>1</v>
      </c>
      <c r="N247" s="226" t="s">
        <v>43</v>
      </c>
      <c r="O247" s="89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29" t="s">
        <v>361</v>
      </c>
      <c r="AT247" s="229" t="s">
        <v>136</v>
      </c>
      <c r="AU247" s="229" t="s">
        <v>88</v>
      </c>
      <c r="AY247" s="15" t="s">
        <v>134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5" t="s">
        <v>86</v>
      </c>
      <c r="BK247" s="230">
        <f>ROUND(I247*H247,2)</f>
        <v>0</v>
      </c>
      <c r="BL247" s="15" t="s">
        <v>361</v>
      </c>
      <c r="BM247" s="229" t="s">
        <v>362</v>
      </c>
    </row>
    <row r="248" spans="1:47" s="2" customFormat="1" ht="12">
      <c r="A248" s="36"/>
      <c r="B248" s="37"/>
      <c r="C248" s="38"/>
      <c r="D248" s="231" t="s">
        <v>142</v>
      </c>
      <c r="E248" s="38"/>
      <c r="F248" s="232" t="s">
        <v>359</v>
      </c>
      <c r="G248" s="38"/>
      <c r="H248" s="38"/>
      <c r="I248" s="233"/>
      <c r="J248" s="38"/>
      <c r="K248" s="38"/>
      <c r="L248" s="42"/>
      <c r="M248" s="234"/>
      <c r="N248" s="235"/>
      <c r="O248" s="89"/>
      <c r="P248" s="89"/>
      <c r="Q248" s="89"/>
      <c r="R248" s="89"/>
      <c r="S248" s="89"/>
      <c r="T248" s="90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5" t="s">
        <v>142</v>
      </c>
      <c r="AU248" s="15" t="s">
        <v>88</v>
      </c>
    </row>
    <row r="249" spans="1:51" s="13" customFormat="1" ht="12">
      <c r="A249" s="13"/>
      <c r="B249" s="236"/>
      <c r="C249" s="237"/>
      <c r="D249" s="231" t="s">
        <v>149</v>
      </c>
      <c r="E249" s="238" t="s">
        <v>1</v>
      </c>
      <c r="F249" s="239" t="s">
        <v>363</v>
      </c>
      <c r="G249" s="237"/>
      <c r="H249" s="240">
        <v>1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149</v>
      </c>
      <c r="AU249" s="246" t="s">
        <v>88</v>
      </c>
      <c r="AV249" s="13" t="s">
        <v>88</v>
      </c>
      <c r="AW249" s="13" t="s">
        <v>35</v>
      </c>
      <c r="AX249" s="13" t="s">
        <v>86</v>
      </c>
      <c r="AY249" s="246" t="s">
        <v>134</v>
      </c>
    </row>
    <row r="250" spans="1:65" s="2" customFormat="1" ht="14.4" customHeight="1">
      <c r="A250" s="36"/>
      <c r="B250" s="37"/>
      <c r="C250" s="217" t="s">
        <v>364</v>
      </c>
      <c r="D250" s="217" t="s">
        <v>136</v>
      </c>
      <c r="E250" s="218" t="s">
        <v>365</v>
      </c>
      <c r="F250" s="219" t="s">
        <v>366</v>
      </c>
      <c r="G250" s="220" t="s">
        <v>360</v>
      </c>
      <c r="H250" s="221">
        <v>1</v>
      </c>
      <c r="I250" s="222"/>
      <c r="J250" s="223">
        <f>ROUND(I250*H250,2)</f>
        <v>0</v>
      </c>
      <c r="K250" s="224"/>
      <c r="L250" s="42"/>
      <c r="M250" s="225" t="s">
        <v>1</v>
      </c>
      <c r="N250" s="226" t="s">
        <v>43</v>
      </c>
      <c r="O250" s="89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29" t="s">
        <v>361</v>
      </c>
      <c r="AT250" s="229" t="s">
        <v>136</v>
      </c>
      <c r="AU250" s="229" t="s">
        <v>88</v>
      </c>
      <c r="AY250" s="15" t="s">
        <v>134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5" t="s">
        <v>86</v>
      </c>
      <c r="BK250" s="230">
        <f>ROUND(I250*H250,2)</f>
        <v>0</v>
      </c>
      <c r="BL250" s="15" t="s">
        <v>361</v>
      </c>
      <c r="BM250" s="229" t="s">
        <v>367</v>
      </c>
    </row>
    <row r="251" spans="1:47" s="2" customFormat="1" ht="12">
      <c r="A251" s="36"/>
      <c r="B251" s="37"/>
      <c r="C251" s="38"/>
      <c r="D251" s="231" t="s">
        <v>142</v>
      </c>
      <c r="E251" s="38"/>
      <c r="F251" s="232" t="s">
        <v>368</v>
      </c>
      <c r="G251" s="38"/>
      <c r="H251" s="38"/>
      <c r="I251" s="233"/>
      <c r="J251" s="38"/>
      <c r="K251" s="38"/>
      <c r="L251" s="42"/>
      <c r="M251" s="234"/>
      <c r="N251" s="235"/>
      <c r="O251" s="89"/>
      <c r="P251" s="89"/>
      <c r="Q251" s="89"/>
      <c r="R251" s="89"/>
      <c r="S251" s="89"/>
      <c r="T251" s="90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5" t="s">
        <v>142</v>
      </c>
      <c r="AU251" s="15" t="s">
        <v>88</v>
      </c>
    </row>
    <row r="252" spans="1:51" s="13" customFormat="1" ht="12">
      <c r="A252" s="13"/>
      <c r="B252" s="236"/>
      <c r="C252" s="237"/>
      <c r="D252" s="231" t="s">
        <v>149</v>
      </c>
      <c r="E252" s="238" t="s">
        <v>1</v>
      </c>
      <c r="F252" s="239" t="s">
        <v>363</v>
      </c>
      <c r="G252" s="237"/>
      <c r="H252" s="240">
        <v>1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149</v>
      </c>
      <c r="AU252" s="246" t="s">
        <v>88</v>
      </c>
      <c r="AV252" s="13" t="s">
        <v>88</v>
      </c>
      <c r="AW252" s="13" t="s">
        <v>35</v>
      </c>
      <c r="AX252" s="13" t="s">
        <v>86</v>
      </c>
      <c r="AY252" s="246" t="s">
        <v>134</v>
      </c>
    </row>
    <row r="253" spans="1:65" s="2" customFormat="1" ht="14.4" customHeight="1">
      <c r="A253" s="36"/>
      <c r="B253" s="37"/>
      <c r="C253" s="217" t="s">
        <v>369</v>
      </c>
      <c r="D253" s="217" t="s">
        <v>136</v>
      </c>
      <c r="E253" s="218" t="s">
        <v>370</v>
      </c>
      <c r="F253" s="219" t="s">
        <v>371</v>
      </c>
      <c r="G253" s="220" t="s">
        <v>360</v>
      </c>
      <c r="H253" s="221">
        <v>1</v>
      </c>
      <c r="I253" s="222"/>
      <c r="J253" s="223">
        <f>ROUND(I253*H253,2)</f>
        <v>0</v>
      </c>
      <c r="K253" s="224"/>
      <c r="L253" s="42"/>
      <c r="M253" s="225" t="s">
        <v>1</v>
      </c>
      <c r="N253" s="226" t="s">
        <v>43</v>
      </c>
      <c r="O253" s="89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29" t="s">
        <v>361</v>
      </c>
      <c r="AT253" s="229" t="s">
        <v>136</v>
      </c>
      <c r="AU253" s="229" t="s">
        <v>88</v>
      </c>
      <c r="AY253" s="15" t="s">
        <v>134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5" t="s">
        <v>86</v>
      </c>
      <c r="BK253" s="230">
        <f>ROUND(I253*H253,2)</f>
        <v>0</v>
      </c>
      <c r="BL253" s="15" t="s">
        <v>361</v>
      </c>
      <c r="BM253" s="229" t="s">
        <v>372</v>
      </c>
    </row>
    <row r="254" spans="1:47" s="2" customFormat="1" ht="12">
      <c r="A254" s="36"/>
      <c r="B254" s="37"/>
      <c r="C254" s="38"/>
      <c r="D254" s="231" t="s">
        <v>142</v>
      </c>
      <c r="E254" s="38"/>
      <c r="F254" s="232" t="s">
        <v>373</v>
      </c>
      <c r="G254" s="38"/>
      <c r="H254" s="38"/>
      <c r="I254" s="233"/>
      <c r="J254" s="38"/>
      <c r="K254" s="38"/>
      <c r="L254" s="42"/>
      <c r="M254" s="234"/>
      <c r="N254" s="235"/>
      <c r="O254" s="89"/>
      <c r="P254" s="89"/>
      <c r="Q254" s="89"/>
      <c r="R254" s="89"/>
      <c r="S254" s="89"/>
      <c r="T254" s="90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5" t="s">
        <v>142</v>
      </c>
      <c r="AU254" s="15" t="s">
        <v>88</v>
      </c>
    </row>
    <row r="255" spans="1:51" s="13" customFormat="1" ht="12">
      <c r="A255" s="13"/>
      <c r="B255" s="236"/>
      <c r="C255" s="237"/>
      <c r="D255" s="231" t="s">
        <v>149</v>
      </c>
      <c r="E255" s="238" t="s">
        <v>1</v>
      </c>
      <c r="F255" s="239" t="s">
        <v>363</v>
      </c>
      <c r="G255" s="237"/>
      <c r="H255" s="240">
        <v>1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149</v>
      </c>
      <c r="AU255" s="246" t="s">
        <v>88</v>
      </c>
      <c r="AV255" s="13" t="s">
        <v>88</v>
      </c>
      <c r="AW255" s="13" t="s">
        <v>35</v>
      </c>
      <c r="AX255" s="13" t="s">
        <v>86</v>
      </c>
      <c r="AY255" s="246" t="s">
        <v>134</v>
      </c>
    </row>
    <row r="256" spans="1:65" s="2" customFormat="1" ht="14.4" customHeight="1">
      <c r="A256" s="36"/>
      <c r="B256" s="37"/>
      <c r="C256" s="217" t="s">
        <v>374</v>
      </c>
      <c r="D256" s="217" t="s">
        <v>136</v>
      </c>
      <c r="E256" s="218" t="s">
        <v>375</v>
      </c>
      <c r="F256" s="219" t="s">
        <v>376</v>
      </c>
      <c r="G256" s="220" t="s">
        <v>360</v>
      </c>
      <c r="H256" s="221">
        <v>1</v>
      </c>
      <c r="I256" s="222"/>
      <c r="J256" s="223">
        <f>ROUND(I256*H256,2)</f>
        <v>0</v>
      </c>
      <c r="K256" s="224"/>
      <c r="L256" s="42"/>
      <c r="M256" s="225" t="s">
        <v>1</v>
      </c>
      <c r="N256" s="226" t="s">
        <v>43</v>
      </c>
      <c r="O256" s="89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29" t="s">
        <v>361</v>
      </c>
      <c r="AT256" s="229" t="s">
        <v>136</v>
      </c>
      <c r="AU256" s="229" t="s">
        <v>88</v>
      </c>
      <c r="AY256" s="15" t="s">
        <v>134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5" t="s">
        <v>86</v>
      </c>
      <c r="BK256" s="230">
        <f>ROUND(I256*H256,2)</f>
        <v>0</v>
      </c>
      <c r="BL256" s="15" t="s">
        <v>361</v>
      </c>
      <c r="BM256" s="229" t="s">
        <v>377</v>
      </c>
    </row>
    <row r="257" spans="1:47" s="2" customFormat="1" ht="12">
      <c r="A257" s="36"/>
      <c r="B257" s="37"/>
      <c r="C257" s="38"/>
      <c r="D257" s="231" t="s">
        <v>142</v>
      </c>
      <c r="E257" s="38"/>
      <c r="F257" s="232" t="s">
        <v>376</v>
      </c>
      <c r="G257" s="38"/>
      <c r="H257" s="38"/>
      <c r="I257" s="233"/>
      <c r="J257" s="38"/>
      <c r="K257" s="38"/>
      <c r="L257" s="42"/>
      <c r="M257" s="234"/>
      <c r="N257" s="235"/>
      <c r="O257" s="89"/>
      <c r="P257" s="89"/>
      <c r="Q257" s="89"/>
      <c r="R257" s="89"/>
      <c r="S257" s="89"/>
      <c r="T257" s="90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5" t="s">
        <v>142</v>
      </c>
      <c r="AU257" s="15" t="s">
        <v>88</v>
      </c>
    </row>
    <row r="258" spans="1:51" s="13" customFormat="1" ht="12">
      <c r="A258" s="13"/>
      <c r="B258" s="236"/>
      <c r="C258" s="237"/>
      <c r="D258" s="231" t="s">
        <v>149</v>
      </c>
      <c r="E258" s="238" t="s">
        <v>1</v>
      </c>
      <c r="F258" s="239" t="s">
        <v>363</v>
      </c>
      <c r="G258" s="237"/>
      <c r="H258" s="240">
        <v>1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149</v>
      </c>
      <c r="AU258" s="246" t="s">
        <v>88</v>
      </c>
      <c r="AV258" s="13" t="s">
        <v>88</v>
      </c>
      <c r="AW258" s="13" t="s">
        <v>35</v>
      </c>
      <c r="AX258" s="13" t="s">
        <v>86</v>
      </c>
      <c r="AY258" s="246" t="s">
        <v>134</v>
      </c>
    </row>
    <row r="259" spans="1:65" s="2" customFormat="1" ht="14.4" customHeight="1">
      <c r="A259" s="36"/>
      <c r="B259" s="37"/>
      <c r="C259" s="217" t="s">
        <v>378</v>
      </c>
      <c r="D259" s="217" t="s">
        <v>136</v>
      </c>
      <c r="E259" s="218" t="s">
        <v>379</v>
      </c>
      <c r="F259" s="219" t="s">
        <v>380</v>
      </c>
      <c r="G259" s="220" t="s">
        <v>360</v>
      </c>
      <c r="H259" s="221">
        <v>1</v>
      </c>
      <c r="I259" s="222"/>
      <c r="J259" s="223">
        <f>ROUND(I259*H259,2)</f>
        <v>0</v>
      </c>
      <c r="K259" s="224"/>
      <c r="L259" s="42"/>
      <c r="M259" s="225" t="s">
        <v>1</v>
      </c>
      <c r="N259" s="226" t="s">
        <v>43</v>
      </c>
      <c r="O259" s="89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29" t="s">
        <v>361</v>
      </c>
      <c r="AT259" s="229" t="s">
        <v>136</v>
      </c>
      <c r="AU259" s="229" t="s">
        <v>88</v>
      </c>
      <c r="AY259" s="15" t="s">
        <v>134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5" t="s">
        <v>86</v>
      </c>
      <c r="BK259" s="230">
        <f>ROUND(I259*H259,2)</f>
        <v>0</v>
      </c>
      <c r="BL259" s="15" t="s">
        <v>361</v>
      </c>
      <c r="BM259" s="229" t="s">
        <v>381</v>
      </c>
    </row>
    <row r="260" spans="1:47" s="2" customFormat="1" ht="12">
      <c r="A260" s="36"/>
      <c r="B260" s="37"/>
      <c r="C260" s="38"/>
      <c r="D260" s="231" t="s">
        <v>142</v>
      </c>
      <c r="E260" s="38"/>
      <c r="F260" s="232" t="s">
        <v>380</v>
      </c>
      <c r="G260" s="38"/>
      <c r="H260" s="38"/>
      <c r="I260" s="233"/>
      <c r="J260" s="38"/>
      <c r="K260" s="38"/>
      <c r="L260" s="42"/>
      <c r="M260" s="234"/>
      <c r="N260" s="235"/>
      <c r="O260" s="89"/>
      <c r="P260" s="89"/>
      <c r="Q260" s="89"/>
      <c r="R260" s="89"/>
      <c r="S260" s="89"/>
      <c r="T260" s="90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5" t="s">
        <v>142</v>
      </c>
      <c r="AU260" s="15" t="s">
        <v>88</v>
      </c>
    </row>
    <row r="261" spans="1:51" s="13" customFormat="1" ht="12">
      <c r="A261" s="13"/>
      <c r="B261" s="236"/>
      <c r="C261" s="237"/>
      <c r="D261" s="231" t="s">
        <v>149</v>
      </c>
      <c r="E261" s="238" t="s">
        <v>1</v>
      </c>
      <c r="F261" s="239" t="s">
        <v>363</v>
      </c>
      <c r="G261" s="237"/>
      <c r="H261" s="240">
        <v>1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149</v>
      </c>
      <c r="AU261" s="246" t="s">
        <v>88</v>
      </c>
      <c r="AV261" s="13" t="s">
        <v>88</v>
      </c>
      <c r="AW261" s="13" t="s">
        <v>35</v>
      </c>
      <c r="AX261" s="13" t="s">
        <v>86</v>
      </c>
      <c r="AY261" s="246" t="s">
        <v>134</v>
      </c>
    </row>
    <row r="262" spans="1:65" s="2" customFormat="1" ht="14.4" customHeight="1">
      <c r="A262" s="36"/>
      <c r="B262" s="37"/>
      <c r="C262" s="217" t="s">
        <v>382</v>
      </c>
      <c r="D262" s="217" t="s">
        <v>136</v>
      </c>
      <c r="E262" s="218" t="s">
        <v>383</v>
      </c>
      <c r="F262" s="219" t="s">
        <v>384</v>
      </c>
      <c r="G262" s="220" t="s">
        <v>360</v>
      </c>
      <c r="H262" s="221">
        <v>1</v>
      </c>
      <c r="I262" s="222"/>
      <c r="J262" s="223">
        <f>ROUND(I262*H262,2)</f>
        <v>0</v>
      </c>
      <c r="K262" s="224"/>
      <c r="L262" s="42"/>
      <c r="M262" s="225" t="s">
        <v>1</v>
      </c>
      <c r="N262" s="226" t="s">
        <v>43</v>
      </c>
      <c r="O262" s="89"/>
      <c r="P262" s="227">
        <f>O262*H262</f>
        <v>0</v>
      </c>
      <c r="Q262" s="227">
        <v>0</v>
      </c>
      <c r="R262" s="227">
        <f>Q262*H262</f>
        <v>0</v>
      </c>
      <c r="S262" s="227">
        <v>0</v>
      </c>
      <c r="T262" s="228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29" t="s">
        <v>361</v>
      </c>
      <c r="AT262" s="229" t="s">
        <v>136</v>
      </c>
      <c r="AU262" s="229" t="s">
        <v>88</v>
      </c>
      <c r="AY262" s="15" t="s">
        <v>134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5" t="s">
        <v>86</v>
      </c>
      <c r="BK262" s="230">
        <f>ROUND(I262*H262,2)</f>
        <v>0</v>
      </c>
      <c r="BL262" s="15" t="s">
        <v>361</v>
      </c>
      <c r="BM262" s="229" t="s">
        <v>385</v>
      </c>
    </row>
    <row r="263" spans="1:47" s="2" customFormat="1" ht="12">
      <c r="A263" s="36"/>
      <c r="B263" s="37"/>
      <c r="C263" s="38"/>
      <c r="D263" s="231" t="s">
        <v>142</v>
      </c>
      <c r="E263" s="38"/>
      <c r="F263" s="232" t="s">
        <v>384</v>
      </c>
      <c r="G263" s="38"/>
      <c r="H263" s="38"/>
      <c r="I263" s="233"/>
      <c r="J263" s="38"/>
      <c r="K263" s="38"/>
      <c r="L263" s="42"/>
      <c r="M263" s="234"/>
      <c r="N263" s="235"/>
      <c r="O263" s="89"/>
      <c r="P263" s="89"/>
      <c r="Q263" s="89"/>
      <c r="R263" s="89"/>
      <c r="S263" s="89"/>
      <c r="T263" s="90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5" t="s">
        <v>142</v>
      </c>
      <c r="AU263" s="15" t="s">
        <v>88</v>
      </c>
    </row>
    <row r="264" spans="1:51" s="13" customFormat="1" ht="12">
      <c r="A264" s="13"/>
      <c r="B264" s="236"/>
      <c r="C264" s="237"/>
      <c r="D264" s="231" t="s">
        <v>149</v>
      </c>
      <c r="E264" s="238" t="s">
        <v>1</v>
      </c>
      <c r="F264" s="239" t="s">
        <v>363</v>
      </c>
      <c r="G264" s="237"/>
      <c r="H264" s="240">
        <v>1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149</v>
      </c>
      <c r="AU264" s="246" t="s">
        <v>88</v>
      </c>
      <c r="AV264" s="13" t="s">
        <v>88</v>
      </c>
      <c r="AW264" s="13" t="s">
        <v>35</v>
      </c>
      <c r="AX264" s="13" t="s">
        <v>86</v>
      </c>
      <c r="AY264" s="246" t="s">
        <v>134</v>
      </c>
    </row>
    <row r="265" spans="1:65" s="2" customFormat="1" ht="14.4" customHeight="1">
      <c r="A265" s="36"/>
      <c r="B265" s="37"/>
      <c r="C265" s="217" t="s">
        <v>386</v>
      </c>
      <c r="D265" s="217" t="s">
        <v>136</v>
      </c>
      <c r="E265" s="218" t="s">
        <v>387</v>
      </c>
      <c r="F265" s="219" t="s">
        <v>388</v>
      </c>
      <c r="G265" s="220" t="s">
        <v>360</v>
      </c>
      <c r="H265" s="221">
        <v>1</v>
      </c>
      <c r="I265" s="222"/>
      <c r="J265" s="223">
        <f>ROUND(I265*H265,2)</f>
        <v>0</v>
      </c>
      <c r="K265" s="224"/>
      <c r="L265" s="42"/>
      <c r="M265" s="225" t="s">
        <v>1</v>
      </c>
      <c r="N265" s="226" t="s">
        <v>43</v>
      </c>
      <c r="O265" s="89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29" t="s">
        <v>361</v>
      </c>
      <c r="AT265" s="229" t="s">
        <v>136</v>
      </c>
      <c r="AU265" s="229" t="s">
        <v>88</v>
      </c>
      <c r="AY265" s="15" t="s">
        <v>134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5" t="s">
        <v>86</v>
      </c>
      <c r="BK265" s="230">
        <f>ROUND(I265*H265,2)</f>
        <v>0</v>
      </c>
      <c r="BL265" s="15" t="s">
        <v>361</v>
      </c>
      <c r="BM265" s="229" t="s">
        <v>389</v>
      </c>
    </row>
    <row r="266" spans="1:47" s="2" customFormat="1" ht="12">
      <c r="A266" s="36"/>
      <c r="B266" s="37"/>
      <c r="C266" s="38"/>
      <c r="D266" s="231" t="s">
        <v>142</v>
      </c>
      <c r="E266" s="38"/>
      <c r="F266" s="232" t="s">
        <v>388</v>
      </c>
      <c r="G266" s="38"/>
      <c r="H266" s="38"/>
      <c r="I266" s="233"/>
      <c r="J266" s="38"/>
      <c r="K266" s="38"/>
      <c r="L266" s="42"/>
      <c r="M266" s="234"/>
      <c r="N266" s="235"/>
      <c r="O266" s="89"/>
      <c r="P266" s="89"/>
      <c r="Q266" s="89"/>
      <c r="R266" s="89"/>
      <c r="S266" s="89"/>
      <c r="T266" s="90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5" t="s">
        <v>142</v>
      </c>
      <c r="AU266" s="15" t="s">
        <v>88</v>
      </c>
    </row>
    <row r="267" spans="1:51" s="13" customFormat="1" ht="12">
      <c r="A267" s="13"/>
      <c r="B267" s="236"/>
      <c r="C267" s="237"/>
      <c r="D267" s="231" t="s">
        <v>149</v>
      </c>
      <c r="E267" s="238" t="s">
        <v>1</v>
      </c>
      <c r="F267" s="239" t="s">
        <v>363</v>
      </c>
      <c r="G267" s="237"/>
      <c r="H267" s="240">
        <v>1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149</v>
      </c>
      <c r="AU267" s="246" t="s">
        <v>88</v>
      </c>
      <c r="AV267" s="13" t="s">
        <v>88</v>
      </c>
      <c r="AW267" s="13" t="s">
        <v>35</v>
      </c>
      <c r="AX267" s="13" t="s">
        <v>86</v>
      </c>
      <c r="AY267" s="246" t="s">
        <v>134</v>
      </c>
    </row>
    <row r="268" spans="1:65" s="2" customFormat="1" ht="14.4" customHeight="1">
      <c r="A268" s="36"/>
      <c r="B268" s="37"/>
      <c r="C268" s="217" t="s">
        <v>390</v>
      </c>
      <c r="D268" s="217" t="s">
        <v>136</v>
      </c>
      <c r="E268" s="218" t="s">
        <v>391</v>
      </c>
      <c r="F268" s="219" t="s">
        <v>392</v>
      </c>
      <c r="G268" s="220" t="s">
        <v>360</v>
      </c>
      <c r="H268" s="221">
        <v>1</v>
      </c>
      <c r="I268" s="222"/>
      <c r="J268" s="223">
        <f>ROUND(I268*H268,2)</f>
        <v>0</v>
      </c>
      <c r="K268" s="224"/>
      <c r="L268" s="42"/>
      <c r="M268" s="225" t="s">
        <v>1</v>
      </c>
      <c r="N268" s="226" t="s">
        <v>43</v>
      </c>
      <c r="O268" s="89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29" t="s">
        <v>361</v>
      </c>
      <c r="AT268" s="229" t="s">
        <v>136</v>
      </c>
      <c r="AU268" s="229" t="s">
        <v>88</v>
      </c>
      <c r="AY268" s="15" t="s">
        <v>134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5" t="s">
        <v>86</v>
      </c>
      <c r="BK268" s="230">
        <f>ROUND(I268*H268,2)</f>
        <v>0</v>
      </c>
      <c r="BL268" s="15" t="s">
        <v>361</v>
      </c>
      <c r="BM268" s="229" t="s">
        <v>393</v>
      </c>
    </row>
    <row r="269" spans="1:47" s="2" customFormat="1" ht="12">
      <c r="A269" s="36"/>
      <c r="B269" s="37"/>
      <c r="C269" s="38"/>
      <c r="D269" s="231" t="s">
        <v>142</v>
      </c>
      <c r="E269" s="38"/>
      <c r="F269" s="232" t="s">
        <v>394</v>
      </c>
      <c r="G269" s="38"/>
      <c r="H269" s="38"/>
      <c r="I269" s="233"/>
      <c r="J269" s="38"/>
      <c r="K269" s="38"/>
      <c r="L269" s="42"/>
      <c r="M269" s="234"/>
      <c r="N269" s="235"/>
      <c r="O269" s="89"/>
      <c r="P269" s="89"/>
      <c r="Q269" s="89"/>
      <c r="R269" s="89"/>
      <c r="S269" s="89"/>
      <c r="T269" s="90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5" t="s">
        <v>142</v>
      </c>
      <c r="AU269" s="15" t="s">
        <v>88</v>
      </c>
    </row>
    <row r="270" spans="1:47" s="2" customFormat="1" ht="12">
      <c r="A270" s="36"/>
      <c r="B270" s="37"/>
      <c r="C270" s="38"/>
      <c r="D270" s="231" t="s">
        <v>395</v>
      </c>
      <c r="E270" s="38"/>
      <c r="F270" s="258" t="s">
        <v>396</v>
      </c>
      <c r="G270" s="38"/>
      <c r="H270" s="38"/>
      <c r="I270" s="233"/>
      <c r="J270" s="38"/>
      <c r="K270" s="38"/>
      <c r="L270" s="42"/>
      <c r="M270" s="234"/>
      <c r="N270" s="235"/>
      <c r="O270" s="89"/>
      <c r="P270" s="89"/>
      <c r="Q270" s="89"/>
      <c r="R270" s="89"/>
      <c r="S270" s="89"/>
      <c r="T270" s="90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5" t="s">
        <v>395</v>
      </c>
      <c r="AU270" s="15" t="s">
        <v>88</v>
      </c>
    </row>
    <row r="271" spans="1:65" s="2" customFormat="1" ht="14.4" customHeight="1">
      <c r="A271" s="36"/>
      <c r="B271" s="37"/>
      <c r="C271" s="217" t="s">
        <v>397</v>
      </c>
      <c r="D271" s="217" t="s">
        <v>136</v>
      </c>
      <c r="E271" s="218" t="s">
        <v>398</v>
      </c>
      <c r="F271" s="219" t="s">
        <v>399</v>
      </c>
      <c r="G271" s="220" t="s">
        <v>360</v>
      </c>
      <c r="H271" s="221">
        <v>1</v>
      </c>
      <c r="I271" s="222"/>
      <c r="J271" s="223">
        <f>ROUND(I271*H271,2)</f>
        <v>0</v>
      </c>
      <c r="K271" s="224"/>
      <c r="L271" s="42"/>
      <c r="M271" s="225" t="s">
        <v>1</v>
      </c>
      <c r="N271" s="226" t="s">
        <v>43</v>
      </c>
      <c r="O271" s="89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29" t="s">
        <v>361</v>
      </c>
      <c r="AT271" s="229" t="s">
        <v>136</v>
      </c>
      <c r="AU271" s="229" t="s">
        <v>88</v>
      </c>
      <c r="AY271" s="15" t="s">
        <v>134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5" t="s">
        <v>86</v>
      </c>
      <c r="BK271" s="230">
        <f>ROUND(I271*H271,2)</f>
        <v>0</v>
      </c>
      <c r="BL271" s="15" t="s">
        <v>361</v>
      </c>
      <c r="BM271" s="229" t="s">
        <v>400</v>
      </c>
    </row>
    <row r="272" spans="1:47" s="2" customFormat="1" ht="12">
      <c r="A272" s="36"/>
      <c r="B272" s="37"/>
      <c r="C272" s="38"/>
      <c r="D272" s="231" t="s">
        <v>142</v>
      </c>
      <c r="E272" s="38"/>
      <c r="F272" s="232" t="s">
        <v>394</v>
      </c>
      <c r="G272" s="38"/>
      <c r="H272" s="38"/>
      <c r="I272" s="233"/>
      <c r="J272" s="38"/>
      <c r="K272" s="38"/>
      <c r="L272" s="42"/>
      <c r="M272" s="234"/>
      <c r="N272" s="235"/>
      <c r="O272" s="89"/>
      <c r="P272" s="89"/>
      <c r="Q272" s="89"/>
      <c r="R272" s="89"/>
      <c r="S272" s="89"/>
      <c r="T272" s="90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5" t="s">
        <v>142</v>
      </c>
      <c r="AU272" s="15" t="s">
        <v>88</v>
      </c>
    </row>
    <row r="273" spans="1:47" s="2" customFormat="1" ht="12">
      <c r="A273" s="36"/>
      <c r="B273" s="37"/>
      <c r="C273" s="38"/>
      <c r="D273" s="231" t="s">
        <v>395</v>
      </c>
      <c r="E273" s="38"/>
      <c r="F273" s="258" t="s">
        <v>401</v>
      </c>
      <c r="G273" s="38"/>
      <c r="H273" s="38"/>
      <c r="I273" s="233"/>
      <c r="J273" s="38"/>
      <c r="K273" s="38"/>
      <c r="L273" s="42"/>
      <c r="M273" s="234"/>
      <c r="N273" s="235"/>
      <c r="O273" s="89"/>
      <c r="P273" s="89"/>
      <c r="Q273" s="89"/>
      <c r="R273" s="89"/>
      <c r="S273" s="89"/>
      <c r="T273" s="90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5" t="s">
        <v>395</v>
      </c>
      <c r="AU273" s="15" t="s">
        <v>88</v>
      </c>
    </row>
    <row r="274" spans="1:63" s="12" customFormat="1" ht="22.8" customHeight="1">
      <c r="A274" s="12"/>
      <c r="B274" s="201"/>
      <c r="C274" s="202"/>
      <c r="D274" s="203" t="s">
        <v>77</v>
      </c>
      <c r="E274" s="215" t="s">
        <v>402</v>
      </c>
      <c r="F274" s="215" t="s">
        <v>403</v>
      </c>
      <c r="G274" s="202"/>
      <c r="H274" s="202"/>
      <c r="I274" s="205"/>
      <c r="J274" s="216">
        <f>BK274</f>
        <v>0</v>
      </c>
      <c r="K274" s="202"/>
      <c r="L274" s="207"/>
      <c r="M274" s="208"/>
      <c r="N274" s="209"/>
      <c r="O274" s="209"/>
      <c r="P274" s="210">
        <f>SUM(P275:P286)</f>
        <v>0</v>
      </c>
      <c r="Q274" s="209"/>
      <c r="R274" s="210">
        <f>SUM(R275:R286)</f>
        <v>0</v>
      </c>
      <c r="S274" s="209"/>
      <c r="T274" s="211">
        <f>SUM(T275:T286)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2" t="s">
        <v>162</v>
      </c>
      <c r="AT274" s="213" t="s">
        <v>77</v>
      </c>
      <c r="AU274" s="213" t="s">
        <v>86</v>
      </c>
      <c r="AY274" s="212" t="s">
        <v>134</v>
      </c>
      <c r="BK274" s="214">
        <f>SUM(BK275:BK286)</f>
        <v>0</v>
      </c>
    </row>
    <row r="275" spans="1:65" s="2" customFormat="1" ht="14.4" customHeight="1">
      <c r="A275" s="36"/>
      <c r="B275" s="37"/>
      <c r="C275" s="217" t="s">
        <v>404</v>
      </c>
      <c r="D275" s="217" t="s">
        <v>136</v>
      </c>
      <c r="E275" s="218" t="s">
        <v>405</v>
      </c>
      <c r="F275" s="219" t="s">
        <v>406</v>
      </c>
      <c r="G275" s="220" t="s">
        <v>360</v>
      </c>
      <c r="H275" s="221">
        <v>1</v>
      </c>
      <c r="I275" s="222"/>
      <c r="J275" s="223">
        <f>ROUND(I275*H275,2)</f>
        <v>0</v>
      </c>
      <c r="K275" s="224"/>
      <c r="L275" s="42"/>
      <c r="M275" s="225" t="s">
        <v>1</v>
      </c>
      <c r="N275" s="226" t="s">
        <v>43</v>
      </c>
      <c r="O275" s="89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29" t="s">
        <v>361</v>
      </c>
      <c r="AT275" s="229" t="s">
        <v>136</v>
      </c>
      <c r="AU275" s="229" t="s">
        <v>88</v>
      </c>
      <c r="AY275" s="15" t="s">
        <v>134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5" t="s">
        <v>86</v>
      </c>
      <c r="BK275" s="230">
        <f>ROUND(I275*H275,2)</f>
        <v>0</v>
      </c>
      <c r="BL275" s="15" t="s">
        <v>361</v>
      </c>
      <c r="BM275" s="229" t="s">
        <v>407</v>
      </c>
    </row>
    <row r="276" spans="1:47" s="2" customFormat="1" ht="12">
      <c r="A276" s="36"/>
      <c r="B276" s="37"/>
      <c r="C276" s="38"/>
      <c r="D276" s="231" t="s">
        <v>142</v>
      </c>
      <c r="E276" s="38"/>
      <c r="F276" s="232" t="s">
        <v>406</v>
      </c>
      <c r="G276" s="38"/>
      <c r="H276" s="38"/>
      <c r="I276" s="233"/>
      <c r="J276" s="38"/>
      <c r="K276" s="38"/>
      <c r="L276" s="42"/>
      <c r="M276" s="234"/>
      <c r="N276" s="235"/>
      <c r="O276" s="89"/>
      <c r="P276" s="89"/>
      <c r="Q276" s="89"/>
      <c r="R276" s="89"/>
      <c r="S276" s="89"/>
      <c r="T276" s="90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5" t="s">
        <v>142</v>
      </c>
      <c r="AU276" s="15" t="s">
        <v>88</v>
      </c>
    </row>
    <row r="277" spans="1:51" s="13" customFormat="1" ht="12">
      <c r="A277" s="13"/>
      <c r="B277" s="236"/>
      <c r="C277" s="237"/>
      <c r="D277" s="231" t="s">
        <v>149</v>
      </c>
      <c r="E277" s="238" t="s">
        <v>1</v>
      </c>
      <c r="F277" s="239" t="s">
        <v>86</v>
      </c>
      <c r="G277" s="237"/>
      <c r="H277" s="240">
        <v>1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149</v>
      </c>
      <c r="AU277" s="246" t="s">
        <v>88</v>
      </c>
      <c r="AV277" s="13" t="s">
        <v>88</v>
      </c>
      <c r="AW277" s="13" t="s">
        <v>35</v>
      </c>
      <c r="AX277" s="13" t="s">
        <v>86</v>
      </c>
      <c r="AY277" s="246" t="s">
        <v>134</v>
      </c>
    </row>
    <row r="278" spans="1:65" s="2" customFormat="1" ht="14.4" customHeight="1">
      <c r="A278" s="36"/>
      <c r="B278" s="37"/>
      <c r="C278" s="217" t="s">
        <v>408</v>
      </c>
      <c r="D278" s="217" t="s">
        <v>136</v>
      </c>
      <c r="E278" s="218" t="s">
        <v>409</v>
      </c>
      <c r="F278" s="219" t="s">
        <v>410</v>
      </c>
      <c r="G278" s="220" t="s">
        <v>360</v>
      </c>
      <c r="H278" s="221">
        <v>1</v>
      </c>
      <c r="I278" s="222"/>
      <c r="J278" s="223">
        <f>ROUND(I278*H278,2)</f>
        <v>0</v>
      </c>
      <c r="K278" s="224"/>
      <c r="L278" s="42"/>
      <c r="M278" s="225" t="s">
        <v>1</v>
      </c>
      <c r="N278" s="226" t="s">
        <v>43</v>
      </c>
      <c r="O278" s="89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29" t="s">
        <v>361</v>
      </c>
      <c r="AT278" s="229" t="s">
        <v>136</v>
      </c>
      <c r="AU278" s="229" t="s">
        <v>88</v>
      </c>
      <c r="AY278" s="15" t="s">
        <v>134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5" t="s">
        <v>86</v>
      </c>
      <c r="BK278" s="230">
        <f>ROUND(I278*H278,2)</f>
        <v>0</v>
      </c>
      <c r="BL278" s="15" t="s">
        <v>361</v>
      </c>
      <c r="BM278" s="229" t="s">
        <v>411</v>
      </c>
    </row>
    <row r="279" spans="1:47" s="2" customFormat="1" ht="12">
      <c r="A279" s="36"/>
      <c r="B279" s="37"/>
      <c r="C279" s="38"/>
      <c r="D279" s="231" t="s">
        <v>142</v>
      </c>
      <c r="E279" s="38"/>
      <c r="F279" s="232" t="s">
        <v>410</v>
      </c>
      <c r="G279" s="38"/>
      <c r="H279" s="38"/>
      <c r="I279" s="233"/>
      <c r="J279" s="38"/>
      <c r="K279" s="38"/>
      <c r="L279" s="42"/>
      <c r="M279" s="234"/>
      <c r="N279" s="235"/>
      <c r="O279" s="89"/>
      <c r="P279" s="89"/>
      <c r="Q279" s="89"/>
      <c r="R279" s="89"/>
      <c r="S279" s="89"/>
      <c r="T279" s="90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5" t="s">
        <v>142</v>
      </c>
      <c r="AU279" s="15" t="s">
        <v>88</v>
      </c>
    </row>
    <row r="280" spans="1:51" s="13" customFormat="1" ht="12">
      <c r="A280" s="13"/>
      <c r="B280" s="236"/>
      <c r="C280" s="237"/>
      <c r="D280" s="231" t="s">
        <v>149</v>
      </c>
      <c r="E280" s="238" t="s">
        <v>1</v>
      </c>
      <c r="F280" s="239" t="s">
        <v>412</v>
      </c>
      <c r="G280" s="237"/>
      <c r="H280" s="240">
        <v>1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149</v>
      </c>
      <c r="AU280" s="246" t="s">
        <v>88</v>
      </c>
      <c r="AV280" s="13" t="s">
        <v>88</v>
      </c>
      <c r="AW280" s="13" t="s">
        <v>35</v>
      </c>
      <c r="AX280" s="13" t="s">
        <v>86</v>
      </c>
      <c r="AY280" s="246" t="s">
        <v>134</v>
      </c>
    </row>
    <row r="281" spans="1:65" s="2" customFormat="1" ht="14.4" customHeight="1">
      <c r="A281" s="36"/>
      <c r="B281" s="37"/>
      <c r="C281" s="217" t="s">
        <v>413</v>
      </c>
      <c r="D281" s="217" t="s">
        <v>136</v>
      </c>
      <c r="E281" s="218" t="s">
        <v>414</v>
      </c>
      <c r="F281" s="219" t="s">
        <v>415</v>
      </c>
      <c r="G281" s="220" t="s">
        <v>360</v>
      </c>
      <c r="H281" s="221">
        <v>1</v>
      </c>
      <c r="I281" s="222"/>
      <c r="J281" s="223">
        <f>ROUND(I281*H281,2)</f>
        <v>0</v>
      </c>
      <c r="K281" s="224"/>
      <c r="L281" s="42"/>
      <c r="M281" s="225" t="s">
        <v>1</v>
      </c>
      <c r="N281" s="226" t="s">
        <v>43</v>
      </c>
      <c r="O281" s="89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29" t="s">
        <v>361</v>
      </c>
      <c r="AT281" s="229" t="s">
        <v>136</v>
      </c>
      <c r="AU281" s="229" t="s">
        <v>88</v>
      </c>
      <c r="AY281" s="15" t="s">
        <v>134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5" t="s">
        <v>86</v>
      </c>
      <c r="BK281" s="230">
        <f>ROUND(I281*H281,2)</f>
        <v>0</v>
      </c>
      <c r="BL281" s="15" t="s">
        <v>361</v>
      </c>
      <c r="BM281" s="229" t="s">
        <v>416</v>
      </c>
    </row>
    <row r="282" spans="1:47" s="2" customFormat="1" ht="12">
      <c r="A282" s="36"/>
      <c r="B282" s="37"/>
      <c r="C282" s="38"/>
      <c r="D282" s="231" t="s">
        <v>142</v>
      </c>
      <c r="E282" s="38"/>
      <c r="F282" s="232" t="s">
        <v>415</v>
      </c>
      <c r="G282" s="38"/>
      <c r="H282" s="38"/>
      <c r="I282" s="233"/>
      <c r="J282" s="38"/>
      <c r="K282" s="38"/>
      <c r="L282" s="42"/>
      <c r="M282" s="234"/>
      <c r="N282" s="235"/>
      <c r="O282" s="89"/>
      <c r="P282" s="89"/>
      <c r="Q282" s="89"/>
      <c r="R282" s="89"/>
      <c r="S282" s="89"/>
      <c r="T282" s="90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5" t="s">
        <v>142</v>
      </c>
      <c r="AU282" s="15" t="s">
        <v>88</v>
      </c>
    </row>
    <row r="283" spans="1:51" s="13" customFormat="1" ht="12">
      <c r="A283" s="13"/>
      <c r="B283" s="236"/>
      <c r="C283" s="237"/>
      <c r="D283" s="231" t="s">
        <v>149</v>
      </c>
      <c r="E283" s="238" t="s">
        <v>1</v>
      </c>
      <c r="F283" s="239" t="s">
        <v>412</v>
      </c>
      <c r="G283" s="237"/>
      <c r="H283" s="240">
        <v>1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149</v>
      </c>
      <c r="AU283" s="246" t="s">
        <v>88</v>
      </c>
      <c r="AV283" s="13" t="s">
        <v>88</v>
      </c>
      <c r="AW283" s="13" t="s">
        <v>35</v>
      </c>
      <c r="AX283" s="13" t="s">
        <v>86</v>
      </c>
      <c r="AY283" s="246" t="s">
        <v>134</v>
      </c>
    </row>
    <row r="284" spans="1:65" s="2" customFormat="1" ht="14.4" customHeight="1">
      <c r="A284" s="36"/>
      <c r="B284" s="37"/>
      <c r="C284" s="217" t="s">
        <v>417</v>
      </c>
      <c r="D284" s="217" t="s">
        <v>136</v>
      </c>
      <c r="E284" s="218" t="s">
        <v>418</v>
      </c>
      <c r="F284" s="219" t="s">
        <v>419</v>
      </c>
      <c r="G284" s="220" t="s">
        <v>360</v>
      </c>
      <c r="H284" s="221">
        <v>1</v>
      </c>
      <c r="I284" s="222"/>
      <c r="J284" s="223">
        <f>ROUND(I284*H284,2)</f>
        <v>0</v>
      </c>
      <c r="K284" s="224"/>
      <c r="L284" s="42"/>
      <c r="M284" s="225" t="s">
        <v>1</v>
      </c>
      <c r="N284" s="226" t="s">
        <v>43</v>
      </c>
      <c r="O284" s="89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29" t="s">
        <v>361</v>
      </c>
      <c r="AT284" s="229" t="s">
        <v>136</v>
      </c>
      <c r="AU284" s="229" t="s">
        <v>88</v>
      </c>
      <c r="AY284" s="15" t="s">
        <v>134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5" t="s">
        <v>86</v>
      </c>
      <c r="BK284" s="230">
        <f>ROUND(I284*H284,2)</f>
        <v>0</v>
      </c>
      <c r="BL284" s="15" t="s">
        <v>361</v>
      </c>
      <c r="BM284" s="229" t="s">
        <v>420</v>
      </c>
    </row>
    <row r="285" spans="1:47" s="2" customFormat="1" ht="12">
      <c r="A285" s="36"/>
      <c r="B285" s="37"/>
      <c r="C285" s="38"/>
      <c r="D285" s="231" t="s">
        <v>142</v>
      </c>
      <c r="E285" s="38"/>
      <c r="F285" s="232" t="s">
        <v>419</v>
      </c>
      <c r="G285" s="38"/>
      <c r="H285" s="38"/>
      <c r="I285" s="233"/>
      <c r="J285" s="38"/>
      <c r="K285" s="38"/>
      <c r="L285" s="42"/>
      <c r="M285" s="234"/>
      <c r="N285" s="235"/>
      <c r="O285" s="89"/>
      <c r="P285" s="89"/>
      <c r="Q285" s="89"/>
      <c r="R285" s="89"/>
      <c r="S285" s="89"/>
      <c r="T285" s="90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5" t="s">
        <v>142</v>
      </c>
      <c r="AU285" s="15" t="s">
        <v>88</v>
      </c>
    </row>
    <row r="286" spans="1:51" s="13" customFormat="1" ht="12">
      <c r="A286" s="13"/>
      <c r="B286" s="236"/>
      <c r="C286" s="237"/>
      <c r="D286" s="231" t="s">
        <v>149</v>
      </c>
      <c r="E286" s="238" t="s">
        <v>1</v>
      </c>
      <c r="F286" s="239" t="s">
        <v>412</v>
      </c>
      <c r="G286" s="237"/>
      <c r="H286" s="240">
        <v>1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149</v>
      </c>
      <c r="AU286" s="246" t="s">
        <v>88</v>
      </c>
      <c r="AV286" s="13" t="s">
        <v>88</v>
      </c>
      <c r="AW286" s="13" t="s">
        <v>35</v>
      </c>
      <c r="AX286" s="13" t="s">
        <v>86</v>
      </c>
      <c r="AY286" s="246" t="s">
        <v>134</v>
      </c>
    </row>
    <row r="287" spans="1:63" s="12" customFormat="1" ht="22.8" customHeight="1">
      <c r="A287" s="12"/>
      <c r="B287" s="201"/>
      <c r="C287" s="202"/>
      <c r="D287" s="203" t="s">
        <v>77</v>
      </c>
      <c r="E287" s="215" t="s">
        <v>421</v>
      </c>
      <c r="F287" s="215" t="s">
        <v>422</v>
      </c>
      <c r="G287" s="202"/>
      <c r="H287" s="202"/>
      <c r="I287" s="205"/>
      <c r="J287" s="216">
        <f>BK287</f>
        <v>0</v>
      </c>
      <c r="K287" s="202"/>
      <c r="L287" s="207"/>
      <c r="M287" s="208"/>
      <c r="N287" s="209"/>
      <c r="O287" s="209"/>
      <c r="P287" s="210">
        <f>SUM(P288:P292)</f>
        <v>0</v>
      </c>
      <c r="Q287" s="209"/>
      <c r="R287" s="210">
        <f>SUM(R288:R292)</f>
        <v>0</v>
      </c>
      <c r="S287" s="209"/>
      <c r="T287" s="211">
        <f>SUM(T288:T292)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2" t="s">
        <v>162</v>
      </c>
      <c r="AT287" s="213" t="s">
        <v>77</v>
      </c>
      <c r="AU287" s="213" t="s">
        <v>86</v>
      </c>
      <c r="AY287" s="212" t="s">
        <v>134</v>
      </c>
      <c r="BK287" s="214">
        <f>SUM(BK288:BK292)</f>
        <v>0</v>
      </c>
    </row>
    <row r="288" spans="1:65" s="2" customFormat="1" ht="14.4" customHeight="1">
      <c r="A288" s="36"/>
      <c r="B288" s="37"/>
      <c r="C288" s="217" t="s">
        <v>423</v>
      </c>
      <c r="D288" s="217" t="s">
        <v>136</v>
      </c>
      <c r="E288" s="218" t="s">
        <v>424</v>
      </c>
      <c r="F288" s="219" t="s">
        <v>425</v>
      </c>
      <c r="G288" s="220" t="s">
        <v>360</v>
      </c>
      <c r="H288" s="221">
        <v>1</v>
      </c>
      <c r="I288" s="222"/>
      <c r="J288" s="223">
        <f>ROUND(I288*H288,2)</f>
        <v>0</v>
      </c>
      <c r="K288" s="224"/>
      <c r="L288" s="42"/>
      <c r="M288" s="225" t="s">
        <v>1</v>
      </c>
      <c r="N288" s="226" t="s">
        <v>43</v>
      </c>
      <c r="O288" s="89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29" t="s">
        <v>361</v>
      </c>
      <c r="AT288" s="229" t="s">
        <v>136</v>
      </c>
      <c r="AU288" s="229" t="s">
        <v>88</v>
      </c>
      <c r="AY288" s="15" t="s">
        <v>134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5" t="s">
        <v>86</v>
      </c>
      <c r="BK288" s="230">
        <f>ROUND(I288*H288,2)</f>
        <v>0</v>
      </c>
      <c r="BL288" s="15" t="s">
        <v>361</v>
      </c>
      <c r="BM288" s="229" t="s">
        <v>426</v>
      </c>
    </row>
    <row r="289" spans="1:47" s="2" customFormat="1" ht="12">
      <c r="A289" s="36"/>
      <c r="B289" s="37"/>
      <c r="C289" s="38"/>
      <c r="D289" s="231" t="s">
        <v>142</v>
      </c>
      <c r="E289" s="38"/>
      <c r="F289" s="232" t="s">
        <v>425</v>
      </c>
      <c r="G289" s="38"/>
      <c r="H289" s="38"/>
      <c r="I289" s="233"/>
      <c r="J289" s="38"/>
      <c r="K289" s="38"/>
      <c r="L289" s="42"/>
      <c r="M289" s="234"/>
      <c r="N289" s="235"/>
      <c r="O289" s="89"/>
      <c r="P289" s="89"/>
      <c r="Q289" s="89"/>
      <c r="R289" s="89"/>
      <c r="S289" s="89"/>
      <c r="T289" s="90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5" t="s">
        <v>142</v>
      </c>
      <c r="AU289" s="15" t="s">
        <v>88</v>
      </c>
    </row>
    <row r="290" spans="1:51" s="13" customFormat="1" ht="12">
      <c r="A290" s="13"/>
      <c r="B290" s="236"/>
      <c r="C290" s="237"/>
      <c r="D290" s="231" t="s">
        <v>149</v>
      </c>
      <c r="E290" s="238" t="s">
        <v>1</v>
      </c>
      <c r="F290" s="239" t="s">
        <v>363</v>
      </c>
      <c r="G290" s="237"/>
      <c r="H290" s="240">
        <v>1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149</v>
      </c>
      <c r="AU290" s="246" t="s">
        <v>88</v>
      </c>
      <c r="AV290" s="13" t="s">
        <v>88</v>
      </c>
      <c r="AW290" s="13" t="s">
        <v>35</v>
      </c>
      <c r="AX290" s="13" t="s">
        <v>86</v>
      </c>
      <c r="AY290" s="246" t="s">
        <v>134</v>
      </c>
    </row>
    <row r="291" spans="1:65" s="2" customFormat="1" ht="14.4" customHeight="1">
      <c r="A291" s="36"/>
      <c r="B291" s="37"/>
      <c r="C291" s="217" t="s">
        <v>427</v>
      </c>
      <c r="D291" s="217" t="s">
        <v>136</v>
      </c>
      <c r="E291" s="218" t="s">
        <v>428</v>
      </c>
      <c r="F291" s="219" t="s">
        <v>429</v>
      </c>
      <c r="G291" s="220" t="s">
        <v>360</v>
      </c>
      <c r="H291" s="221">
        <v>1</v>
      </c>
      <c r="I291" s="222"/>
      <c r="J291" s="223">
        <f>ROUND(I291*H291,2)</f>
        <v>0</v>
      </c>
      <c r="K291" s="224"/>
      <c r="L291" s="42"/>
      <c r="M291" s="225" t="s">
        <v>1</v>
      </c>
      <c r="N291" s="226" t="s">
        <v>43</v>
      </c>
      <c r="O291" s="89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29" t="s">
        <v>361</v>
      </c>
      <c r="AT291" s="229" t="s">
        <v>136</v>
      </c>
      <c r="AU291" s="229" t="s">
        <v>88</v>
      </c>
      <c r="AY291" s="15" t="s">
        <v>134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5" t="s">
        <v>86</v>
      </c>
      <c r="BK291" s="230">
        <f>ROUND(I291*H291,2)</f>
        <v>0</v>
      </c>
      <c r="BL291" s="15" t="s">
        <v>361</v>
      </c>
      <c r="BM291" s="229" t="s">
        <v>430</v>
      </c>
    </row>
    <row r="292" spans="1:47" s="2" customFormat="1" ht="12">
      <c r="A292" s="36"/>
      <c r="B292" s="37"/>
      <c r="C292" s="38"/>
      <c r="D292" s="231" t="s">
        <v>142</v>
      </c>
      <c r="E292" s="38"/>
      <c r="F292" s="232" t="s">
        <v>429</v>
      </c>
      <c r="G292" s="38"/>
      <c r="H292" s="38"/>
      <c r="I292" s="233"/>
      <c r="J292" s="38"/>
      <c r="K292" s="38"/>
      <c r="L292" s="42"/>
      <c r="M292" s="234"/>
      <c r="N292" s="235"/>
      <c r="O292" s="89"/>
      <c r="P292" s="89"/>
      <c r="Q292" s="89"/>
      <c r="R292" s="89"/>
      <c r="S292" s="89"/>
      <c r="T292" s="90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5" t="s">
        <v>142</v>
      </c>
      <c r="AU292" s="15" t="s">
        <v>88</v>
      </c>
    </row>
    <row r="293" spans="1:63" s="12" customFormat="1" ht="22.8" customHeight="1">
      <c r="A293" s="12"/>
      <c r="B293" s="201"/>
      <c r="C293" s="202"/>
      <c r="D293" s="203" t="s">
        <v>77</v>
      </c>
      <c r="E293" s="215" t="s">
        <v>431</v>
      </c>
      <c r="F293" s="215" t="s">
        <v>410</v>
      </c>
      <c r="G293" s="202"/>
      <c r="H293" s="202"/>
      <c r="I293" s="205"/>
      <c r="J293" s="216">
        <f>BK293</f>
        <v>0</v>
      </c>
      <c r="K293" s="202"/>
      <c r="L293" s="207"/>
      <c r="M293" s="208"/>
      <c r="N293" s="209"/>
      <c r="O293" s="209"/>
      <c r="P293" s="210">
        <f>SUM(P294:P299)</f>
        <v>0</v>
      </c>
      <c r="Q293" s="209"/>
      <c r="R293" s="210">
        <f>SUM(R294:R299)</f>
        <v>0</v>
      </c>
      <c r="S293" s="209"/>
      <c r="T293" s="211">
        <f>SUM(T294:T299)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2" t="s">
        <v>162</v>
      </c>
      <c r="AT293" s="213" t="s">
        <v>77</v>
      </c>
      <c r="AU293" s="213" t="s">
        <v>86</v>
      </c>
      <c r="AY293" s="212" t="s">
        <v>134</v>
      </c>
      <c r="BK293" s="214">
        <f>SUM(BK294:BK299)</f>
        <v>0</v>
      </c>
    </row>
    <row r="294" spans="1:65" s="2" customFormat="1" ht="14.4" customHeight="1">
      <c r="A294" s="36"/>
      <c r="B294" s="37"/>
      <c r="C294" s="217" t="s">
        <v>432</v>
      </c>
      <c r="D294" s="217" t="s">
        <v>136</v>
      </c>
      <c r="E294" s="218" t="s">
        <v>433</v>
      </c>
      <c r="F294" s="219" t="s">
        <v>434</v>
      </c>
      <c r="G294" s="220" t="s">
        <v>360</v>
      </c>
      <c r="H294" s="221">
        <v>1</v>
      </c>
      <c r="I294" s="222"/>
      <c r="J294" s="223">
        <f>ROUND(I294*H294,2)</f>
        <v>0</v>
      </c>
      <c r="K294" s="224"/>
      <c r="L294" s="42"/>
      <c r="M294" s="225" t="s">
        <v>1</v>
      </c>
      <c r="N294" s="226" t="s">
        <v>43</v>
      </c>
      <c r="O294" s="89"/>
      <c r="P294" s="227">
        <f>O294*H294</f>
        <v>0</v>
      </c>
      <c r="Q294" s="227">
        <v>0</v>
      </c>
      <c r="R294" s="227">
        <f>Q294*H294</f>
        <v>0</v>
      </c>
      <c r="S294" s="227">
        <v>0</v>
      </c>
      <c r="T294" s="228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29" t="s">
        <v>361</v>
      </c>
      <c r="AT294" s="229" t="s">
        <v>136</v>
      </c>
      <c r="AU294" s="229" t="s">
        <v>88</v>
      </c>
      <c r="AY294" s="15" t="s">
        <v>134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5" t="s">
        <v>86</v>
      </c>
      <c r="BK294" s="230">
        <f>ROUND(I294*H294,2)</f>
        <v>0</v>
      </c>
      <c r="BL294" s="15" t="s">
        <v>361</v>
      </c>
      <c r="BM294" s="229" t="s">
        <v>435</v>
      </c>
    </row>
    <row r="295" spans="1:47" s="2" customFormat="1" ht="12">
      <c r="A295" s="36"/>
      <c r="B295" s="37"/>
      <c r="C295" s="38"/>
      <c r="D295" s="231" t="s">
        <v>142</v>
      </c>
      <c r="E295" s="38"/>
      <c r="F295" s="232" t="s">
        <v>434</v>
      </c>
      <c r="G295" s="38"/>
      <c r="H295" s="38"/>
      <c r="I295" s="233"/>
      <c r="J295" s="38"/>
      <c r="K295" s="38"/>
      <c r="L295" s="42"/>
      <c r="M295" s="234"/>
      <c r="N295" s="235"/>
      <c r="O295" s="89"/>
      <c r="P295" s="89"/>
      <c r="Q295" s="89"/>
      <c r="R295" s="89"/>
      <c r="S295" s="89"/>
      <c r="T295" s="90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5" t="s">
        <v>142</v>
      </c>
      <c r="AU295" s="15" t="s">
        <v>88</v>
      </c>
    </row>
    <row r="296" spans="1:51" s="13" customFormat="1" ht="12">
      <c r="A296" s="13"/>
      <c r="B296" s="236"/>
      <c r="C296" s="237"/>
      <c r="D296" s="231" t="s">
        <v>149</v>
      </c>
      <c r="E296" s="238" t="s">
        <v>1</v>
      </c>
      <c r="F296" s="239" t="s">
        <v>363</v>
      </c>
      <c r="G296" s="237"/>
      <c r="H296" s="240">
        <v>1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149</v>
      </c>
      <c r="AU296" s="246" t="s">
        <v>88</v>
      </c>
      <c r="AV296" s="13" t="s">
        <v>88</v>
      </c>
      <c r="AW296" s="13" t="s">
        <v>35</v>
      </c>
      <c r="AX296" s="13" t="s">
        <v>86</v>
      </c>
      <c r="AY296" s="246" t="s">
        <v>134</v>
      </c>
    </row>
    <row r="297" spans="1:65" s="2" customFormat="1" ht="14.4" customHeight="1">
      <c r="A297" s="36"/>
      <c r="B297" s="37"/>
      <c r="C297" s="217" t="s">
        <v>436</v>
      </c>
      <c r="D297" s="217" t="s">
        <v>136</v>
      </c>
      <c r="E297" s="218" t="s">
        <v>437</v>
      </c>
      <c r="F297" s="219" t="s">
        <v>438</v>
      </c>
      <c r="G297" s="220" t="s">
        <v>139</v>
      </c>
      <c r="H297" s="221">
        <v>8885</v>
      </c>
      <c r="I297" s="222"/>
      <c r="J297" s="223">
        <f>ROUND(I297*H297,2)</f>
        <v>0</v>
      </c>
      <c r="K297" s="224"/>
      <c r="L297" s="42"/>
      <c r="M297" s="225" t="s">
        <v>1</v>
      </c>
      <c r="N297" s="226" t="s">
        <v>43</v>
      </c>
      <c r="O297" s="89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29" t="s">
        <v>361</v>
      </c>
      <c r="AT297" s="229" t="s">
        <v>136</v>
      </c>
      <c r="AU297" s="229" t="s">
        <v>88</v>
      </c>
      <c r="AY297" s="15" t="s">
        <v>134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5" t="s">
        <v>86</v>
      </c>
      <c r="BK297" s="230">
        <f>ROUND(I297*H297,2)</f>
        <v>0</v>
      </c>
      <c r="BL297" s="15" t="s">
        <v>361</v>
      </c>
      <c r="BM297" s="229" t="s">
        <v>439</v>
      </c>
    </row>
    <row r="298" spans="1:47" s="2" customFormat="1" ht="12">
      <c r="A298" s="36"/>
      <c r="B298" s="37"/>
      <c r="C298" s="38"/>
      <c r="D298" s="231" t="s">
        <v>142</v>
      </c>
      <c r="E298" s="38"/>
      <c r="F298" s="232" t="s">
        <v>440</v>
      </c>
      <c r="G298" s="38"/>
      <c r="H298" s="38"/>
      <c r="I298" s="233"/>
      <c r="J298" s="38"/>
      <c r="K298" s="38"/>
      <c r="L298" s="42"/>
      <c r="M298" s="234"/>
      <c r="N298" s="235"/>
      <c r="O298" s="89"/>
      <c r="P298" s="89"/>
      <c r="Q298" s="89"/>
      <c r="R298" s="89"/>
      <c r="S298" s="89"/>
      <c r="T298" s="90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5" t="s">
        <v>142</v>
      </c>
      <c r="AU298" s="15" t="s">
        <v>88</v>
      </c>
    </row>
    <row r="299" spans="1:47" s="2" customFormat="1" ht="12">
      <c r="A299" s="36"/>
      <c r="B299" s="37"/>
      <c r="C299" s="38"/>
      <c r="D299" s="231" t="s">
        <v>395</v>
      </c>
      <c r="E299" s="38"/>
      <c r="F299" s="258" t="s">
        <v>441</v>
      </c>
      <c r="G299" s="38"/>
      <c r="H299" s="38"/>
      <c r="I299" s="233"/>
      <c r="J299" s="38"/>
      <c r="K299" s="38"/>
      <c r="L299" s="42"/>
      <c r="M299" s="259"/>
      <c r="N299" s="260"/>
      <c r="O299" s="261"/>
      <c r="P299" s="261"/>
      <c r="Q299" s="261"/>
      <c r="R299" s="261"/>
      <c r="S299" s="261"/>
      <c r="T299" s="262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5" t="s">
        <v>395</v>
      </c>
      <c r="AU299" s="15" t="s">
        <v>88</v>
      </c>
    </row>
    <row r="300" spans="1:31" s="2" customFormat="1" ht="6.95" customHeight="1">
      <c r="A300" s="36"/>
      <c r="B300" s="64"/>
      <c r="C300" s="65"/>
      <c r="D300" s="65"/>
      <c r="E300" s="65"/>
      <c r="F300" s="65"/>
      <c r="G300" s="65"/>
      <c r="H300" s="65"/>
      <c r="I300" s="65"/>
      <c r="J300" s="65"/>
      <c r="K300" s="65"/>
      <c r="L300" s="42"/>
      <c r="M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</row>
  </sheetData>
  <sheetProtection password="CC35" sheet="1" objects="1" scenarios="1" formatColumns="0" formatRows="0" autoFilter="0"/>
  <autoFilter ref="C125:K29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101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Košatka - I. etapa - C14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102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442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2. 5. 2019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34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">
        <v>32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33</v>
      </c>
      <c r="F24" s="36"/>
      <c r="G24" s="36"/>
      <c r="H24" s="36"/>
      <c r="I24" s="138" t="s">
        <v>28</v>
      </c>
      <c r="J24" s="141" t="s">
        <v>34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ROUND(J118,2)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ROUND((SUM(BE118:BE198)),2)</f>
        <v>0</v>
      </c>
      <c r="G33" s="36"/>
      <c r="H33" s="36"/>
      <c r="I33" s="153">
        <v>0.21</v>
      </c>
      <c r="J33" s="152">
        <f>ROUND(((SUM(BE118:BE198))*I33),2)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ROUND((SUM(BF118:BF198)),2)</f>
        <v>0</v>
      </c>
      <c r="G34" s="36"/>
      <c r="H34" s="36"/>
      <c r="I34" s="153">
        <v>0.15</v>
      </c>
      <c r="J34" s="152">
        <f>ROUND(((SUM(BF118:BF198))*I34),2)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ROUND((SUM(BG118:BG198)),2)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ROUND((SUM(BH118:BH198)),2)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ROUND((SUM(BI118:BI198)),2)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104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Košatka - I. etapa - C14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102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103 - 005.03 - Výsadba C14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Obec Stará Ves nad Ondřejnicí</v>
      </c>
      <c r="G89" s="38"/>
      <c r="H89" s="38"/>
      <c r="I89" s="30" t="s">
        <v>22</v>
      </c>
      <c r="J89" s="77" t="str">
        <f>IF(J12="","",J12)</f>
        <v>2. 5. 2019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ČR-SPÚ, KPÚ pro MS kraj, Pobočka Frýdek-Místek</v>
      </c>
      <c r="G91" s="38"/>
      <c r="H91" s="38"/>
      <c r="I91" s="30" t="s">
        <v>31</v>
      </c>
      <c r="J91" s="34" t="str">
        <f>E21</f>
        <v>GEOCENTRUM, spol. s r. 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6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>GEOCENTRUM, spol. s r. 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105</v>
      </c>
      <c r="D94" s="174"/>
      <c r="E94" s="174"/>
      <c r="F94" s="174"/>
      <c r="G94" s="174"/>
      <c r="H94" s="174"/>
      <c r="I94" s="174"/>
      <c r="J94" s="175" t="s">
        <v>106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107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108</v>
      </c>
    </row>
    <row r="97" spans="1:31" s="9" customFormat="1" ht="24.95" customHeight="1">
      <c r="A97" s="9"/>
      <c r="B97" s="177"/>
      <c r="C97" s="178"/>
      <c r="D97" s="179" t="s">
        <v>109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110</v>
      </c>
      <c r="E98" s="186"/>
      <c r="F98" s="186"/>
      <c r="G98" s="186"/>
      <c r="H98" s="186"/>
      <c r="I98" s="186"/>
      <c r="J98" s="187">
        <f>J120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119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172" t="str">
        <f>E7</f>
        <v>Košatka - I. etapa - C14</v>
      </c>
      <c r="F108" s="30"/>
      <c r="G108" s="30"/>
      <c r="H108" s="30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102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SO 103 - 005.03 - Výsadba C14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>Obec Stará Ves nad Ondřejnicí</v>
      </c>
      <c r="G112" s="38"/>
      <c r="H112" s="38"/>
      <c r="I112" s="30" t="s">
        <v>22</v>
      </c>
      <c r="J112" s="77" t="str">
        <f>IF(J12="","",J12)</f>
        <v>2. 5. 2019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5.65" customHeight="1">
      <c r="A114" s="36"/>
      <c r="B114" s="37"/>
      <c r="C114" s="30" t="s">
        <v>24</v>
      </c>
      <c r="D114" s="38"/>
      <c r="E114" s="38"/>
      <c r="F114" s="25" t="str">
        <f>E15</f>
        <v>ČR-SPÚ, KPÚ pro MS kraj, Pobočka Frýdek-Místek</v>
      </c>
      <c r="G114" s="38"/>
      <c r="H114" s="38"/>
      <c r="I114" s="30" t="s">
        <v>31</v>
      </c>
      <c r="J114" s="34" t="str">
        <f>E21</f>
        <v>GEOCENTRUM, spol. s r. o.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5.65" customHeight="1">
      <c r="A115" s="36"/>
      <c r="B115" s="37"/>
      <c r="C115" s="30" t="s">
        <v>29</v>
      </c>
      <c r="D115" s="38"/>
      <c r="E115" s="38"/>
      <c r="F115" s="25" t="str">
        <f>IF(E18="","",E18)</f>
        <v>Vyplň údaj</v>
      </c>
      <c r="G115" s="38"/>
      <c r="H115" s="38"/>
      <c r="I115" s="30" t="s">
        <v>36</v>
      </c>
      <c r="J115" s="34" t="str">
        <f>E24</f>
        <v>GEOCENTRUM, spol. s r. o.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89"/>
      <c r="B117" s="190"/>
      <c r="C117" s="191" t="s">
        <v>120</v>
      </c>
      <c r="D117" s="192" t="s">
        <v>63</v>
      </c>
      <c r="E117" s="192" t="s">
        <v>59</v>
      </c>
      <c r="F117" s="192" t="s">
        <v>60</v>
      </c>
      <c r="G117" s="192" t="s">
        <v>121</v>
      </c>
      <c r="H117" s="192" t="s">
        <v>122</v>
      </c>
      <c r="I117" s="192" t="s">
        <v>123</v>
      </c>
      <c r="J117" s="193" t="s">
        <v>106</v>
      </c>
      <c r="K117" s="194" t="s">
        <v>124</v>
      </c>
      <c r="L117" s="195"/>
      <c r="M117" s="98" t="s">
        <v>1</v>
      </c>
      <c r="N117" s="99" t="s">
        <v>42</v>
      </c>
      <c r="O117" s="99" t="s">
        <v>125</v>
      </c>
      <c r="P117" s="99" t="s">
        <v>126</v>
      </c>
      <c r="Q117" s="99" t="s">
        <v>127</v>
      </c>
      <c r="R117" s="99" t="s">
        <v>128</v>
      </c>
      <c r="S117" s="99" t="s">
        <v>129</v>
      </c>
      <c r="T117" s="100" t="s">
        <v>130</v>
      </c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</row>
    <row r="118" spans="1:63" s="2" customFormat="1" ht="22.8" customHeight="1">
      <c r="A118" s="36"/>
      <c r="B118" s="37"/>
      <c r="C118" s="105" t="s">
        <v>131</v>
      </c>
      <c r="D118" s="38"/>
      <c r="E118" s="38"/>
      <c r="F118" s="38"/>
      <c r="G118" s="38"/>
      <c r="H118" s="38"/>
      <c r="I118" s="38"/>
      <c r="J118" s="196">
        <f>BK118</f>
        <v>0</v>
      </c>
      <c r="K118" s="38"/>
      <c r="L118" s="42"/>
      <c r="M118" s="101"/>
      <c r="N118" s="197"/>
      <c r="O118" s="102"/>
      <c r="P118" s="198">
        <f>P119</f>
        <v>0</v>
      </c>
      <c r="Q118" s="102"/>
      <c r="R118" s="198">
        <f>R119</f>
        <v>7.4482392</v>
      </c>
      <c r="S118" s="102"/>
      <c r="T118" s="199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77</v>
      </c>
      <c r="AU118" s="15" t="s">
        <v>108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77</v>
      </c>
      <c r="E119" s="204" t="s">
        <v>132</v>
      </c>
      <c r="F119" s="204" t="s">
        <v>133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7.4482392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86</v>
      </c>
      <c r="AT119" s="213" t="s">
        <v>77</v>
      </c>
      <c r="AU119" s="213" t="s">
        <v>78</v>
      </c>
      <c r="AY119" s="212" t="s">
        <v>134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77</v>
      </c>
      <c r="E120" s="215" t="s">
        <v>86</v>
      </c>
      <c r="F120" s="215" t="s">
        <v>135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SUM(P121:P198)</f>
        <v>0</v>
      </c>
      <c r="Q120" s="209"/>
      <c r="R120" s="210">
        <f>SUM(R121:R198)</f>
        <v>7.4482392</v>
      </c>
      <c r="S120" s="209"/>
      <c r="T120" s="211">
        <f>SUM(T121:T198)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86</v>
      </c>
      <c r="AT120" s="213" t="s">
        <v>77</v>
      </c>
      <c r="AU120" s="213" t="s">
        <v>86</v>
      </c>
      <c r="AY120" s="212" t="s">
        <v>134</v>
      </c>
      <c r="BK120" s="214">
        <f>SUM(BK121:BK198)</f>
        <v>0</v>
      </c>
    </row>
    <row r="121" spans="1:65" s="2" customFormat="1" ht="24.15" customHeight="1">
      <c r="A121" s="36"/>
      <c r="B121" s="37"/>
      <c r="C121" s="217" t="s">
        <v>86</v>
      </c>
      <c r="D121" s="217" t="s">
        <v>136</v>
      </c>
      <c r="E121" s="218" t="s">
        <v>443</v>
      </c>
      <c r="F121" s="219" t="s">
        <v>444</v>
      </c>
      <c r="G121" s="220" t="s">
        <v>445</v>
      </c>
      <c r="H121" s="221">
        <v>240</v>
      </c>
      <c r="I121" s="222"/>
      <c r="J121" s="223">
        <f>ROUND(I121*H121,2)</f>
        <v>0</v>
      </c>
      <c r="K121" s="224"/>
      <c r="L121" s="42"/>
      <c r="M121" s="225" t="s">
        <v>1</v>
      </c>
      <c r="N121" s="226" t="s">
        <v>43</v>
      </c>
      <c r="O121" s="89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9" t="s">
        <v>140</v>
      </c>
      <c r="AT121" s="229" t="s">
        <v>136</v>
      </c>
      <c r="AU121" s="229" t="s">
        <v>88</v>
      </c>
      <c r="AY121" s="15" t="s">
        <v>134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5" t="s">
        <v>86</v>
      </c>
      <c r="BK121" s="230">
        <f>ROUND(I121*H121,2)</f>
        <v>0</v>
      </c>
      <c r="BL121" s="15" t="s">
        <v>140</v>
      </c>
      <c r="BM121" s="229" t="s">
        <v>446</v>
      </c>
    </row>
    <row r="122" spans="1:47" s="2" customFormat="1" ht="12">
      <c r="A122" s="36"/>
      <c r="B122" s="37"/>
      <c r="C122" s="38"/>
      <c r="D122" s="231" t="s">
        <v>142</v>
      </c>
      <c r="E122" s="38"/>
      <c r="F122" s="232" t="s">
        <v>447</v>
      </c>
      <c r="G122" s="38"/>
      <c r="H122" s="38"/>
      <c r="I122" s="233"/>
      <c r="J122" s="38"/>
      <c r="K122" s="38"/>
      <c r="L122" s="42"/>
      <c r="M122" s="234"/>
      <c r="N122" s="235"/>
      <c r="O122" s="89"/>
      <c r="P122" s="89"/>
      <c r="Q122" s="89"/>
      <c r="R122" s="89"/>
      <c r="S122" s="89"/>
      <c r="T122" s="90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142</v>
      </c>
      <c r="AU122" s="15" t="s">
        <v>88</v>
      </c>
    </row>
    <row r="123" spans="1:51" s="13" customFormat="1" ht="12">
      <c r="A123" s="13"/>
      <c r="B123" s="236"/>
      <c r="C123" s="237"/>
      <c r="D123" s="231" t="s">
        <v>149</v>
      </c>
      <c r="E123" s="238" t="s">
        <v>1</v>
      </c>
      <c r="F123" s="239" t="s">
        <v>448</v>
      </c>
      <c r="G123" s="237"/>
      <c r="H123" s="240">
        <v>240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149</v>
      </c>
      <c r="AU123" s="246" t="s">
        <v>88</v>
      </c>
      <c r="AV123" s="13" t="s">
        <v>88</v>
      </c>
      <c r="AW123" s="13" t="s">
        <v>35</v>
      </c>
      <c r="AX123" s="13" t="s">
        <v>86</v>
      </c>
      <c r="AY123" s="246" t="s">
        <v>134</v>
      </c>
    </row>
    <row r="124" spans="1:65" s="2" customFormat="1" ht="24.15" customHeight="1">
      <c r="A124" s="36"/>
      <c r="B124" s="37"/>
      <c r="C124" s="217" t="s">
        <v>88</v>
      </c>
      <c r="D124" s="217" t="s">
        <v>136</v>
      </c>
      <c r="E124" s="218" t="s">
        <v>449</v>
      </c>
      <c r="F124" s="219" t="s">
        <v>450</v>
      </c>
      <c r="G124" s="220" t="s">
        <v>445</v>
      </c>
      <c r="H124" s="221">
        <v>47</v>
      </c>
      <c r="I124" s="222"/>
      <c r="J124" s="223">
        <f>ROUND(I124*H124,2)</f>
        <v>0</v>
      </c>
      <c r="K124" s="224"/>
      <c r="L124" s="42"/>
      <c r="M124" s="225" t="s">
        <v>1</v>
      </c>
      <c r="N124" s="226" t="s">
        <v>43</v>
      </c>
      <c r="O124" s="89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9" t="s">
        <v>140</v>
      </c>
      <c r="AT124" s="229" t="s">
        <v>136</v>
      </c>
      <c r="AU124" s="229" t="s">
        <v>88</v>
      </c>
      <c r="AY124" s="15" t="s">
        <v>134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5" t="s">
        <v>86</v>
      </c>
      <c r="BK124" s="230">
        <f>ROUND(I124*H124,2)</f>
        <v>0</v>
      </c>
      <c r="BL124" s="15" t="s">
        <v>140</v>
      </c>
      <c r="BM124" s="229" t="s">
        <v>451</v>
      </c>
    </row>
    <row r="125" spans="1:47" s="2" customFormat="1" ht="12">
      <c r="A125" s="36"/>
      <c r="B125" s="37"/>
      <c r="C125" s="38"/>
      <c r="D125" s="231" t="s">
        <v>142</v>
      </c>
      <c r="E125" s="38"/>
      <c r="F125" s="232" t="s">
        <v>452</v>
      </c>
      <c r="G125" s="38"/>
      <c r="H125" s="38"/>
      <c r="I125" s="233"/>
      <c r="J125" s="38"/>
      <c r="K125" s="38"/>
      <c r="L125" s="42"/>
      <c r="M125" s="234"/>
      <c r="N125" s="235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142</v>
      </c>
      <c r="AU125" s="15" t="s">
        <v>88</v>
      </c>
    </row>
    <row r="126" spans="1:51" s="13" customFormat="1" ht="12">
      <c r="A126" s="13"/>
      <c r="B126" s="236"/>
      <c r="C126" s="237"/>
      <c r="D126" s="231" t="s">
        <v>149</v>
      </c>
      <c r="E126" s="238" t="s">
        <v>1</v>
      </c>
      <c r="F126" s="239" t="s">
        <v>453</v>
      </c>
      <c r="G126" s="237"/>
      <c r="H126" s="240">
        <v>47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149</v>
      </c>
      <c r="AU126" s="246" t="s">
        <v>88</v>
      </c>
      <c r="AV126" s="13" t="s">
        <v>88</v>
      </c>
      <c r="AW126" s="13" t="s">
        <v>35</v>
      </c>
      <c r="AX126" s="13" t="s">
        <v>86</v>
      </c>
      <c r="AY126" s="246" t="s">
        <v>134</v>
      </c>
    </row>
    <row r="127" spans="1:65" s="2" customFormat="1" ht="24.15" customHeight="1">
      <c r="A127" s="36"/>
      <c r="B127" s="37"/>
      <c r="C127" s="217" t="s">
        <v>151</v>
      </c>
      <c r="D127" s="217" t="s">
        <v>136</v>
      </c>
      <c r="E127" s="218" t="s">
        <v>454</v>
      </c>
      <c r="F127" s="219" t="s">
        <v>455</v>
      </c>
      <c r="G127" s="220" t="s">
        <v>445</v>
      </c>
      <c r="H127" s="221">
        <v>240</v>
      </c>
      <c r="I127" s="222"/>
      <c r="J127" s="223">
        <f>ROUND(I127*H127,2)</f>
        <v>0</v>
      </c>
      <c r="K127" s="224"/>
      <c r="L127" s="42"/>
      <c r="M127" s="225" t="s">
        <v>1</v>
      </c>
      <c r="N127" s="226" t="s">
        <v>43</v>
      </c>
      <c r="O127" s="89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9" t="s">
        <v>140</v>
      </c>
      <c r="AT127" s="229" t="s">
        <v>136</v>
      </c>
      <c r="AU127" s="229" t="s">
        <v>88</v>
      </c>
      <c r="AY127" s="15" t="s">
        <v>134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5" t="s">
        <v>86</v>
      </c>
      <c r="BK127" s="230">
        <f>ROUND(I127*H127,2)</f>
        <v>0</v>
      </c>
      <c r="BL127" s="15" t="s">
        <v>140</v>
      </c>
      <c r="BM127" s="229" t="s">
        <v>456</v>
      </c>
    </row>
    <row r="128" spans="1:47" s="2" customFormat="1" ht="12">
      <c r="A128" s="36"/>
      <c r="B128" s="37"/>
      <c r="C128" s="38"/>
      <c r="D128" s="231" t="s">
        <v>142</v>
      </c>
      <c r="E128" s="38"/>
      <c r="F128" s="232" t="s">
        <v>457</v>
      </c>
      <c r="G128" s="38"/>
      <c r="H128" s="38"/>
      <c r="I128" s="233"/>
      <c r="J128" s="38"/>
      <c r="K128" s="38"/>
      <c r="L128" s="42"/>
      <c r="M128" s="234"/>
      <c r="N128" s="235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142</v>
      </c>
      <c r="AU128" s="15" t="s">
        <v>88</v>
      </c>
    </row>
    <row r="129" spans="1:51" s="13" customFormat="1" ht="12">
      <c r="A129" s="13"/>
      <c r="B129" s="236"/>
      <c r="C129" s="237"/>
      <c r="D129" s="231" t="s">
        <v>149</v>
      </c>
      <c r="E129" s="238" t="s">
        <v>1</v>
      </c>
      <c r="F129" s="239" t="s">
        <v>448</v>
      </c>
      <c r="G129" s="237"/>
      <c r="H129" s="240">
        <v>240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149</v>
      </c>
      <c r="AU129" s="246" t="s">
        <v>88</v>
      </c>
      <c r="AV129" s="13" t="s">
        <v>88</v>
      </c>
      <c r="AW129" s="13" t="s">
        <v>35</v>
      </c>
      <c r="AX129" s="13" t="s">
        <v>86</v>
      </c>
      <c r="AY129" s="246" t="s">
        <v>134</v>
      </c>
    </row>
    <row r="130" spans="1:65" s="2" customFormat="1" ht="24.15" customHeight="1">
      <c r="A130" s="36"/>
      <c r="B130" s="37"/>
      <c r="C130" s="217" t="s">
        <v>140</v>
      </c>
      <c r="D130" s="217" t="s">
        <v>136</v>
      </c>
      <c r="E130" s="218" t="s">
        <v>458</v>
      </c>
      <c r="F130" s="219" t="s">
        <v>459</v>
      </c>
      <c r="G130" s="220" t="s">
        <v>445</v>
      </c>
      <c r="H130" s="221">
        <v>47</v>
      </c>
      <c r="I130" s="222"/>
      <c r="J130" s="223">
        <f>ROUND(I130*H130,2)</f>
        <v>0</v>
      </c>
      <c r="K130" s="224"/>
      <c r="L130" s="42"/>
      <c r="M130" s="225" t="s">
        <v>1</v>
      </c>
      <c r="N130" s="226" t="s">
        <v>43</v>
      </c>
      <c r="O130" s="89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9" t="s">
        <v>140</v>
      </c>
      <c r="AT130" s="229" t="s">
        <v>136</v>
      </c>
      <c r="AU130" s="229" t="s">
        <v>88</v>
      </c>
      <c r="AY130" s="15" t="s">
        <v>134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5" t="s">
        <v>86</v>
      </c>
      <c r="BK130" s="230">
        <f>ROUND(I130*H130,2)</f>
        <v>0</v>
      </c>
      <c r="BL130" s="15" t="s">
        <v>140</v>
      </c>
      <c r="BM130" s="229" t="s">
        <v>460</v>
      </c>
    </row>
    <row r="131" spans="1:47" s="2" customFormat="1" ht="12">
      <c r="A131" s="36"/>
      <c r="B131" s="37"/>
      <c r="C131" s="38"/>
      <c r="D131" s="231" t="s">
        <v>142</v>
      </c>
      <c r="E131" s="38"/>
      <c r="F131" s="232" t="s">
        <v>461</v>
      </c>
      <c r="G131" s="38"/>
      <c r="H131" s="38"/>
      <c r="I131" s="233"/>
      <c r="J131" s="38"/>
      <c r="K131" s="38"/>
      <c r="L131" s="42"/>
      <c r="M131" s="234"/>
      <c r="N131" s="235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142</v>
      </c>
      <c r="AU131" s="15" t="s">
        <v>88</v>
      </c>
    </row>
    <row r="132" spans="1:51" s="13" customFormat="1" ht="12">
      <c r="A132" s="13"/>
      <c r="B132" s="236"/>
      <c r="C132" s="237"/>
      <c r="D132" s="231" t="s">
        <v>149</v>
      </c>
      <c r="E132" s="238" t="s">
        <v>1</v>
      </c>
      <c r="F132" s="239" t="s">
        <v>453</v>
      </c>
      <c r="G132" s="237"/>
      <c r="H132" s="240">
        <v>47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149</v>
      </c>
      <c r="AU132" s="246" t="s">
        <v>88</v>
      </c>
      <c r="AV132" s="13" t="s">
        <v>88</v>
      </c>
      <c r="AW132" s="13" t="s">
        <v>35</v>
      </c>
      <c r="AX132" s="13" t="s">
        <v>86</v>
      </c>
      <c r="AY132" s="246" t="s">
        <v>134</v>
      </c>
    </row>
    <row r="133" spans="1:65" s="2" customFormat="1" ht="14.4" customHeight="1">
      <c r="A133" s="36"/>
      <c r="B133" s="37"/>
      <c r="C133" s="247" t="s">
        <v>162</v>
      </c>
      <c r="D133" s="247" t="s">
        <v>220</v>
      </c>
      <c r="E133" s="248" t="s">
        <v>462</v>
      </c>
      <c r="F133" s="249" t="s">
        <v>463</v>
      </c>
      <c r="G133" s="250" t="s">
        <v>445</v>
      </c>
      <c r="H133" s="251">
        <v>5</v>
      </c>
      <c r="I133" s="252"/>
      <c r="J133" s="253">
        <f>ROUND(I133*H133,2)</f>
        <v>0</v>
      </c>
      <c r="K133" s="254"/>
      <c r="L133" s="255"/>
      <c r="M133" s="256" t="s">
        <v>1</v>
      </c>
      <c r="N133" s="257" t="s">
        <v>43</v>
      </c>
      <c r="O133" s="89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9" t="s">
        <v>181</v>
      </c>
      <c r="AT133" s="229" t="s">
        <v>220</v>
      </c>
      <c r="AU133" s="229" t="s">
        <v>88</v>
      </c>
      <c r="AY133" s="15" t="s">
        <v>134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5" t="s">
        <v>86</v>
      </c>
      <c r="BK133" s="230">
        <f>ROUND(I133*H133,2)</f>
        <v>0</v>
      </c>
      <c r="BL133" s="15" t="s">
        <v>140</v>
      </c>
      <c r="BM133" s="229" t="s">
        <v>464</v>
      </c>
    </row>
    <row r="134" spans="1:47" s="2" customFormat="1" ht="12">
      <c r="A134" s="36"/>
      <c r="B134" s="37"/>
      <c r="C134" s="38"/>
      <c r="D134" s="231" t="s">
        <v>142</v>
      </c>
      <c r="E134" s="38"/>
      <c r="F134" s="232" t="s">
        <v>463</v>
      </c>
      <c r="G134" s="38"/>
      <c r="H134" s="38"/>
      <c r="I134" s="233"/>
      <c r="J134" s="38"/>
      <c r="K134" s="38"/>
      <c r="L134" s="42"/>
      <c r="M134" s="234"/>
      <c r="N134" s="235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142</v>
      </c>
      <c r="AU134" s="15" t="s">
        <v>88</v>
      </c>
    </row>
    <row r="135" spans="1:51" s="13" customFormat="1" ht="12">
      <c r="A135" s="13"/>
      <c r="B135" s="236"/>
      <c r="C135" s="237"/>
      <c r="D135" s="231" t="s">
        <v>149</v>
      </c>
      <c r="E135" s="238" t="s">
        <v>1</v>
      </c>
      <c r="F135" s="239" t="s">
        <v>465</v>
      </c>
      <c r="G135" s="237"/>
      <c r="H135" s="240">
        <v>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149</v>
      </c>
      <c r="AU135" s="246" t="s">
        <v>88</v>
      </c>
      <c r="AV135" s="13" t="s">
        <v>88</v>
      </c>
      <c r="AW135" s="13" t="s">
        <v>35</v>
      </c>
      <c r="AX135" s="13" t="s">
        <v>86</v>
      </c>
      <c r="AY135" s="246" t="s">
        <v>134</v>
      </c>
    </row>
    <row r="136" spans="1:65" s="2" customFormat="1" ht="14.4" customHeight="1">
      <c r="A136" s="36"/>
      <c r="B136" s="37"/>
      <c r="C136" s="247" t="s">
        <v>168</v>
      </c>
      <c r="D136" s="247" t="s">
        <v>220</v>
      </c>
      <c r="E136" s="248" t="s">
        <v>466</v>
      </c>
      <c r="F136" s="249" t="s">
        <v>467</v>
      </c>
      <c r="G136" s="250" t="s">
        <v>445</v>
      </c>
      <c r="H136" s="251">
        <v>8</v>
      </c>
      <c r="I136" s="252"/>
      <c r="J136" s="253">
        <f>ROUND(I136*H136,2)</f>
        <v>0</v>
      </c>
      <c r="K136" s="254"/>
      <c r="L136" s="255"/>
      <c r="M136" s="256" t="s">
        <v>1</v>
      </c>
      <c r="N136" s="257" t="s">
        <v>43</v>
      </c>
      <c r="O136" s="89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9" t="s">
        <v>181</v>
      </c>
      <c r="AT136" s="229" t="s">
        <v>220</v>
      </c>
      <c r="AU136" s="229" t="s">
        <v>88</v>
      </c>
      <c r="AY136" s="15" t="s">
        <v>134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5" t="s">
        <v>86</v>
      </c>
      <c r="BK136" s="230">
        <f>ROUND(I136*H136,2)</f>
        <v>0</v>
      </c>
      <c r="BL136" s="15" t="s">
        <v>140</v>
      </c>
      <c r="BM136" s="229" t="s">
        <v>468</v>
      </c>
    </row>
    <row r="137" spans="1:47" s="2" customFormat="1" ht="12">
      <c r="A137" s="36"/>
      <c r="B137" s="37"/>
      <c r="C137" s="38"/>
      <c r="D137" s="231" t="s">
        <v>142</v>
      </c>
      <c r="E137" s="38"/>
      <c r="F137" s="232" t="s">
        <v>467</v>
      </c>
      <c r="G137" s="38"/>
      <c r="H137" s="38"/>
      <c r="I137" s="233"/>
      <c r="J137" s="38"/>
      <c r="K137" s="38"/>
      <c r="L137" s="42"/>
      <c r="M137" s="234"/>
      <c r="N137" s="235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142</v>
      </c>
      <c r="AU137" s="15" t="s">
        <v>88</v>
      </c>
    </row>
    <row r="138" spans="1:51" s="13" customFormat="1" ht="12">
      <c r="A138" s="13"/>
      <c r="B138" s="236"/>
      <c r="C138" s="237"/>
      <c r="D138" s="231" t="s">
        <v>149</v>
      </c>
      <c r="E138" s="238" t="s">
        <v>1</v>
      </c>
      <c r="F138" s="239" t="s">
        <v>469</v>
      </c>
      <c r="G138" s="237"/>
      <c r="H138" s="240">
        <v>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149</v>
      </c>
      <c r="AU138" s="246" t="s">
        <v>88</v>
      </c>
      <c r="AV138" s="13" t="s">
        <v>88</v>
      </c>
      <c r="AW138" s="13" t="s">
        <v>35</v>
      </c>
      <c r="AX138" s="13" t="s">
        <v>86</v>
      </c>
      <c r="AY138" s="246" t="s">
        <v>134</v>
      </c>
    </row>
    <row r="139" spans="1:65" s="2" customFormat="1" ht="14.4" customHeight="1">
      <c r="A139" s="36"/>
      <c r="B139" s="37"/>
      <c r="C139" s="247" t="s">
        <v>174</v>
      </c>
      <c r="D139" s="247" t="s">
        <v>220</v>
      </c>
      <c r="E139" s="248" t="s">
        <v>470</v>
      </c>
      <c r="F139" s="249" t="s">
        <v>471</v>
      </c>
      <c r="G139" s="250" t="s">
        <v>445</v>
      </c>
      <c r="H139" s="251">
        <v>5</v>
      </c>
      <c r="I139" s="252"/>
      <c r="J139" s="253">
        <f>ROUND(I139*H139,2)</f>
        <v>0</v>
      </c>
      <c r="K139" s="254"/>
      <c r="L139" s="255"/>
      <c r="M139" s="256" t="s">
        <v>1</v>
      </c>
      <c r="N139" s="257" t="s">
        <v>43</v>
      </c>
      <c r="O139" s="89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9" t="s">
        <v>181</v>
      </c>
      <c r="AT139" s="229" t="s">
        <v>220</v>
      </c>
      <c r="AU139" s="229" t="s">
        <v>88</v>
      </c>
      <c r="AY139" s="15" t="s">
        <v>134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5" t="s">
        <v>86</v>
      </c>
      <c r="BK139" s="230">
        <f>ROUND(I139*H139,2)</f>
        <v>0</v>
      </c>
      <c r="BL139" s="15" t="s">
        <v>140</v>
      </c>
      <c r="BM139" s="229" t="s">
        <v>472</v>
      </c>
    </row>
    <row r="140" spans="1:47" s="2" customFormat="1" ht="12">
      <c r="A140" s="36"/>
      <c r="B140" s="37"/>
      <c r="C140" s="38"/>
      <c r="D140" s="231" t="s">
        <v>142</v>
      </c>
      <c r="E140" s="38"/>
      <c r="F140" s="232" t="s">
        <v>471</v>
      </c>
      <c r="G140" s="38"/>
      <c r="H140" s="38"/>
      <c r="I140" s="233"/>
      <c r="J140" s="38"/>
      <c r="K140" s="38"/>
      <c r="L140" s="42"/>
      <c r="M140" s="234"/>
      <c r="N140" s="235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142</v>
      </c>
      <c r="AU140" s="15" t="s">
        <v>88</v>
      </c>
    </row>
    <row r="141" spans="1:51" s="13" customFormat="1" ht="12">
      <c r="A141" s="13"/>
      <c r="B141" s="236"/>
      <c r="C141" s="237"/>
      <c r="D141" s="231" t="s">
        <v>149</v>
      </c>
      <c r="E141" s="238" t="s">
        <v>1</v>
      </c>
      <c r="F141" s="239" t="s">
        <v>465</v>
      </c>
      <c r="G141" s="237"/>
      <c r="H141" s="240">
        <v>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149</v>
      </c>
      <c r="AU141" s="246" t="s">
        <v>88</v>
      </c>
      <c r="AV141" s="13" t="s">
        <v>88</v>
      </c>
      <c r="AW141" s="13" t="s">
        <v>35</v>
      </c>
      <c r="AX141" s="13" t="s">
        <v>86</v>
      </c>
      <c r="AY141" s="246" t="s">
        <v>134</v>
      </c>
    </row>
    <row r="142" spans="1:65" s="2" customFormat="1" ht="14.4" customHeight="1">
      <c r="A142" s="36"/>
      <c r="B142" s="37"/>
      <c r="C142" s="247" t="s">
        <v>181</v>
      </c>
      <c r="D142" s="247" t="s">
        <v>220</v>
      </c>
      <c r="E142" s="248" t="s">
        <v>473</v>
      </c>
      <c r="F142" s="249" t="s">
        <v>474</v>
      </c>
      <c r="G142" s="250" t="s">
        <v>445</v>
      </c>
      <c r="H142" s="251">
        <v>5</v>
      </c>
      <c r="I142" s="252"/>
      <c r="J142" s="253">
        <f>ROUND(I142*H142,2)</f>
        <v>0</v>
      </c>
      <c r="K142" s="254"/>
      <c r="L142" s="255"/>
      <c r="M142" s="256" t="s">
        <v>1</v>
      </c>
      <c r="N142" s="257" t="s">
        <v>43</v>
      </c>
      <c r="O142" s="89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9" t="s">
        <v>181</v>
      </c>
      <c r="AT142" s="229" t="s">
        <v>220</v>
      </c>
      <c r="AU142" s="229" t="s">
        <v>88</v>
      </c>
      <c r="AY142" s="15" t="s">
        <v>134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5" t="s">
        <v>86</v>
      </c>
      <c r="BK142" s="230">
        <f>ROUND(I142*H142,2)</f>
        <v>0</v>
      </c>
      <c r="BL142" s="15" t="s">
        <v>140</v>
      </c>
      <c r="BM142" s="229" t="s">
        <v>475</v>
      </c>
    </row>
    <row r="143" spans="1:47" s="2" customFormat="1" ht="12">
      <c r="A143" s="36"/>
      <c r="B143" s="37"/>
      <c r="C143" s="38"/>
      <c r="D143" s="231" t="s">
        <v>142</v>
      </c>
      <c r="E143" s="38"/>
      <c r="F143" s="232" t="s">
        <v>474</v>
      </c>
      <c r="G143" s="38"/>
      <c r="H143" s="38"/>
      <c r="I143" s="233"/>
      <c r="J143" s="38"/>
      <c r="K143" s="38"/>
      <c r="L143" s="42"/>
      <c r="M143" s="234"/>
      <c r="N143" s="235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142</v>
      </c>
      <c r="AU143" s="15" t="s">
        <v>88</v>
      </c>
    </row>
    <row r="144" spans="1:51" s="13" customFormat="1" ht="12">
      <c r="A144" s="13"/>
      <c r="B144" s="236"/>
      <c r="C144" s="237"/>
      <c r="D144" s="231" t="s">
        <v>149</v>
      </c>
      <c r="E144" s="238" t="s">
        <v>1</v>
      </c>
      <c r="F144" s="239" t="s">
        <v>465</v>
      </c>
      <c r="G144" s="237"/>
      <c r="H144" s="240">
        <v>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149</v>
      </c>
      <c r="AU144" s="246" t="s">
        <v>88</v>
      </c>
      <c r="AV144" s="13" t="s">
        <v>88</v>
      </c>
      <c r="AW144" s="13" t="s">
        <v>35</v>
      </c>
      <c r="AX144" s="13" t="s">
        <v>86</v>
      </c>
      <c r="AY144" s="246" t="s">
        <v>134</v>
      </c>
    </row>
    <row r="145" spans="1:65" s="2" customFormat="1" ht="14.4" customHeight="1">
      <c r="A145" s="36"/>
      <c r="B145" s="37"/>
      <c r="C145" s="247" t="s">
        <v>187</v>
      </c>
      <c r="D145" s="247" t="s">
        <v>220</v>
      </c>
      <c r="E145" s="248" t="s">
        <v>476</v>
      </c>
      <c r="F145" s="249" t="s">
        <v>477</v>
      </c>
      <c r="G145" s="250" t="s">
        <v>445</v>
      </c>
      <c r="H145" s="251">
        <v>5</v>
      </c>
      <c r="I145" s="252"/>
      <c r="J145" s="253">
        <f>ROUND(I145*H145,2)</f>
        <v>0</v>
      </c>
      <c r="K145" s="254"/>
      <c r="L145" s="255"/>
      <c r="M145" s="256" t="s">
        <v>1</v>
      </c>
      <c r="N145" s="257" t="s">
        <v>43</v>
      </c>
      <c r="O145" s="89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9" t="s">
        <v>181</v>
      </c>
      <c r="AT145" s="229" t="s">
        <v>220</v>
      </c>
      <c r="AU145" s="229" t="s">
        <v>88</v>
      </c>
      <c r="AY145" s="15" t="s">
        <v>134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5" t="s">
        <v>86</v>
      </c>
      <c r="BK145" s="230">
        <f>ROUND(I145*H145,2)</f>
        <v>0</v>
      </c>
      <c r="BL145" s="15" t="s">
        <v>140</v>
      </c>
      <c r="BM145" s="229" t="s">
        <v>478</v>
      </c>
    </row>
    <row r="146" spans="1:47" s="2" customFormat="1" ht="12">
      <c r="A146" s="36"/>
      <c r="B146" s="37"/>
      <c r="C146" s="38"/>
      <c r="D146" s="231" t="s">
        <v>142</v>
      </c>
      <c r="E146" s="38"/>
      <c r="F146" s="232" t="s">
        <v>477</v>
      </c>
      <c r="G146" s="38"/>
      <c r="H146" s="38"/>
      <c r="I146" s="233"/>
      <c r="J146" s="38"/>
      <c r="K146" s="38"/>
      <c r="L146" s="42"/>
      <c r="M146" s="234"/>
      <c r="N146" s="235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142</v>
      </c>
      <c r="AU146" s="15" t="s">
        <v>88</v>
      </c>
    </row>
    <row r="147" spans="1:51" s="13" customFormat="1" ht="12">
      <c r="A147" s="13"/>
      <c r="B147" s="236"/>
      <c r="C147" s="237"/>
      <c r="D147" s="231" t="s">
        <v>149</v>
      </c>
      <c r="E147" s="238" t="s">
        <v>1</v>
      </c>
      <c r="F147" s="239" t="s">
        <v>465</v>
      </c>
      <c r="G147" s="237"/>
      <c r="H147" s="240">
        <v>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149</v>
      </c>
      <c r="AU147" s="246" t="s">
        <v>88</v>
      </c>
      <c r="AV147" s="13" t="s">
        <v>88</v>
      </c>
      <c r="AW147" s="13" t="s">
        <v>35</v>
      </c>
      <c r="AX147" s="13" t="s">
        <v>86</v>
      </c>
      <c r="AY147" s="246" t="s">
        <v>134</v>
      </c>
    </row>
    <row r="148" spans="1:65" s="2" customFormat="1" ht="14.4" customHeight="1">
      <c r="A148" s="36"/>
      <c r="B148" s="37"/>
      <c r="C148" s="247" t="s">
        <v>193</v>
      </c>
      <c r="D148" s="247" t="s">
        <v>220</v>
      </c>
      <c r="E148" s="248" t="s">
        <v>479</v>
      </c>
      <c r="F148" s="249" t="s">
        <v>480</v>
      </c>
      <c r="G148" s="250" t="s">
        <v>445</v>
      </c>
      <c r="H148" s="251">
        <v>5</v>
      </c>
      <c r="I148" s="252"/>
      <c r="J148" s="253">
        <f>ROUND(I148*H148,2)</f>
        <v>0</v>
      </c>
      <c r="K148" s="254"/>
      <c r="L148" s="255"/>
      <c r="M148" s="256" t="s">
        <v>1</v>
      </c>
      <c r="N148" s="257" t="s">
        <v>43</v>
      </c>
      <c r="O148" s="89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9" t="s">
        <v>181</v>
      </c>
      <c r="AT148" s="229" t="s">
        <v>220</v>
      </c>
      <c r="AU148" s="229" t="s">
        <v>88</v>
      </c>
      <c r="AY148" s="15" t="s">
        <v>134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5" t="s">
        <v>86</v>
      </c>
      <c r="BK148" s="230">
        <f>ROUND(I148*H148,2)</f>
        <v>0</v>
      </c>
      <c r="BL148" s="15" t="s">
        <v>140</v>
      </c>
      <c r="BM148" s="229" t="s">
        <v>481</v>
      </c>
    </row>
    <row r="149" spans="1:47" s="2" customFormat="1" ht="12">
      <c r="A149" s="36"/>
      <c r="B149" s="37"/>
      <c r="C149" s="38"/>
      <c r="D149" s="231" t="s">
        <v>142</v>
      </c>
      <c r="E149" s="38"/>
      <c r="F149" s="232" t="s">
        <v>480</v>
      </c>
      <c r="G149" s="38"/>
      <c r="H149" s="38"/>
      <c r="I149" s="233"/>
      <c r="J149" s="38"/>
      <c r="K149" s="38"/>
      <c r="L149" s="42"/>
      <c r="M149" s="234"/>
      <c r="N149" s="235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142</v>
      </c>
      <c r="AU149" s="15" t="s">
        <v>88</v>
      </c>
    </row>
    <row r="150" spans="1:51" s="13" customFormat="1" ht="12">
      <c r="A150" s="13"/>
      <c r="B150" s="236"/>
      <c r="C150" s="237"/>
      <c r="D150" s="231" t="s">
        <v>149</v>
      </c>
      <c r="E150" s="238" t="s">
        <v>1</v>
      </c>
      <c r="F150" s="239" t="s">
        <v>465</v>
      </c>
      <c r="G150" s="237"/>
      <c r="H150" s="240">
        <v>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149</v>
      </c>
      <c r="AU150" s="246" t="s">
        <v>88</v>
      </c>
      <c r="AV150" s="13" t="s">
        <v>88</v>
      </c>
      <c r="AW150" s="13" t="s">
        <v>35</v>
      </c>
      <c r="AX150" s="13" t="s">
        <v>86</v>
      </c>
      <c r="AY150" s="246" t="s">
        <v>134</v>
      </c>
    </row>
    <row r="151" spans="1:65" s="2" customFormat="1" ht="14.4" customHeight="1">
      <c r="A151" s="36"/>
      <c r="B151" s="37"/>
      <c r="C151" s="247" t="s">
        <v>199</v>
      </c>
      <c r="D151" s="247" t="s">
        <v>220</v>
      </c>
      <c r="E151" s="248" t="s">
        <v>482</v>
      </c>
      <c r="F151" s="249" t="s">
        <v>483</v>
      </c>
      <c r="G151" s="250" t="s">
        <v>445</v>
      </c>
      <c r="H151" s="251">
        <v>5</v>
      </c>
      <c r="I151" s="252"/>
      <c r="J151" s="253">
        <f>ROUND(I151*H151,2)</f>
        <v>0</v>
      </c>
      <c r="K151" s="254"/>
      <c r="L151" s="255"/>
      <c r="M151" s="256" t="s">
        <v>1</v>
      </c>
      <c r="N151" s="257" t="s">
        <v>43</v>
      </c>
      <c r="O151" s="89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9" t="s">
        <v>181</v>
      </c>
      <c r="AT151" s="229" t="s">
        <v>220</v>
      </c>
      <c r="AU151" s="229" t="s">
        <v>88</v>
      </c>
      <c r="AY151" s="15" t="s">
        <v>134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5" t="s">
        <v>86</v>
      </c>
      <c r="BK151" s="230">
        <f>ROUND(I151*H151,2)</f>
        <v>0</v>
      </c>
      <c r="BL151" s="15" t="s">
        <v>140</v>
      </c>
      <c r="BM151" s="229" t="s">
        <v>484</v>
      </c>
    </row>
    <row r="152" spans="1:47" s="2" customFormat="1" ht="12">
      <c r="A152" s="36"/>
      <c r="B152" s="37"/>
      <c r="C152" s="38"/>
      <c r="D152" s="231" t="s">
        <v>142</v>
      </c>
      <c r="E152" s="38"/>
      <c r="F152" s="232" t="s">
        <v>483</v>
      </c>
      <c r="G152" s="38"/>
      <c r="H152" s="38"/>
      <c r="I152" s="233"/>
      <c r="J152" s="38"/>
      <c r="K152" s="38"/>
      <c r="L152" s="42"/>
      <c r="M152" s="234"/>
      <c r="N152" s="235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142</v>
      </c>
      <c r="AU152" s="15" t="s">
        <v>88</v>
      </c>
    </row>
    <row r="153" spans="1:51" s="13" customFormat="1" ht="12">
      <c r="A153" s="13"/>
      <c r="B153" s="236"/>
      <c r="C153" s="237"/>
      <c r="D153" s="231" t="s">
        <v>149</v>
      </c>
      <c r="E153" s="238" t="s">
        <v>1</v>
      </c>
      <c r="F153" s="239" t="s">
        <v>465</v>
      </c>
      <c r="G153" s="237"/>
      <c r="H153" s="240">
        <v>5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149</v>
      </c>
      <c r="AU153" s="246" t="s">
        <v>88</v>
      </c>
      <c r="AV153" s="13" t="s">
        <v>88</v>
      </c>
      <c r="AW153" s="13" t="s">
        <v>35</v>
      </c>
      <c r="AX153" s="13" t="s">
        <v>86</v>
      </c>
      <c r="AY153" s="246" t="s">
        <v>134</v>
      </c>
    </row>
    <row r="154" spans="1:65" s="2" customFormat="1" ht="14.4" customHeight="1">
      <c r="A154" s="36"/>
      <c r="B154" s="37"/>
      <c r="C154" s="247" t="s">
        <v>204</v>
      </c>
      <c r="D154" s="247" t="s">
        <v>220</v>
      </c>
      <c r="E154" s="248" t="s">
        <v>485</v>
      </c>
      <c r="F154" s="249" t="s">
        <v>486</v>
      </c>
      <c r="G154" s="250" t="s">
        <v>445</v>
      </c>
      <c r="H154" s="251">
        <v>5</v>
      </c>
      <c r="I154" s="252"/>
      <c r="J154" s="253">
        <f>ROUND(I154*H154,2)</f>
        <v>0</v>
      </c>
      <c r="K154" s="254"/>
      <c r="L154" s="255"/>
      <c r="M154" s="256" t="s">
        <v>1</v>
      </c>
      <c r="N154" s="257" t="s">
        <v>43</v>
      </c>
      <c r="O154" s="89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9" t="s">
        <v>181</v>
      </c>
      <c r="AT154" s="229" t="s">
        <v>220</v>
      </c>
      <c r="AU154" s="229" t="s">
        <v>88</v>
      </c>
      <c r="AY154" s="15" t="s">
        <v>134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5" t="s">
        <v>86</v>
      </c>
      <c r="BK154" s="230">
        <f>ROUND(I154*H154,2)</f>
        <v>0</v>
      </c>
      <c r="BL154" s="15" t="s">
        <v>140</v>
      </c>
      <c r="BM154" s="229" t="s">
        <v>487</v>
      </c>
    </row>
    <row r="155" spans="1:47" s="2" customFormat="1" ht="12">
      <c r="A155" s="36"/>
      <c r="B155" s="37"/>
      <c r="C155" s="38"/>
      <c r="D155" s="231" t="s">
        <v>142</v>
      </c>
      <c r="E155" s="38"/>
      <c r="F155" s="232" t="s">
        <v>486</v>
      </c>
      <c r="G155" s="38"/>
      <c r="H155" s="38"/>
      <c r="I155" s="233"/>
      <c r="J155" s="38"/>
      <c r="K155" s="38"/>
      <c r="L155" s="42"/>
      <c r="M155" s="234"/>
      <c r="N155" s="235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142</v>
      </c>
      <c r="AU155" s="15" t="s">
        <v>88</v>
      </c>
    </row>
    <row r="156" spans="1:51" s="13" customFormat="1" ht="12">
      <c r="A156" s="13"/>
      <c r="B156" s="236"/>
      <c r="C156" s="237"/>
      <c r="D156" s="231" t="s">
        <v>149</v>
      </c>
      <c r="E156" s="238" t="s">
        <v>1</v>
      </c>
      <c r="F156" s="239" t="s">
        <v>465</v>
      </c>
      <c r="G156" s="237"/>
      <c r="H156" s="240">
        <v>5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149</v>
      </c>
      <c r="AU156" s="246" t="s">
        <v>88</v>
      </c>
      <c r="AV156" s="13" t="s">
        <v>88</v>
      </c>
      <c r="AW156" s="13" t="s">
        <v>35</v>
      </c>
      <c r="AX156" s="13" t="s">
        <v>86</v>
      </c>
      <c r="AY156" s="246" t="s">
        <v>134</v>
      </c>
    </row>
    <row r="157" spans="1:65" s="2" customFormat="1" ht="14.4" customHeight="1">
      <c r="A157" s="36"/>
      <c r="B157" s="37"/>
      <c r="C157" s="247" t="s">
        <v>210</v>
      </c>
      <c r="D157" s="247" t="s">
        <v>220</v>
      </c>
      <c r="E157" s="248" t="s">
        <v>488</v>
      </c>
      <c r="F157" s="249" t="s">
        <v>489</v>
      </c>
      <c r="G157" s="250" t="s">
        <v>445</v>
      </c>
      <c r="H157" s="251">
        <v>5</v>
      </c>
      <c r="I157" s="252"/>
      <c r="J157" s="253">
        <f>ROUND(I157*H157,2)</f>
        <v>0</v>
      </c>
      <c r="K157" s="254"/>
      <c r="L157" s="255"/>
      <c r="M157" s="256" t="s">
        <v>1</v>
      </c>
      <c r="N157" s="257" t="s">
        <v>43</v>
      </c>
      <c r="O157" s="89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9" t="s">
        <v>181</v>
      </c>
      <c r="AT157" s="229" t="s">
        <v>220</v>
      </c>
      <c r="AU157" s="229" t="s">
        <v>88</v>
      </c>
      <c r="AY157" s="15" t="s">
        <v>134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5" t="s">
        <v>86</v>
      </c>
      <c r="BK157" s="230">
        <f>ROUND(I157*H157,2)</f>
        <v>0</v>
      </c>
      <c r="BL157" s="15" t="s">
        <v>140</v>
      </c>
      <c r="BM157" s="229" t="s">
        <v>490</v>
      </c>
    </row>
    <row r="158" spans="1:47" s="2" customFormat="1" ht="12">
      <c r="A158" s="36"/>
      <c r="B158" s="37"/>
      <c r="C158" s="38"/>
      <c r="D158" s="231" t="s">
        <v>142</v>
      </c>
      <c r="E158" s="38"/>
      <c r="F158" s="232" t="s">
        <v>489</v>
      </c>
      <c r="G158" s="38"/>
      <c r="H158" s="38"/>
      <c r="I158" s="233"/>
      <c r="J158" s="38"/>
      <c r="K158" s="38"/>
      <c r="L158" s="42"/>
      <c r="M158" s="234"/>
      <c r="N158" s="235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142</v>
      </c>
      <c r="AU158" s="15" t="s">
        <v>88</v>
      </c>
    </row>
    <row r="159" spans="1:51" s="13" customFormat="1" ht="12">
      <c r="A159" s="13"/>
      <c r="B159" s="236"/>
      <c r="C159" s="237"/>
      <c r="D159" s="231" t="s">
        <v>149</v>
      </c>
      <c r="E159" s="238" t="s">
        <v>1</v>
      </c>
      <c r="F159" s="239" t="s">
        <v>465</v>
      </c>
      <c r="G159" s="237"/>
      <c r="H159" s="240">
        <v>5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149</v>
      </c>
      <c r="AU159" s="246" t="s">
        <v>88</v>
      </c>
      <c r="AV159" s="13" t="s">
        <v>88</v>
      </c>
      <c r="AW159" s="13" t="s">
        <v>35</v>
      </c>
      <c r="AX159" s="13" t="s">
        <v>86</v>
      </c>
      <c r="AY159" s="246" t="s">
        <v>134</v>
      </c>
    </row>
    <row r="160" spans="1:65" s="2" customFormat="1" ht="14.4" customHeight="1">
      <c r="A160" s="36"/>
      <c r="B160" s="37"/>
      <c r="C160" s="247" t="s">
        <v>215</v>
      </c>
      <c r="D160" s="247" t="s">
        <v>220</v>
      </c>
      <c r="E160" s="248" t="s">
        <v>491</v>
      </c>
      <c r="F160" s="249" t="s">
        <v>492</v>
      </c>
      <c r="G160" s="250" t="s">
        <v>445</v>
      </c>
      <c r="H160" s="251">
        <v>20</v>
      </c>
      <c r="I160" s="252"/>
      <c r="J160" s="253">
        <f>ROUND(I160*H160,2)</f>
        <v>0</v>
      </c>
      <c r="K160" s="254"/>
      <c r="L160" s="255"/>
      <c r="M160" s="256" t="s">
        <v>1</v>
      </c>
      <c r="N160" s="257" t="s">
        <v>43</v>
      </c>
      <c r="O160" s="89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9" t="s">
        <v>181</v>
      </c>
      <c r="AT160" s="229" t="s">
        <v>220</v>
      </c>
      <c r="AU160" s="229" t="s">
        <v>88</v>
      </c>
      <c r="AY160" s="15" t="s">
        <v>134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5" t="s">
        <v>86</v>
      </c>
      <c r="BK160" s="230">
        <f>ROUND(I160*H160,2)</f>
        <v>0</v>
      </c>
      <c r="BL160" s="15" t="s">
        <v>140</v>
      </c>
      <c r="BM160" s="229" t="s">
        <v>493</v>
      </c>
    </row>
    <row r="161" spans="1:47" s="2" customFormat="1" ht="12">
      <c r="A161" s="36"/>
      <c r="B161" s="37"/>
      <c r="C161" s="38"/>
      <c r="D161" s="231" t="s">
        <v>142</v>
      </c>
      <c r="E161" s="38"/>
      <c r="F161" s="232" t="s">
        <v>492</v>
      </c>
      <c r="G161" s="38"/>
      <c r="H161" s="38"/>
      <c r="I161" s="233"/>
      <c r="J161" s="38"/>
      <c r="K161" s="38"/>
      <c r="L161" s="42"/>
      <c r="M161" s="234"/>
      <c r="N161" s="235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142</v>
      </c>
      <c r="AU161" s="15" t="s">
        <v>88</v>
      </c>
    </row>
    <row r="162" spans="1:51" s="13" customFormat="1" ht="12">
      <c r="A162" s="13"/>
      <c r="B162" s="236"/>
      <c r="C162" s="237"/>
      <c r="D162" s="231" t="s">
        <v>149</v>
      </c>
      <c r="E162" s="238" t="s">
        <v>1</v>
      </c>
      <c r="F162" s="239" t="s">
        <v>494</v>
      </c>
      <c r="G162" s="237"/>
      <c r="H162" s="240">
        <v>20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149</v>
      </c>
      <c r="AU162" s="246" t="s">
        <v>88</v>
      </c>
      <c r="AV162" s="13" t="s">
        <v>88</v>
      </c>
      <c r="AW162" s="13" t="s">
        <v>35</v>
      </c>
      <c r="AX162" s="13" t="s">
        <v>86</v>
      </c>
      <c r="AY162" s="246" t="s">
        <v>134</v>
      </c>
    </row>
    <row r="163" spans="1:65" s="2" customFormat="1" ht="14.4" customHeight="1">
      <c r="A163" s="36"/>
      <c r="B163" s="37"/>
      <c r="C163" s="247" t="s">
        <v>8</v>
      </c>
      <c r="D163" s="247" t="s">
        <v>220</v>
      </c>
      <c r="E163" s="248" t="s">
        <v>495</v>
      </c>
      <c r="F163" s="249" t="s">
        <v>496</v>
      </c>
      <c r="G163" s="250" t="s">
        <v>445</v>
      </c>
      <c r="H163" s="251">
        <v>10</v>
      </c>
      <c r="I163" s="252"/>
      <c r="J163" s="253">
        <f>ROUND(I163*H163,2)</f>
        <v>0</v>
      </c>
      <c r="K163" s="254"/>
      <c r="L163" s="255"/>
      <c r="M163" s="256" t="s">
        <v>1</v>
      </c>
      <c r="N163" s="257" t="s">
        <v>43</v>
      </c>
      <c r="O163" s="89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9" t="s">
        <v>181</v>
      </c>
      <c r="AT163" s="229" t="s">
        <v>220</v>
      </c>
      <c r="AU163" s="229" t="s">
        <v>88</v>
      </c>
      <c r="AY163" s="15" t="s">
        <v>134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5" t="s">
        <v>86</v>
      </c>
      <c r="BK163" s="230">
        <f>ROUND(I163*H163,2)</f>
        <v>0</v>
      </c>
      <c r="BL163" s="15" t="s">
        <v>140</v>
      </c>
      <c r="BM163" s="229" t="s">
        <v>497</v>
      </c>
    </row>
    <row r="164" spans="1:47" s="2" customFormat="1" ht="12">
      <c r="A164" s="36"/>
      <c r="B164" s="37"/>
      <c r="C164" s="38"/>
      <c r="D164" s="231" t="s">
        <v>142</v>
      </c>
      <c r="E164" s="38"/>
      <c r="F164" s="232" t="s">
        <v>496</v>
      </c>
      <c r="G164" s="38"/>
      <c r="H164" s="38"/>
      <c r="I164" s="233"/>
      <c r="J164" s="38"/>
      <c r="K164" s="38"/>
      <c r="L164" s="42"/>
      <c r="M164" s="234"/>
      <c r="N164" s="235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142</v>
      </c>
      <c r="AU164" s="15" t="s">
        <v>88</v>
      </c>
    </row>
    <row r="165" spans="1:51" s="13" customFormat="1" ht="12">
      <c r="A165" s="13"/>
      <c r="B165" s="236"/>
      <c r="C165" s="237"/>
      <c r="D165" s="231" t="s">
        <v>149</v>
      </c>
      <c r="E165" s="238" t="s">
        <v>1</v>
      </c>
      <c r="F165" s="239" t="s">
        <v>498</v>
      </c>
      <c r="G165" s="237"/>
      <c r="H165" s="240">
        <v>10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149</v>
      </c>
      <c r="AU165" s="246" t="s">
        <v>88</v>
      </c>
      <c r="AV165" s="13" t="s">
        <v>88</v>
      </c>
      <c r="AW165" s="13" t="s">
        <v>35</v>
      </c>
      <c r="AX165" s="13" t="s">
        <v>86</v>
      </c>
      <c r="AY165" s="246" t="s">
        <v>134</v>
      </c>
    </row>
    <row r="166" spans="1:65" s="2" customFormat="1" ht="14.4" customHeight="1">
      <c r="A166" s="36"/>
      <c r="B166" s="37"/>
      <c r="C166" s="247" t="s">
        <v>226</v>
      </c>
      <c r="D166" s="247" t="s">
        <v>220</v>
      </c>
      <c r="E166" s="248" t="s">
        <v>499</v>
      </c>
      <c r="F166" s="249" t="s">
        <v>500</v>
      </c>
      <c r="G166" s="250" t="s">
        <v>445</v>
      </c>
      <c r="H166" s="251">
        <v>20</v>
      </c>
      <c r="I166" s="252"/>
      <c r="J166" s="253">
        <f>ROUND(I166*H166,2)</f>
        <v>0</v>
      </c>
      <c r="K166" s="254"/>
      <c r="L166" s="255"/>
      <c r="M166" s="256" t="s">
        <v>1</v>
      </c>
      <c r="N166" s="257" t="s">
        <v>43</v>
      </c>
      <c r="O166" s="89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9" t="s">
        <v>181</v>
      </c>
      <c r="AT166" s="229" t="s">
        <v>220</v>
      </c>
      <c r="AU166" s="229" t="s">
        <v>88</v>
      </c>
      <c r="AY166" s="15" t="s">
        <v>134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5" t="s">
        <v>86</v>
      </c>
      <c r="BK166" s="230">
        <f>ROUND(I166*H166,2)</f>
        <v>0</v>
      </c>
      <c r="BL166" s="15" t="s">
        <v>140</v>
      </c>
      <c r="BM166" s="229" t="s">
        <v>501</v>
      </c>
    </row>
    <row r="167" spans="1:47" s="2" customFormat="1" ht="12">
      <c r="A167" s="36"/>
      <c r="B167" s="37"/>
      <c r="C167" s="38"/>
      <c r="D167" s="231" t="s">
        <v>142</v>
      </c>
      <c r="E167" s="38"/>
      <c r="F167" s="232" t="s">
        <v>500</v>
      </c>
      <c r="G167" s="38"/>
      <c r="H167" s="38"/>
      <c r="I167" s="233"/>
      <c r="J167" s="38"/>
      <c r="K167" s="38"/>
      <c r="L167" s="42"/>
      <c r="M167" s="234"/>
      <c r="N167" s="235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142</v>
      </c>
      <c r="AU167" s="15" t="s">
        <v>88</v>
      </c>
    </row>
    <row r="168" spans="1:51" s="13" customFormat="1" ht="12">
      <c r="A168" s="13"/>
      <c r="B168" s="236"/>
      <c r="C168" s="237"/>
      <c r="D168" s="231" t="s">
        <v>149</v>
      </c>
      <c r="E168" s="238" t="s">
        <v>1</v>
      </c>
      <c r="F168" s="239" t="s">
        <v>494</v>
      </c>
      <c r="G168" s="237"/>
      <c r="H168" s="240">
        <v>20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149</v>
      </c>
      <c r="AU168" s="246" t="s">
        <v>88</v>
      </c>
      <c r="AV168" s="13" t="s">
        <v>88</v>
      </c>
      <c r="AW168" s="13" t="s">
        <v>35</v>
      </c>
      <c r="AX168" s="13" t="s">
        <v>86</v>
      </c>
      <c r="AY168" s="246" t="s">
        <v>134</v>
      </c>
    </row>
    <row r="169" spans="1:65" s="2" customFormat="1" ht="14.4" customHeight="1">
      <c r="A169" s="36"/>
      <c r="B169" s="37"/>
      <c r="C169" s="247" t="s">
        <v>232</v>
      </c>
      <c r="D169" s="247" t="s">
        <v>220</v>
      </c>
      <c r="E169" s="248" t="s">
        <v>502</v>
      </c>
      <c r="F169" s="249" t="s">
        <v>503</v>
      </c>
      <c r="G169" s="250" t="s">
        <v>445</v>
      </c>
      <c r="H169" s="251">
        <v>20</v>
      </c>
      <c r="I169" s="252"/>
      <c r="J169" s="253">
        <f>ROUND(I169*H169,2)</f>
        <v>0</v>
      </c>
      <c r="K169" s="254"/>
      <c r="L169" s="255"/>
      <c r="M169" s="256" t="s">
        <v>1</v>
      </c>
      <c r="N169" s="257" t="s">
        <v>43</v>
      </c>
      <c r="O169" s="89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9" t="s">
        <v>181</v>
      </c>
      <c r="AT169" s="229" t="s">
        <v>220</v>
      </c>
      <c r="AU169" s="229" t="s">
        <v>88</v>
      </c>
      <c r="AY169" s="15" t="s">
        <v>134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5" t="s">
        <v>86</v>
      </c>
      <c r="BK169" s="230">
        <f>ROUND(I169*H169,2)</f>
        <v>0</v>
      </c>
      <c r="BL169" s="15" t="s">
        <v>140</v>
      </c>
      <c r="BM169" s="229" t="s">
        <v>504</v>
      </c>
    </row>
    <row r="170" spans="1:47" s="2" customFormat="1" ht="12">
      <c r="A170" s="36"/>
      <c r="B170" s="37"/>
      <c r="C170" s="38"/>
      <c r="D170" s="231" t="s">
        <v>142</v>
      </c>
      <c r="E170" s="38"/>
      <c r="F170" s="232" t="s">
        <v>503</v>
      </c>
      <c r="G170" s="38"/>
      <c r="H170" s="38"/>
      <c r="I170" s="233"/>
      <c r="J170" s="38"/>
      <c r="K170" s="38"/>
      <c r="L170" s="42"/>
      <c r="M170" s="234"/>
      <c r="N170" s="235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142</v>
      </c>
      <c r="AU170" s="15" t="s">
        <v>88</v>
      </c>
    </row>
    <row r="171" spans="1:51" s="13" customFormat="1" ht="12">
      <c r="A171" s="13"/>
      <c r="B171" s="236"/>
      <c r="C171" s="237"/>
      <c r="D171" s="231" t="s">
        <v>149</v>
      </c>
      <c r="E171" s="238" t="s">
        <v>1</v>
      </c>
      <c r="F171" s="239" t="s">
        <v>494</v>
      </c>
      <c r="G171" s="237"/>
      <c r="H171" s="240">
        <v>20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149</v>
      </c>
      <c r="AU171" s="246" t="s">
        <v>88</v>
      </c>
      <c r="AV171" s="13" t="s">
        <v>88</v>
      </c>
      <c r="AW171" s="13" t="s">
        <v>35</v>
      </c>
      <c r="AX171" s="13" t="s">
        <v>86</v>
      </c>
      <c r="AY171" s="246" t="s">
        <v>134</v>
      </c>
    </row>
    <row r="172" spans="1:65" s="2" customFormat="1" ht="14.4" customHeight="1">
      <c r="A172" s="36"/>
      <c r="B172" s="37"/>
      <c r="C172" s="247" t="s">
        <v>237</v>
      </c>
      <c r="D172" s="247" t="s">
        <v>220</v>
      </c>
      <c r="E172" s="248" t="s">
        <v>505</v>
      </c>
      <c r="F172" s="249" t="s">
        <v>506</v>
      </c>
      <c r="G172" s="250" t="s">
        <v>445</v>
      </c>
      <c r="H172" s="251">
        <v>20</v>
      </c>
      <c r="I172" s="252"/>
      <c r="J172" s="253">
        <f>ROUND(I172*H172,2)</f>
        <v>0</v>
      </c>
      <c r="K172" s="254"/>
      <c r="L172" s="255"/>
      <c r="M172" s="256" t="s">
        <v>1</v>
      </c>
      <c r="N172" s="257" t="s">
        <v>43</v>
      </c>
      <c r="O172" s="89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9" t="s">
        <v>181</v>
      </c>
      <c r="AT172" s="229" t="s">
        <v>220</v>
      </c>
      <c r="AU172" s="229" t="s">
        <v>88</v>
      </c>
      <c r="AY172" s="15" t="s">
        <v>134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5" t="s">
        <v>86</v>
      </c>
      <c r="BK172" s="230">
        <f>ROUND(I172*H172,2)</f>
        <v>0</v>
      </c>
      <c r="BL172" s="15" t="s">
        <v>140</v>
      </c>
      <c r="BM172" s="229" t="s">
        <v>507</v>
      </c>
    </row>
    <row r="173" spans="1:47" s="2" customFormat="1" ht="12">
      <c r="A173" s="36"/>
      <c r="B173" s="37"/>
      <c r="C173" s="38"/>
      <c r="D173" s="231" t="s">
        <v>142</v>
      </c>
      <c r="E173" s="38"/>
      <c r="F173" s="232" t="s">
        <v>506</v>
      </c>
      <c r="G173" s="38"/>
      <c r="H173" s="38"/>
      <c r="I173" s="233"/>
      <c r="J173" s="38"/>
      <c r="K173" s="38"/>
      <c r="L173" s="42"/>
      <c r="M173" s="234"/>
      <c r="N173" s="235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142</v>
      </c>
      <c r="AU173" s="15" t="s">
        <v>88</v>
      </c>
    </row>
    <row r="174" spans="1:51" s="13" customFormat="1" ht="12">
      <c r="A174" s="13"/>
      <c r="B174" s="236"/>
      <c r="C174" s="237"/>
      <c r="D174" s="231" t="s">
        <v>149</v>
      </c>
      <c r="E174" s="238" t="s">
        <v>1</v>
      </c>
      <c r="F174" s="239" t="s">
        <v>494</v>
      </c>
      <c r="G174" s="237"/>
      <c r="H174" s="240">
        <v>20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149</v>
      </c>
      <c r="AU174" s="246" t="s">
        <v>88</v>
      </c>
      <c r="AV174" s="13" t="s">
        <v>88</v>
      </c>
      <c r="AW174" s="13" t="s">
        <v>35</v>
      </c>
      <c r="AX174" s="13" t="s">
        <v>86</v>
      </c>
      <c r="AY174" s="246" t="s">
        <v>134</v>
      </c>
    </row>
    <row r="175" spans="1:65" s="2" customFormat="1" ht="14.4" customHeight="1">
      <c r="A175" s="36"/>
      <c r="B175" s="37"/>
      <c r="C175" s="247" t="s">
        <v>242</v>
      </c>
      <c r="D175" s="247" t="s">
        <v>220</v>
      </c>
      <c r="E175" s="248" t="s">
        <v>508</v>
      </c>
      <c r="F175" s="249" t="s">
        <v>509</v>
      </c>
      <c r="G175" s="250" t="s">
        <v>445</v>
      </c>
      <c r="H175" s="251">
        <v>20</v>
      </c>
      <c r="I175" s="252"/>
      <c r="J175" s="253">
        <f>ROUND(I175*H175,2)</f>
        <v>0</v>
      </c>
      <c r="K175" s="254"/>
      <c r="L175" s="255"/>
      <c r="M175" s="256" t="s">
        <v>1</v>
      </c>
      <c r="N175" s="257" t="s">
        <v>43</v>
      </c>
      <c r="O175" s="89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9" t="s">
        <v>181</v>
      </c>
      <c r="AT175" s="229" t="s">
        <v>220</v>
      </c>
      <c r="AU175" s="229" t="s">
        <v>88</v>
      </c>
      <c r="AY175" s="15" t="s">
        <v>134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5" t="s">
        <v>86</v>
      </c>
      <c r="BK175" s="230">
        <f>ROUND(I175*H175,2)</f>
        <v>0</v>
      </c>
      <c r="BL175" s="15" t="s">
        <v>140</v>
      </c>
      <c r="BM175" s="229" t="s">
        <v>510</v>
      </c>
    </row>
    <row r="176" spans="1:47" s="2" customFormat="1" ht="12">
      <c r="A176" s="36"/>
      <c r="B176" s="37"/>
      <c r="C176" s="38"/>
      <c r="D176" s="231" t="s">
        <v>142</v>
      </c>
      <c r="E176" s="38"/>
      <c r="F176" s="232" t="s">
        <v>509</v>
      </c>
      <c r="G176" s="38"/>
      <c r="H176" s="38"/>
      <c r="I176" s="233"/>
      <c r="J176" s="38"/>
      <c r="K176" s="38"/>
      <c r="L176" s="42"/>
      <c r="M176" s="234"/>
      <c r="N176" s="235"/>
      <c r="O176" s="89"/>
      <c r="P176" s="89"/>
      <c r="Q176" s="89"/>
      <c r="R176" s="89"/>
      <c r="S176" s="89"/>
      <c r="T176" s="90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142</v>
      </c>
      <c r="AU176" s="15" t="s">
        <v>88</v>
      </c>
    </row>
    <row r="177" spans="1:51" s="13" customFormat="1" ht="12">
      <c r="A177" s="13"/>
      <c r="B177" s="236"/>
      <c r="C177" s="237"/>
      <c r="D177" s="231" t="s">
        <v>149</v>
      </c>
      <c r="E177" s="238" t="s">
        <v>1</v>
      </c>
      <c r="F177" s="239" t="s">
        <v>494</v>
      </c>
      <c r="G177" s="237"/>
      <c r="H177" s="240">
        <v>20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149</v>
      </c>
      <c r="AU177" s="246" t="s">
        <v>88</v>
      </c>
      <c r="AV177" s="13" t="s">
        <v>88</v>
      </c>
      <c r="AW177" s="13" t="s">
        <v>35</v>
      </c>
      <c r="AX177" s="13" t="s">
        <v>86</v>
      </c>
      <c r="AY177" s="246" t="s">
        <v>134</v>
      </c>
    </row>
    <row r="178" spans="1:65" s="2" customFormat="1" ht="24.15" customHeight="1">
      <c r="A178" s="36"/>
      <c r="B178" s="37"/>
      <c r="C178" s="217" t="s">
        <v>245</v>
      </c>
      <c r="D178" s="217" t="s">
        <v>136</v>
      </c>
      <c r="E178" s="218" t="s">
        <v>511</v>
      </c>
      <c r="F178" s="219" t="s">
        <v>512</v>
      </c>
      <c r="G178" s="220" t="s">
        <v>445</v>
      </c>
      <c r="H178" s="221">
        <v>48</v>
      </c>
      <c r="I178" s="222"/>
      <c r="J178" s="223">
        <f>ROUND(I178*H178,2)</f>
        <v>0</v>
      </c>
      <c r="K178" s="224"/>
      <c r="L178" s="42"/>
      <c r="M178" s="225" t="s">
        <v>1</v>
      </c>
      <c r="N178" s="226" t="s">
        <v>43</v>
      </c>
      <c r="O178" s="89"/>
      <c r="P178" s="227">
        <f>O178*H178</f>
        <v>0</v>
      </c>
      <c r="Q178" s="227">
        <v>5.8E-05</v>
      </c>
      <c r="R178" s="227">
        <f>Q178*H178</f>
        <v>0.002784</v>
      </c>
      <c r="S178" s="227">
        <v>0</v>
      </c>
      <c r="T178" s="22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9" t="s">
        <v>140</v>
      </c>
      <c r="AT178" s="229" t="s">
        <v>136</v>
      </c>
      <c r="AU178" s="229" t="s">
        <v>88</v>
      </c>
      <c r="AY178" s="15" t="s">
        <v>134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5" t="s">
        <v>86</v>
      </c>
      <c r="BK178" s="230">
        <f>ROUND(I178*H178,2)</f>
        <v>0</v>
      </c>
      <c r="BL178" s="15" t="s">
        <v>140</v>
      </c>
      <c r="BM178" s="229" t="s">
        <v>513</v>
      </c>
    </row>
    <row r="179" spans="1:47" s="2" customFormat="1" ht="12">
      <c r="A179" s="36"/>
      <c r="B179" s="37"/>
      <c r="C179" s="38"/>
      <c r="D179" s="231" t="s">
        <v>142</v>
      </c>
      <c r="E179" s="38"/>
      <c r="F179" s="232" t="s">
        <v>514</v>
      </c>
      <c r="G179" s="38"/>
      <c r="H179" s="38"/>
      <c r="I179" s="233"/>
      <c r="J179" s="38"/>
      <c r="K179" s="38"/>
      <c r="L179" s="42"/>
      <c r="M179" s="234"/>
      <c r="N179" s="235"/>
      <c r="O179" s="89"/>
      <c r="P179" s="89"/>
      <c r="Q179" s="89"/>
      <c r="R179" s="89"/>
      <c r="S179" s="89"/>
      <c r="T179" s="90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142</v>
      </c>
      <c r="AU179" s="15" t="s">
        <v>88</v>
      </c>
    </row>
    <row r="180" spans="1:51" s="13" customFormat="1" ht="12">
      <c r="A180" s="13"/>
      <c r="B180" s="236"/>
      <c r="C180" s="237"/>
      <c r="D180" s="231" t="s">
        <v>149</v>
      </c>
      <c r="E180" s="238" t="s">
        <v>1</v>
      </c>
      <c r="F180" s="239" t="s">
        <v>515</v>
      </c>
      <c r="G180" s="237"/>
      <c r="H180" s="240">
        <v>48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149</v>
      </c>
      <c r="AU180" s="246" t="s">
        <v>88</v>
      </c>
      <c r="AV180" s="13" t="s">
        <v>88</v>
      </c>
      <c r="AW180" s="13" t="s">
        <v>35</v>
      </c>
      <c r="AX180" s="13" t="s">
        <v>86</v>
      </c>
      <c r="AY180" s="246" t="s">
        <v>134</v>
      </c>
    </row>
    <row r="181" spans="1:65" s="2" customFormat="1" ht="14.4" customHeight="1">
      <c r="A181" s="36"/>
      <c r="B181" s="37"/>
      <c r="C181" s="247" t="s">
        <v>7</v>
      </c>
      <c r="D181" s="247" t="s">
        <v>220</v>
      </c>
      <c r="E181" s="248" t="s">
        <v>516</v>
      </c>
      <c r="F181" s="249" t="s">
        <v>517</v>
      </c>
      <c r="G181" s="250" t="s">
        <v>146</v>
      </c>
      <c r="H181" s="251">
        <v>2.47</v>
      </c>
      <c r="I181" s="252"/>
      <c r="J181" s="253">
        <f>ROUND(I181*H181,2)</f>
        <v>0</v>
      </c>
      <c r="K181" s="254"/>
      <c r="L181" s="255"/>
      <c r="M181" s="256" t="s">
        <v>1</v>
      </c>
      <c r="N181" s="257" t="s">
        <v>43</v>
      </c>
      <c r="O181" s="89"/>
      <c r="P181" s="227">
        <f>O181*H181</f>
        <v>0</v>
      </c>
      <c r="Q181" s="227">
        <v>0.65</v>
      </c>
      <c r="R181" s="227">
        <f>Q181*H181</f>
        <v>1.6055000000000001</v>
      </c>
      <c r="S181" s="227">
        <v>0</v>
      </c>
      <c r="T181" s="22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9" t="s">
        <v>181</v>
      </c>
      <c r="AT181" s="229" t="s">
        <v>220</v>
      </c>
      <c r="AU181" s="229" t="s">
        <v>88</v>
      </c>
      <c r="AY181" s="15" t="s">
        <v>134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5" t="s">
        <v>86</v>
      </c>
      <c r="BK181" s="230">
        <f>ROUND(I181*H181,2)</f>
        <v>0</v>
      </c>
      <c r="BL181" s="15" t="s">
        <v>140</v>
      </c>
      <c r="BM181" s="229" t="s">
        <v>518</v>
      </c>
    </row>
    <row r="182" spans="1:47" s="2" customFormat="1" ht="12">
      <c r="A182" s="36"/>
      <c r="B182" s="37"/>
      <c r="C182" s="38"/>
      <c r="D182" s="231" t="s">
        <v>142</v>
      </c>
      <c r="E182" s="38"/>
      <c r="F182" s="232" t="s">
        <v>517</v>
      </c>
      <c r="G182" s="38"/>
      <c r="H182" s="38"/>
      <c r="I182" s="233"/>
      <c r="J182" s="38"/>
      <c r="K182" s="38"/>
      <c r="L182" s="42"/>
      <c r="M182" s="234"/>
      <c r="N182" s="235"/>
      <c r="O182" s="89"/>
      <c r="P182" s="89"/>
      <c r="Q182" s="89"/>
      <c r="R182" s="89"/>
      <c r="S182" s="89"/>
      <c r="T182" s="90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142</v>
      </c>
      <c r="AU182" s="15" t="s">
        <v>88</v>
      </c>
    </row>
    <row r="183" spans="1:51" s="13" customFormat="1" ht="12">
      <c r="A183" s="13"/>
      <c r="B183" s="236"/>
      <c r="C183" s="237"/>
      <c r="D183" s="231" t="s">
        <v>149</v>
      </c>
      <c r="E183" s="238" t="s">
        <v>1</v>
      </c>
      <c r="F183" s="239" t="s">
        <v>519</v>
      </c>
      <c r="G183" s="237"/>
      <c r="H183" s="240">
        <v>2.47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149</v>
      </c>
      <c r="AU183" s="246" t="s">
        <v>88</v>
      </c>
      <c r="AV183" s="13" t="s">
        <v>88</v>
      </c>
      <c r="AW183" s="13" t="s">
        <v>35</v>
      </c>
      <c r="AX183" s="13" t="s">
        <v>86</v>
      </c>
      <c r="AY183" s="246" t="s">
        <v>134</v>
      </c>
    </row>
    <row r="184" spans="1:65" s="2" customFormat="1" ht="24.15" customHeight="1">
      <c r="A184" s="36"/>
      <c r="B184" s="37"/>
      <c r="C184" s="217" t="s">
        <v>255</v>
      </c>
      <c r="D184" s="217" t="s">
        <v>136</v>
      </c>
      <c r="E184" s="218" t="s">
        <v>520</v>
      </c>
      <c r="F184" s="219" t="s">
        <v>521</v>
      </c>
      <c r="G184" s="220" t="s">
        <v>445</v>
      </c>
      <c r="H184" s="221">
        <v>48</v>
      </c>
      <c r="I184" s="222"/>
      <c r="J184" s="223">
        <f>ROUND(I184*H184,2)</f>
        <v>0</v>
      </c>
      <c r="K184" s="224"/>
      <c r="L184" s="42"/>
      <c r="M184" s="225" t="s">
        <v>1</v>
      </c>
      <c r="N184" s="226" t="s">
        <v>43</v>
      </c>
      <c r="O184" s="89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9" t="s">
        <v>140</v>
      </c>
      <c r="AT184" s="229" t="s">
        <v>136</v>
      </c>
      <c r="AU184" s="229" t="s">
        <v>88</v>
      </c>
      <c r="AY184" s="15" t="s">
        <v>134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5" t="s">
        <v>86</v>
      </c>
      <c r="BK184" s="230">
        <f>ROUND(I184*H184,2)</f>
        <v>0</v>
      </c>
      <c r="BL184" s="15" t="s">
        <v>140</v>
      </c>
      <c r="BM184" s="229" t="s">
        <v>522</v>
      </c>
    </row>
    <row r="185" spans="1:47" s="2" customFormat="1" ht="12">
      <c r="A185" s="36"/>
      <c r="B185" s="37"/>
      <c r="C185" s="38"/>
      <c r="D185" s="231" t="s">
        <v>142</v>
      </c>
      <c r="E185" s="38"/>
      <c r="F185" s="232" t="s">
        <v>523</v>
      </c>
      <c r="G185" s="38"/>
      <c r="H185" s="38"/>
      <c r="I185" s="233"/>
      <c r="J185" s="38"/>
      <c r="K185" s="38"/>
      <c r="L185" s="42"/>
      <c r="M185" s="234"/>
      <c r="N185" s="235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142</v>
      </c>
      <c r="AU185" s="15" t="s">
        <v>88</v>
      </c>
    </row>
    <row r="186" spans="1:51" s="13" customFormat="1" ht="12">
      <c r="A186" s="13"/>
      <c r="B186" s="236"/>
      <c r="C186" s="237"/>
      <c r="D186" s="231" t="s">
        <v>149</v>
      </c>
      <c r="E186" s="238" t="s">
        <v>1</v>
      </c>
      <c r="F186" s="239" t="s">
        <v>515</v>
      </c>
      <c r="G186" s="237"/>
      <c r="H186" s="240">
        <v>48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149</v>
      </c>
      <c r="AU186" s="246" t="s">
        <v>88</v>
      </c>
      <c r="AV186" s="13" t="s">
        <v>88</v>
      </c>
      <c r="AW186" s="13" t="s">
        <v>35</v>
      </c>
      <c r="AX186" s="13" t="s">
        <v>86</v>
      </c>
      <c r="AY186" s="246" t="s">
        <v>134</v>
      </c>
    </row>
    <row r="187" spans="1:65" s="2" customFormat="1" ht="24.15" customHeight="1">
      <c r="A187" s="36"/>
      <c r="B187" s="37"/>
      <c r="C187" s="217" t="s">
        <v>260</v>
      </c>
      <c r="D187" s="217" t="s">
        <v>136</v>
      </c>
      <c r="E187" s="218" t="s">
        <v>524</v>
      </c>
      <c r="F187" s="219" t="s">
        <v>525</v>
      </c>
      <c r="G187" s="220" t="s">
        <v>445</v>
      </c>
      <c r="H187" s="221">
        <v>48</v>
      </c>
      <c r="I187" s="222"/>
      <c r="J187" s="223">
        <f>ROUND(I187*H187,2)</f>
        <v>0</v>
      </c>
      <c r="K187" s="224"/>
      <c r="L187" s="42"/>
      <c r="M187" s="225" t="s">
        <v>1</v>
      </c>
      <c r="N187" s="226" t="s">
        <v>43</v>
      </c>
      <c r="O187" s="89"/>
      <c r="P187" s="227">
        <f>O187*H187</f>
        <v>0</v>
      </c>
      <c r="Q187" s="227">
        <v>0.0020824</v>
      </c>
      <c r="R187" s="227">
        <f>Q187*H187</f>
        <v>0.0999552</v>
      </c>
      <c r="S187" s="227">
        <v>0</v>
      </c>
      <c r="T187" s="22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9" t="s">
        <v>140</v>
      </c>
      <c r="AT187" s="229" t="s">
        <v>136</v>
      </c>
      <c r="AU187" s="229" t="s">
        <v>88</v>
      </c>
      <c r="AY187" s="15" t="s">
        <v>134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5" t="s">
        <v>86</v>
      </c>
      <c r="BK187" s="230">
        <f>ROUND(I187*H187,2)</f>
        <v>0</v>
      </c>
      <c r="BL187" s="15" t="s">
        <v>140</v>
      </c>
      <c r="BM187" s="229" t="s">
        <v>526</v>
      </c>
    </row>
    <row r="188" spans="1:47" s="2" customFormat="1" ht="12">
      <c r="A188" s="36"/>
      <c r="B188" s="37"/>
      <c r="C188" s="38"/>
      <c r="D188" s="231" t="s">
        <v>142</v>
      </c>
      <c r="E188" s="38"/>
      <c r="F188" s="232" t="s">
        <v>527</v>
      </c>
      <c r="G188" s="38"/>
      <c r="H188" s="38"/>
      <c r="I188" s="233"/>
      <c r="J188" s="38"/>
      <c r="K188" s="38"/>
      <c r="L188" s="42"/>
      <c r="M188" s="234"/>
      <c r="N188" s="235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142</v>
      </c>
      <c r="AU188" s="15" t="s">
        <v>88</v>
      </c>
    </row>
    <row r="189" spans="1:51" s="13" customFormat="1" ht="12">
      <c r="A189" s="13"/>
      <c r="B189" s="236"/>
      <c r="C189" s="237"/>
      <c r="D189" s="231" t="s">
        <v>149</v>
      </c>
      <c r="E189" s="238" t="s">
        <v>1</v>
      </c>
      <c r="F189" s="239" t="s">
        <v>515</v>
      </c>
      <c r="G189" s="237"/>
      <c r="H189" s="240">
        <v>48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149</v>
      </c>
      <c r="AU189" s="246" t="s">
        <v>88</v>
      </c>
      <c r="AV189" s="13" t="s">
        <v>88</v>
      </c>
      <c r="AW189" s="13" t="s">
        <v>35</v>
      </c>
      <c r="AX189" s="13" t="s">
        <v>86</v>
      </c>
      <c r="AY189" s="246" t="s">
        <v>134</v>
      </c>
    </row>
    <row r="190" spans="1:65" s="2" customFormat="1" ht="24.15" customHeight="1">
      <c r="A190" s="36"/>
      <c r="B190" s="37"/>
      <c r="C190" s="217" t="s">
        <v>264</v>
      </c>
      <c r="D190" s="217" t="s">
        <v>136</v>
      </c>
      <c r="E190" s="218" t="s">
        <v>528</v>
      </c>
      <c r="F190" s="219" t="s">
        <v>529</v>
      </c>
      <c r="G190" s="220" t="s">
        <v>139</v>
      </c>
      <c r="H190" s="221">
        <v>287</v>
      </c>
      <c r="I190" s="222"/>
      <c r="J190" s="223">
        <f>ROUND(I190*H190,2)</f>
        <v>0</v>
      </c>
      <c r="K190" s="224"/>
      <c r="L190" s="42"/>
      <c r="M190" s="225" t="s">
        <v>1</v>
      </c>
      <c r="N190" s="226" t="s">
        <v>43</v>
      </c>
      <c r="O190" s="89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9" t="s">
        <v>140</v>
      </c>
      <c r="AT190" s="229" t="s">
        <v>136</v>
      </c>
      <c r="AU190" s="229" t="s">
        <v>88</v>
      </c>
      <c r="AY190" s="15" t="s">
        <v>134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5" t="s">
        <v>86</v>
      </c>
      <c r="BK190" s="230">
        <f>ROUND(I190*H190,2)</f>
        <v>0</v>
      </c>
      <c r="BL190" s="15" t="s">
        <v>140</v>
      </c>
      <c r="BM190" s="229" t="s">
        <v>530</v>
      </c>
    </row>
    <row r="191" spans="1:47" s="2" customFormat="1" ht="12">
      <c r="A191" s="36"/>
      <c r="B191" s="37"/>
      <c r="C191" s="38"/>
      <c r="D191" s="231" t="s">
        <v>142</v>
      </c>
      <c r="E191" s="38"/>
      <c r="F191" s="232" t="s">
        <v>531</v>
      </c>
      <c r="G191" s="38"/>
      <c r="H191" s="38"/>
      <c r="I191" s="233"/>
      <c r="J191" s="38"/>
      <c r="K191" s="38"/>
      <c r="L191" s="42"/>
      <c r="M191" s="234"/>
      <c r="N191" s="235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142</v>
      </c>
      <c r="AU191" s="15" t="s">
        <v>88</v>
      </c>
    </row>
    <row r="192" spans="1:51" s="13" customFormat="1" ht="12">
      <c r="A192" s="13"/>
      <c r="B192" s="236"/>
      <c r="C192" s="237"/>
      <c r="D192" s="231" t="s">
        <v>149</v>
      </c>
      <c r="E192" s="238" t="s">
        <v>1</v>
      </c>
      <c r="F192" s="239" t="s">
        <v>532</v>
      </c>
      <c r="G192" s="237"/>
      <c r="H192" s="240">
        <v>287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149</v>
      </c>
      <c r="AU192" s="246" t="s">
        <v>88</v>
      </c>
      <c r="AV192" s="13" t="s">
        <v>88</v>
      </c>
      <c r="AW192" s="13" t="s">
        <v>35</v>
      </c>
      <c r="AX192" s="13" t="s">
        <v>86</v>
      </c>
      <c r="AY192" s="246" t="s">
        <v>134</v>
      </c>
    </row>
    <row r="193" spans="1:65" s="2" customFormat="1" ht="14.4" customHeight="1">
      <c r="A193" s="36"/>
      <c r="B193" s="37"/>
      <c r="C193" s="247" t="s">
        <v>270</v>
      </c>
      <c r="D193" s="247" t="s">
        <v>220</v>
      </c>
      <c r="E193" s="248" t="s">
        <v>533</v>
      </c>
      <c r="F193" s="249" t="s">
        <v>534</v>
      </c>
      <c r="G193" s="250" t="s">
        <v>146</v>
      </c>
      <c r="H193" s="251">
        <v>28.7</v>
      </c>
      <c r="I193" s="252"/>
      <c r="J193" s="253">
        <f>ROUND(I193*H193,2)</f>
        <v>0</v>
      </c>
      <c r="K193" s="254"/>
      <c r="L193" s="255"/>
      <c r="M193" s="256" t="s">
        <v>1</v>
      </c>
      <c r="N193" s="257" t="s">
        <v>43</v>
      </c>
      <c r="O193" s="89"/>
      <c r="P193" s="227">
        <f>O193*H193</f>
        <v>0</v>
      </c>
      <c r="Q193" s="227">
        <v>0.2</v>
      </c>
      <c r="R193" s="227">
        <f>Q193*H193</f>
        <v>5.74</v>
      </c>
      <c r="S193" s="227">
        <v>0</v>
      </c>
      <c r="T193" s="228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9" t="s">
        <v>181</v>
      </c>
      <c r="AT193" s="229" t="s">
        <v>220</v>
      </c>
      <c r="AU193" s="229" t="s">
        <v>88</v>
      </c>
      <c r="AY193" s="15" t="s">
        <v>134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5" t="s">
        <v>86</v>
      </c>
      <c r="BK193" s="230">
        <f>ROUND(I193*H193,2)</f>
        <v>0</v>
      </c>
      <c r="BL193" s="15" t="s">
        <v>140</v>
      </c>
      <c r="BM193" s="229" t="s">
        <v>535</v>
      </c>
    </row>
    <row r="194" spans="1:47" s="2" customFormat="1" ht="12">
      <c r="A194" s="36"/>
      <c r="B194" s="37"/>
      <c r="C194" s="38"/>
      <c r="D194" s="231" t="s">
        <v>142</v>
      </c>
      <c r="E194" s="38"/>
      <c r="F194" s="232" t="s">
        <v>534</v>
      </c>
      <c r="G194" s="38"/>
      <c r="H194" s="38"/>
      <c r="I194" s="233"/>
      <c r="J194" s="38"/>
      <c r="K194" s="38"/>
      <c r="L194" s="42"/>
      <c r="M194" s="234"/>
      <c r="N194" s="235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142</v>
      </c>
      <c r="AU194" s="15" t="s">
        <v>88</v>
      </c>
    </row>
    <row r="195" spans="1:51" s="13" customFormat="1" ht="12">
      <c r="A195" s="13"/>
      <c r="B195" s="236"/>
      <c r="C195" s="237"/>
      <c r="D195" s="231" t="s">
        <v>149</v>
      </c>
      <c r="E195" s="238" t="s">
        <v>1</v>
      </c>
      <c r="F195" s="239" t="s">
        <v>536</v>
      </c>
      <c r="G195" s="237"/>
      <c r="H195" s="240">
        <v>28.7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149</v>
      </c>
      <c r="AU195" s="246" t="s">
        <v>88</v>
      </c>
      <c r="AV195" s="13" t="s">
        <v>88</v>
      </c>
      <c r="AW195" s="13" t="s">
        <v>35</v>
      </c>
      <c r="AX195" s="13" t="s">
        <v>86</v>
      </c>
      <c r="AY195" s="246" t="s">
        <v>134</v>
      </c>
    </row>
    <row r="196" spans="1:65" s="2" customFormat="1" ht="14.4" customHeight="1">
      <c r="A196" s="36"/>
      <c r="B196" s="37"/>
      <c r="C196" s="217" t="s">
        <v>275</v>
      </c>
      <c r="D196" s="217" t="s">
        <v>136</v>
      </c>
      <c r="E196" s="218" t="s">
        <v>537</v>
      </c>
      <c r="F196" s="219" t="s">
        <v>538</v>
      </c>
      <c r="G196" s="220" t="s">
        <v>146</v>
      </c>
      <c r="H196" s="221">
        <v>2.54</v>
      </c>
      <c r="I196" s="222"/>
      <c r="J196" s="223">
        <f>ROUND(I196*H196,2)</f>
        <v>0</v>
      </c>
      <c r="K196" s="224"/>
      <c r="L196" s="42"/>
      <c r="M196" s="225" t="s">
        <v>1</v>
      </c>
      <c r="N196" s="226" t="s">
        <v>43</v>
      </c>
      <c r="O196" s="89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29" t="s">
        <v>140</v>
      </c>
      <c r="AT196" s="229" t="s">
        <v>136</v>
      </c>
      <c r="AU196" s="229" t="s">
        <v>88</v>
      </c>
      <c r="AY196" s="15" t="s">
        <v>134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5" t="s">
        <v>86</v>
      </c>
      <c r="BK196" s="230">
        <f>ROUND(I196*H196,2)</f>
        <v>0</v>
      </c>
      <c r="BL196" s="15" t="s">
        <v>140</v>
      </c>
      <c r="BM196" s="229" t="s">
        <v>539</v>
      </c>
    </row>
    <row r="197" spans="1:47" s="2" customFormat="1" ht="12">
      <c r="A197" s="36"/>
      <c r="B197" s="37"/>
      <c r="C197" s="38"/>
      <c r="D197" s="231" t="s">
        <v>142</v>
      </c>
      <c r="E197" s="38"/>
      <c r="F197" s="232" t="s">
        <v>540</v>
      </c>
      <c r="G197" s="38"/>
      <c r="H197" s="38"/>
      <c r="I197" s="233"/>
      <c r="J197" s="38"/>
      <c r="K197" s="38"/>
      <c r="L197" s="42"/>
      <c r="M197" s="234"/>
      <c r="N197" s="235"/>
      <c r="O197" s="89"/>
      <c r="P197" s="89"/>
      <c r="Q197" s="89"/>
      <c r="R197" s="89"/>
      <c r="S197" s="89"/>
      <c r="T197" s="90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142</v>
      </c>
      <c r="AU197" s="15" t="s">
        <v>88</v>
      </c>
    </row>
    <row r="198" spans="1:51" s="13" customFormat="1" ht="12">
      <c r="A198" s="13"/>
      <c r="B198" s="236"/>
      <c r="C198" s="237"/>
      <c r="D198" s="231" t="s">
        <v>149</v>
      </c>
      <c r="E198" s="238" t="s">
        <v>1</v>
      </c>
      <c r="F198" s="239" t="s">
        <v>541</v>
      </c>
      <c r="G198" s="237"/>
      <c r="H198" s="240">
        <v>2.54</v>
      </c>
      <c r="I198" s="241"/>
      <c r="J198" s="237"/>
      <c r="K198" s="237"/>
      <c r="L198" s="24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149</v>
      </c>
      <c r="AU198" s="246" t="s">
        <v>88</v>
      </c>
      <c r="AV198" s="13" t="s">
        <v>88</v>
      </c>
      <c r="AW198" s="13" t="s">
        <v>35</v>
      </c>
      <c r="AX198" s="13" t="s">
        <v>86</v>
      </c>
      <c r="AY198" s="246" t="s">
        <v>134</v>
      </c>
    </row>
    <row r="199" spans="1:31" s="2" customFormat="1" ht="6.95" customHeight="1">
      <c r="A199" s="36"/>
      <c r="B199" s="64"/>
      <c r="C199" s="65"/>
      <c r="D199" s="65"/>
      <c r="E199" s="65"/>
      <c r="F199" s="65"/>
      <c r="G199" s="65"/>
      <c r="H199" s="65"/>
      <c r="I199" s="65"/>
      <c r="J199" s="65"/>
      <c r="K199" s="65"/>
      <c r="L199" s="42"/>
      <c r="M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</row>
  </sheetData>
  <sheetProtection password="CC35" sheet="1" objects="1" scenarios="1" formatColumns="0" formatRows="0" autoFilter="0"/>
  <autoFilter ref="C117:K19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101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Košatka - I. etapa - C14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102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542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2. 5. 2019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34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">
        <v>32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33</v>
      </c>
      <c r="F24" s="36"/>
      <c r="G24" s="36"/>
      <c r="H24" s="36"/>
      <c r="I24" s="138" t="s">
        <v>28</v>
      </c>
      <c r="J24" s="141" t="s">
        <v>34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ROUND(J118,2)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ROUND((SUM(BE118:BE135)),2)</f>
        <v>0</v>
      </c>
      <c r="G33" s="36"/>
      <c r="H33" s="36"/>
      <c r="I33" s="153">
        <v>0.21</v>
      </c>
      <c r="J33" s="152">
        <f>ROUND(((SUM(BE118:BE135))*I33),2)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ROUND((SUM(BF118:BF135)),2)</f>
        <v>0</v>
      </c>
      <c r="G34" s="36"/>
      <c r="H34" s="36"/>
      <c r="I34" s="153">
        <v>0.15</v>
      </c>
      <c r="J34" s="152">
        <f>ROUND(((SUM(BF118:BF135))*I34),2)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ROUND((SUM(BG118:BG135)),2)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ROUND((SUM(BH118:BH135)),2)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ROUND((SUM(BI118:BI135)),2)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104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Košatka - I. etapa - C14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102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103_01 - 005.03 - Výsadba C14 - Následná péče - 1. rok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Obec Stará Ves nad Ondřejnicí</v>
      </c>
      <c r="G89" s="38"/>
      <c r="H89" s="38"/>
      <c r="I89" s="30" t="s">
        <v>22</v>
      </c>
      <c r="J89" s="77" t="str">
        <f>IF(J12="","",J12)</f>
        <v>2. 5. 2019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ČR-SPÚ, KPÚ pro MS kraj, Pobočka Frýdek-Místek</v>
      </c>
      <c r="G91" s="38"/>
      <c r="H91" s="38"/>
      <c r="I91" s="30" t="s">
        <v>31</v>
      </c>
      <c r="J91" s="34" t="str">
        <f>E21</f>
        <v>GEOCENTRUM, spol. s r. 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6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>GEOCENTRUM, spol. s r. 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105</v>
      </c>
      <c r="D94" s="174"/>
      <c r="E94" s="174"/>
      <c r="F94" s="174"/>
      <c r="G94" s="174"/>
      <c r="H94" s="174"/>
      <c r="I94" s="174"/>
      <c r="J94" s="175" t="s">
        <v>106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107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108</v>
      </c>
    </row>
    <row r="97" spans="1:31" s="9" customFormat="1" ht="24.95" customHeight="1">
      <c r="A97" s="9"/>
      <c r="B97" s="177"/>
      <c r="C97" s="178"/>
      <c r="D97" s="179" t="s">
        <v>109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110</v>
      </c>
      <c r="E98" s="186"/>
      <c r="F98" s="186"/>
      <c r="G98" s="186"/>
      <c r="H98" s="186"/>
      <c r="I98" s="186"/>
      <c r="J98" s="187">
        <f>J120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119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172" t="str">
        <f>E7</f>
        <v>Košatka - I. etapa - C14</v>
      </c>
      <c r="F108" s="30"/>
      <c r="G108" s="30"/>
      <c r="H108" s="30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102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SO 103_01 - 005.03 - Výsadba C14 - Následná péče - 1. rok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>Obec Stará Ves nad Ondřejnicí</v>
      </c>
      <c r="G112" s="38"/>
      <c r="H112" s="38"/>
      <c r="I112" s="30" t="s">
        <v>22</v>
      </c>
      <c r="J112" s="77" t="str">
        <f>IF(J12="","",J12)</f>
        <v>2. 5. 2019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5.65" customHeight="1">
      <c r="A114" s="36"/>
      <c r="B114" s="37"/>
      <c r="C114" s="30" t="s">
        <v>24</v>
      </c>
      <c r="D114" s="38"/>
      <c r="E114" s="38"/>
      <c r="F114" s="25" t="str">
        <f>E15</f>
        <v>ČR-SPÚ, KPÚ pro MS kraj, Pobočka Frýdek-Místek</v>
      </c>
      <c r="G114" s="38"/>
      <c r="H114" s="38"/>
      <c r="I114" s="30" t="s">
        <v>31</v>
      </c>
      <c r="J114" s="34" t="str">
        <f>E21</f>
        <v>GEOCENTRUM, spol. s r. o.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5.65" customHeight="1">
      <c r="A115" s="36"/>
      <c r="B115" s="37"/>
      <c r="C115" s="30" t="s">
        <v>29</v>
      </c>
      <c r="D115" s="38"/>
      <c r="E115" s="38"/>
      <c r="F115" s="25" t="str">
        <f>IF(E18="","",E18)</f>
        <v>Vyplň údaj</v>
      </c>
      <c r="G115" s="38"/>
      <c r="H115" s="38"/>
      <c r="I115" s="30" t="s">
        <v>36</v>
      </c>
      <c r="J115" s="34" t="str">
        <f>E24</f>
        <v>GEOCENTRUM, spol. s r. o.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89"/>
      <c r="B117" s="190"/>
      <c r="C117" s="191" t="s">
        <v>120</v>
      </c>
      <c r="D117" s="192" t="s">
        <v>63</v>
      </c>
      <c r="E117" s="192" t="s">
        <v>59</v>
      </c>
      <c r="F117" s="192" t="s">
        <v>60</v>
      </c>
      <c r="G117" s="192" t="s">
        <v>121</v>
      </c>
      <c r="H117" s="192" t="s">
        <v>122</v>
      </c>
      <c r="I117" s="192" t="s">
        <v>123</v>
      </c>
      <c r="J117" s="193" t="s">
        <v>106</v>
      </c>
      <c r="K117" s="194" t="s">
        <v>124</v>
      </c>
      <c r="L117" s="195"/>
      <c r="M117" s="98" t="s">
        <v>1</v>
      </c>
      <c r="N117" s="99" t="s">
        <v>42</v>
      </c>
      <c r="O117" s="99" t="s">
        <v>125</v>
      </c>
      <c r="P117" s="99" t="s">
        <v>126</v>
      </c>
      <c r="Q117" s="99" t="s">
        <v>127</v>
      </c>
      <c r="R117" s="99" t="s">
        <v>128</v>
      </c>
      <c r="S117" s="99" t="s">
        <v>129</v>
      </c>
      <c r="T117" s="100" t="s">
        <v>130</v>
      </c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</row>
    <row r="118" spans="1:63" s="2" customFormat="1" ht="22.8" customHeight="1">
      <c r="A118" s="36"/>
      <c r="B118" s="37"/>
      <c r="C118" s="105" t="s">
        <v>131</v>
      </c>
      <c r="D118" s="38"/>
      <c r="E118" s="38"/>
      <c r="F118" s="38"/>
      <c r="G118" s="38"/>
      <c r="H118" s="38"/>
      <c r="I118" s="38"/>
      <c r="J118" s="196">
        <f>BK118</f>
        <v>0</v>
      </c>
      <c r="K118" s="38"/>
      <c r="L118" s="42"/>
      <c r="M118" s="101"/>
      <c r="N118" s="197"/>
      <c r="O118" s="102"/>
      <c r="P118" s="198">
        <f>P119</f>
        <v>0</v>
      </c>
      <c r="Q118" s="102"/>
      <c r="R118" s="198">
        <f>R119</f>
        <v>0</v>
      </c>
      <c r="S118" s="102"/>
      <c r="T118" s="199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77</v>
      </c>
      <c r="AU118" s="15" t="s">
        <v>108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77</v>
      </c>
      <c r="E119" s="204" t="s">
        <v>132</v>
      </c>
      <c r="F119" s="204" t="s">
        <v>133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86</v>
      </c>
      <c r="AT119" s="213" t="s">
        <v>77</v>
      </c>
      <c r="AU119" s="213" t="s">
        <v>78</v>
      </c>
      <c r="AY119" s="212" t="s">
        <v>134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77</v>
      </c>
      <c r="E120" s="215" t="s">
        <v>86</v>
      </c>
      <c r="F120" s="215" t="s">
        <v>135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SUM(P121:P135)</f>
        <v>0</v>
      </c>
      <c r="Q120" s="209"/>
      <c r="R120" s="210">
        <f>SUM(R121:R135)</f>
        <v>0</v>
      </c>
      <c r="S120" s="209"/>
      <c r="T120" s="211">
        <f>SUM(T121:T135)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86</v>
      </c>
      <c r="AT120" s="213" t="s">
        <v>77</v>
      </c>
      <c r="AU120" s="213" t="s">
        <v>86</v>
      </c>
      <c r="AY120" s="212" t="s">
        <v>134</v>
      </c>
      <c r="BK120" s="214">
        <f>SUM(BK121:BK135)</f>
        <v>0</v>
      </c>
    </row>
    <row r="121" spans="1:65" s="2" customFormat="1" ht="24.15" customHeight="1">
      <c r="A121" s="36"/>
      <c r="B121" s="37"/>
      <c r="C121" s="217" t="s">
        <v>86</v>
      </c>
      <c r="D121" s="217" t="s">
        <v>136</v>
      </c>
      <c r="E121" s="218" t="s">
        <v>543</v>
      </c>
      <c r="F121" s="219" t="s">
        <v>544</v>
      </c>
      <c r="G121" s="220" t="s">
        <v>445</v>
      </c>
      <c r="H121" s="221">
        <v>48</v>
      </c>
      <c r="I121" s="222"/>
      <c r="J121" s="223">
        <f>ROUND(I121*H121,2)</f>
        <v>0</v>
      </c>
      <c r="K121" s="224"/>
      <c r="L121" s="42"/>
      <c r="M121" s="225" t="s">
        <v>1</v>
      </c>
      <c r="N121" s="226" t="s">
        <v>43</v>
      </c>
      <c r="O121" s="89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9" t="s">
        <v>140</v>
      </c>
      <c r="AT121" s="229" t="s">
        <v>136</v>
      </c>
      <c r="AU121" s="229" t="s">
        <v>88</v>
      </c>
      <c r="AY121" s="15" t="s">
        <v>134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5" t="s">
        <v>86</v>
      </c>
      <c r="BK121" s="230">
        <f>ROUND(I121*H121,2)</f>
        <v>0</v>
      </c>
      <c r="BL121" s="15" t="s">
        <v>140</v>
      </c>
      <c r="BM121" s="229" t="s">
        <v>545</v>
      </c>
    </row>
    <row r="122" spans="1:47" s="2" customFormat="1" ht="12">
      <c r="A122" s="36"/>
      <c r="B122" s="37"/>
      <c r="C122" s="38"/>
      <c r="D122" s="231" t="s">
        <v>142</v>
      </c>
      <c r="E122" s="38"/>
      <c r="F122" s="232" t="s">
        <v>546</v>
      </c>
      <c r="G122" s="38"/>
      <c r="H122" s="38"/>
      <c r="I122" s="233"/>
      <c r="J122" s="38"/>
      <c r="K122" s="38"/>
      <c r="L122" s="42"/>
      <c r="M122" s="234"/>
      <c r="N122" s="235"/>
      <c r="O122" s="89"/>
      <c r="P122" s="89"/>
      <c r="Q122" s="89"/>
      <c r="R122" s="89"/>
      <c r="S122" s="89"/>
      <c r="T122" s="90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142</v>
      </c>
      <c r="AU122" s="15" t="s">
        <v>88</v>
      </c>
    </row>
    <row r="123" spans="1:51" s="13" customFormat="1" ht="12">
      <c r="A123" s="13"/>
      <c r="B123" s="236"/>
      <c r="C123" s="237"/>
      <c r="D123" s="231" t="s">
        <v>149</v>
      </c>
      <c r="E123" s="238" t="s">
        <v>1</v>
      </c>
      <c r="F123" s="239" t="s">
        <v>515</v>
      </c>
      <c r="G123" s="237"/>
      <c r="H123" s="240">
        <v>48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149</v>
      </c>
      <c r="AU123" s="246" t="s">
        <v>88</v>
      </c>
      <c r="AV123" s="13" t="s">
        <v>88</v>
      </c>
      <c r="AW123" s="13" t="s">
        <v>35</v>
      </c>
      <c r="AX123" s="13" t="s">
        <v>86</v>
      </c>
      <c r="AY123" s="246" t="s">
        <v>134</v>
      </c>
    </row>
    <row r="124" spans="1:65" s="2" customFormat="1" ht="24.15" customHeight="1">
      <c r="A124" s="36"/>
      <c r="B124" s="37"/>
      <c r="C124" s="217" t="s">
        <v>88</v>
      </c>
      <c r="D124" s="217" t="s">
        <v>136</v>
      </c>
      <c r="E124" s="218" t="s">
        <v>547</v>
      </c>
      <c r="F124" s="219" t="s">
        <v>548</v>
      </c>
      <c r="G124" s="220" t="s">
        <v>139</v>
      </c>
      <c r="H124" s="221">
        <v>110</v>
      </c>
      <c r="I124" s="222"/>
      <c r="J124" s="223">
        <f>ROUND(I124*H124,2)</f>
        <v>0</v>
      </c>
      <c r="K124" s="224"/>
      <c r="L124" s="42"/>
      <c r="M124" s="225" t="s">
        <v>1</v>
      </c>
      <c r="N124" s="226" t="s">
        <v>43</v>
      </c>
      <c r="O124" s="89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9" t="s">
        <v>140</v>
      </c>
      <c r="AT124" s="229" t="s">
        <v>136</v>
      </c>
      <c r="AU124" s="229" t="s">
        <v>88</v>
      </c>
      <c r="AY124" s="15" t="s">
        <v>134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5" t="s">
        <v>86</v>
      </c>
      <c r="BK124" s="230">
        <f>ROUND(I124*H124,2)</f>
        <v>0</v>
      </c>
      <c r="BL124" s="15" t="s">
        <v>140</v>
      </c>
      <c r="BM124" s="229" t="s">
        <v>549</v>
      </c>
    </row>
    <row r="125" spans="1:47" s="2" customFormat="1" ht="12">
      <c r="A125" s="36"/>
      <c r="B125" s="37"/>
      <c r="C125" s="38"/>
      <c r="D125" s="231" t="s">
        <v>142</v>
      </c>
      <c r="E125" s="38"/>
      <c r="F125" s="232" t="s">
        <v>550</v>
      </c>
      <c r="G125" s="38"/>
      <c r="H125" s="38"/>
      <c r="I125" s="233"/>
      <c r="J125" s="38"/>
      <c r="K125" s="38"/>
      <c r="L125" s="42"/>
      <c r="M125" s="234"/>
      <c r="N125" s="235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142</v>
      </c>
      <c r="AU125" s="15" t="s">
        <v>88</v>
      </c>
    </row>
    <row r="126" spans="1:51" s="13" customFormat="1" ht="12">
      <c r="A126" s="13"/>
      <c r="B126" s="236"/>
      <c r="C126" s="237"/>
      <c r="D126" s="231" t="s">
        <v>149</v>
      </c>
      <c r="E126" s="238" t="s">
        <v>1</v>
      </c>
      <c r="F126" s="239" t="s">
        <v>551</v>
      </c>
      <c r="G126" s="237"/>
      <c r="H126" s="240">
        <v>110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149</v>
      </c>
      <c r="AU126" s="246" t="s">
        <v>88</v>
      </c>
      <c r="AV126" s="13" t="s">
        <v>88</v>
      </c>
      <c r="AW126" s="13" t="s">
        <v>35</v>
      </c>
      <c r="AX126" s="13" t="s">
        <v>86</v>
      </c>
      <c r="AY126" s="246" t="s">
        <v>134</v>
      </c>
    </row>
    <row r="127" spans="1:65" s="2" customFormat="1" ht="24.15" customHeight="1">
      <c r="A127" s="36"/>
      <c r="B127" s="37"/>
      <c r="C127" s="217" t="s">
        <v>151</v>
      </c>
      <c r="D127" s="217" t="s">
        <v>136</v>
      </c>
      <c r="E127" s="218" t="s">
        <v>552</v>
      </c>
      <c r="F127" s="219" t="s">
        <v>553</v>
      </c>
      <c r="G127" s="220" t="s">
        <v>445</v>
      </c>
      <c r="H127" s="221">
        <v>48</v>
      </c>
      <c r="I127" s="222"/>
      <c r="J127" s="223">
        <f>ROUND(I127*H127,2)</f>
        <v>0</v>
      </c>
      <c r="K127" s="224"/>
      <c r="L127" s="42"/>
      <c r="M127" s="225" t="s">
        <v>1</v>
      </c>
      <c r="N127" s="226" t="s">
        <v>43</v>
      </c>
      <c r="O127" s="89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9" t="s">
        <v>140</v>
      </c>
      <c r="AT127" s="229" t="s">
        <v>136</v>
      </c>
      <c r="AU127" s="229" t="s">
        <v>88</v>
      </c>
      <c r="AY127" s="15" t="s">
        <v>134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5" t="s">
        <v>86</v>
      </c>
      <c r="BK127" s="230">
        <f>ROUND(I127*H127,2)</f>
        <v>0</v>
      </c>
      <c r="BL127" s="15" t="s">
        <v>140</v>
      </c>
      <c r="BM127" s="229" t="s">
        <v>554</v>
      </c>
    </row>
    <row r="128" spans="1:47" s="2" customFormat="1" ht="12">
      <c r="A128" s="36"/>
      <c r="B128" s="37"/>
      <c r="C128" s="38"/>
      <c r="D128" s="231" t="s">
        <v>142</v>
      </c>
      <c r="E128" s="38"/>
      <c r="F128" s="232" t="s">
        <v>555</v>
      </c>
      <c r="G128" s="38"/>
      <c r="H128" s="38"/>
      <c r="I128" s="233"/>
      <c r="J128" s="38"/>
      <c r="K128" s="38"/>
      <c r="L128" s="42"/>
      <c r="M128" s="234"/>
      <c r="N128" s="235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142</v>
      </c>
      <c r="AU128" s="15" t="s">
        <v>88</v>
      </c>
    </row>
    <row r="129" spans="1:51" s="13" customFormat="1" ht="12">
      <c r="A129" s="13"/>
      <c r="B129" s="236"/>
      <c r="C129" s="237"/>
      <c r="D129" s="231" t="s">
        <v>149</v>
      </c>
      <c r="E129" s="238" t="s">
        <v>1</v>
      </c>
      <c r="F129" s="239" t="s">
        <v>515</v>
      </c>
      <c r="G129" s="237"/>
      <c r="H129" s="240">
        <v>48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149</v>
      </c>
      <c r="AU129" s="246" t="s">
        <v>88</v>
      </c>
      <c r="AV129" s="13" t="s">
        <v>88</v>
      </c>
      <c r="AW129" s="13" t="s">
        <v>35</v>
      </c>
      <c r="AX129" s="13" t="s">
        <v>86</v>
      </c>
      <c r="AY129" s="246" t="s">
        <v>134</v>
      </c>
    </row>
    <row r="130" spans="1:65" s="2" customFormat="1" ht="14.4" customHeight="1">
      <c r="A130" s="36"/>
      <c r="B130" s="37"/>
      <c r="C130" s="217" t="s">
        <v>140</v>
      </c>
      <c r="D130" s="217" t="s">
        <v>136</v>
      </c>
      <c r="E130" s="218" t="s">
        <v>556</v>
      </c>
      <c r="F130" s="219" t="s">
        <v>557</v>
      </c>
      <c r="G130" s="220" t="s">
        <v>146</v>
      </c>
      <c r="H130" s="221">
        <v>15.24</v>
      </c>
      <c r="I130" s="222"/>
      <c r="J130" s="223">
        <f>ROUND(I130*H130,2)</f>
        <v>0</v>
      </c>
      <c r="K130" s="224"/>
      <c r="L130" s="42"/>
      <c r="M130" s="225" t="s">
        <v>1</v>
      </c>
      <c r="N130" s="226" t="s">
        <v>43</v>
      </c>
      <c r="O130" s="89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9" t="s">
        <v>140</v>
      </c>
      <c r="AT130" s="229" t="s">
        <v>136</v>
      </c>
      <c r="AU130" s="229" t="s">
        <v>88</v>
      </c>
      <c r="AY130" s="15" t="s">
        <v>134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5" t="s">
        <v>86</v>
      </c>
      <c r="BK130" s="230">
        <f>ROUND(I130*H130,2)</f>
        <v>0</v>
      </c>
      <c r="BL130" s="15" t="s">
        <v>140</v>
      </c>
      <c r="BM130" s="229" t="s">
        <v>558</v>
      </c>
    </row>
    <row r="131" spans="1:47" s="2" customFormat="1" ht="12">
      <c r="A131" s="36"/>
      <c r="B131" s="37"/>
      <c r="C131" s="38"/>
      <c r="D131" s="231" t="s">
        <v>142</v>
      </c>
      <c r="E131" s="38"/>
      <c r="F131" s="232" t="s">
        <v>559</v>
      </c>
      <c r="G131" s="38"/>
      <c r="H131" s="38"/>
      <c r="I131" s="233"/>
      <c r="J131" s="38"/>
      <c r="K131" s="38"/>
      <c r="L131" s="42"/>
      <c r="M131" s="234"/>
      <c r="N131" s="235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142</v>
      </c>
      <c r="AU131" s="15" t="s">
        <v>88</v>
      </c>
    </row>
    <row r="132" spans="1:51" s="13" customFormat="1" ht="12">
      <c r="A132" s="13"/>
      <c r="B132" s="236"/>
      <c r="C132" s="237"/>
      <c r="D132" s="231" t="s">
        <v>149</v>
      </c>
      <c r="E132" s="238" t="s">
        <v>1</v>
      </c>
      <c r="F132" s="239" t="s">
        <v>560</v>
      </c>
      <c r="G132" s="237"/>
      <c r="H132" s="240">
        <v>15.24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149</v>
      </c>
      <c r="AU132" s="246" t="s">
        <v>88</v>
      </c>
      <c r="AV132" s="13" t="s">
        <v>88</v>
      </c>
      <c r="AW132" s="13" t="s">
        <v>35</v>
      </c>
      <c r="AX132" s="13" t="s">
        <v>86</v>
      </c>
      <c r="AY132" s="246" t="s">
        <v>134</v>
      </c>
    </row>
    <row r="133" spans="1:65" s="2" customFormat="1" ht="14.4" customHeight="1">
      <c r="A133" s="36"/>
      <c r="B133" s="37"/>
      <c r="C133" s="217" t="s">
        <v>162</v>
      </c>
      <c r="D133" s="217" t="s">
        <v>136</v>
      </c>
      <c r="E133" s="218" t="s">
        <v>537</v>
      </c>
      <c r="F133" s="219" t="s">
        <v>538</v>
      </c>
      <c r="G133" s="220" t="s">
        <v>146</v>
      </c>
      <c r="H133" s="221">
        <v>15.24</v>
      </c>
      <c r="I133" s="222"/>
      <c r="J133" s="223">
        <f>ROUND(I133*H133,2)</f>
        <v>0</v>
      </c>
      <c r="K133" s="224"/>
      <c r="L133" s="42"/>
      <c r="M133" s="225" t="s">
        <v>1</v>
      </c>
      <c r="N133" s="226" t="s">
        <v>43</v>
      </c>
      <c r="O133" s="89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9" t="s">
        <v>140</v>
      </c>
      <c r="AT133" s="229" t="s">
        <v>136</v>
      </c>
      <c r="AU133" s="229" t="s">
        <v>88</v>
      </c>
      <c r="AY133" s="15" t="s">
        <v>134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5" t="s">
        <v>86</v>
      </c>
      <c r="BK133" s="230">
        <f>ROUND(I133*H133,2)</f>
        <v>0</v>
      </c>
      <c r="BL133" s="15" t="s">
        <v>140</v>
      </c>
      <c r="BM133" s="229" t="s">
        <v>561</v>
      </c>
    </row>
    <row r="134" spans="1:47" s="2" customFormat="1" ht="12">
      <c r="A134" s="36"/>
      <c r="B134" s="37"/>
      <c r="C134" s="38"/>
      <c r="D134" s="231" t="s">
        <v>142</v>
      </c>
      <c r="E134" s="38"/>
      <c r="F134" s="232" t="s">
        <v>540</v>
      </c>
      <c r="G134" s="38"/>
      <c r="H134" s="38"/>
      <c r="I134" s="233"/>
      <c r="J134" s="38"/>
      <c r="K134" s="38"/>
      <c r="L134" s="42"/>
      <c r="M134" s="234"/>
      <c r="N134" s="235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142</v>
      </c>
      <c r="AU134" s="15" t="s">
        <v>88</v>
      </c>
    </row>
    <row r="135" spans="1:51" s="13" customFormat="1" ht="12">
      <c r="A135" s="13"/>
      <c r="B135" s="236"/>
      <c r="C135" s="237"/>
      <c r="D135" s="231" t="s">
        <v>149</v>
      </c>
      <c r="E135" s="238" t="s">
        <v>1</v>
      </c>
      <c r="F135" s="239" t="s">
        <v>560</v>
      </c>
      <c r="G135" s="237"/>
      <c r="H135" s="240">
        <v>15.24</v>
      </c>
      <c r="I135" s="241"/>
      <c r="J135" s="237"/>
      <c r="K135" s="237"/>
      <c r="L135" s="24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149</v>
      </c>
      <c r="AU135" s="246" t="s">
        <v>88</v>
      </c>
      <c r="AV135" s="13" t="s">
        <v>88</v>
      </c>
      <c r="AW135" s="13" t="s">
        <v>35</v>
      </c>
      <c r="AX135" s="13" t="s">
        <v>86</v>
      </c>
      <c r="AY135" s="246" t="s">
        <v>134</v>
      </c>
    </row>
    <row r="136" spans="1:31" s="2" customFormat="1" ht="6.95" customHeight="1">
      <c r="A136" s="36"/>
      <c r="B136" s="64"/>
      <c r="C136" s="65"/>
      <c r="D136" s="65"/>
      <c r="E136" s="65"/>
      <c r="F136" s="65"/>
      <c r="G136" s="65"/>
      <c r="H136" s="65"/>
      <c r="I136" s="65"/>
      <c r="J136" s="65"/>
      <c r="K136" s="65"/>
      <c r="L136" s="42"/>
      <c r="M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</sheetData>
  <sheetProtection password="CC35" sheet="1" objects="1" scenarios="1" formatColumns="0" formatRows="0" autoFilter="0"/>
  <autoFilter ref="C117:K13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101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Košatka - I. etapa - C14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102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562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2. 5. 2019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34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">
        <v>32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33</v>
      </c>
      <c r="F24" s="36"/>
      <c r="G24" s="36"/>
      <c r="H24" s="36"/>
      <c r="I24" s="138" t="s">
        <v>28</v>
      </c>
      <c r="J24" s="141" t="s">
        <v>34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ROUND(J118,2)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ROUND((SUM(BE118:BE135)),2)</f>
        <v>0</v>
      </c>
      <c r="G33" s="36"/>
      <c r="H33" s="36"/>
      <c r="I33" s="153">
        <v>0.21</v>
      </c>
      <c r="J33" s="152">
        <f>ROUND(((SUM(BE118:BE135))*I33),2)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ROUND((SUM(BF118:BF135)),2)</f>
        <v>0</v>
      </c>
      <c r="G34" s="36"/>
      <c r="H34" s="36"/>
      <c r="I34" s="153">
        <v>0.15</v>
      </c>
      <c r="J34" s="152">
        <f>ROUND(((SUM(BF118:BF135))*I34),2)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ROUND((SUM(BG118:BG135)),2)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ROUND((SUM(BH118:BH135)),2)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ROUND((SUM(BI118:BI135)),2)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104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Košatka - I. etapa - C14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102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103_02 - 005.03 - Výsadba C14 - Následná péče - 2. rok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Obec Stará Ves nad Ondřejnicí</v>
      </c>
      <c r="G89" s="38"/>
      <c r="H89" s="38"/>
      <c r="I89" s="30" t="s">
        <v>22</v>
      </c>
      <c r="J89" s="77" t="str">
        <f>IF(J12="","",J12)</f>
        <v>2. 5. 2019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ČR-SPÚ, KPÚ pro MS kraj, Pobočka Frýdek-Místek</v>
      </c>
      <c r="G91" s="38"/>
      <c r="H91" s="38"/>
      <c r="I91" s="30" t="s">
        <v>31</v>
      </c>
      <c r="J91" s="34" t="str">
        <f>E21</f>
        <v>GEOCENTRUM, spol. s r. 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6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>GEOCENTRUM, spol. s r. 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105</v>
      </c>
      <c r="D94" s="174"/>
      <c r="E94" s="174"/>
      <c r="F94" s="174"/>
      <c r="G94" s="174"/>
      <c r="H94" s="174"/>
      <c r="I94" s="174"/>
      <c r="J94" s="175" t="s">
        <v>106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107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108</v>
      </c>
    </row>
    <row r="97" spans="1:31" s="9" customFormat="1" ht="24.95" customHeight="1">
      <c r="A97" s="9"/>
      <c r="B97" s="177"/>
      <c r="C97" s="178"/>
      <c r="D97" s="179" t="s">
        <v>109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110</v>
      </c>
      <c r="E98" s="186"/>
      <c r="F98" s="186"/>
      <c r="G98" s="186"/>
      <c r="H98" s="186"/>
      <c r="I98" s="186"/>
      <c r="J98" s="187">
        <f>J120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119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172" t="str">
        <f>E7</f>
        <v>Košatka - I. etapa - C14</v>
      </c>
      <c r="F108" s="30"/>
      <c r="G108" s="30"/>
      <c r="H108" s="30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102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SO 103_02 - 005.03 - Výsadba C14 - Následná péče - 2. rok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>Obec Stará Ves nad Ondřejnicí</v>
      </c>
      <c r="G112" s="38"/>
      <c r="H112" s="38"/>
      <c r="I112" s="30" t="s">
        <v>22</v>
      </c>
      <c r="J112" s="77" t="str">
        <f>IF(J12="","",J12)</f>
        <v>2. 5. 2019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5.65" customHeight="1">
      <c r="A114" s="36"/>
      <c r="B114" s="37"/>
      <c r="C114" s="30" t="s">
        <v>24</v>
      </c>
      <c r="D114" s="38"/>
      <c r="E114" s="38"/>
      <c r="F114" s="25" t="str">
        <f>E15</f>
        <v>ČR-SPÚ, KPÚ pro MS kraj, Pobočka Frýdek-Místek</v>
      </c>
      <c r="G114" s="38"/>
      <c r="H114" s="38"/>
      <c r="I114" s="30" t="s">
        <v>31</v>
      </c>
      <c r="J114" s="34" t="str">
        <f>E21</f>
        <v>GEOCENTRUM, spol. s r. o.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5.65" customHeight="1">
      <c r="A115" s="36"/>
      <c r="B115" s="37"/>
      <c r="C115" s="30" t="s">
        <v>29</v>
      </c>
      <c r="D115" s="38"/>
      <c r="E115" s="38"/>
      <c r="F115" s="25" t="str">
        <f>IF(E18="","",E18)</f>
        <v>Vyplň údaj</v>
      </c>
      <c r="G115" s="38"/>
      <c r="H115" s="38"/>
      <c r="I115" s="30" t="s">
        <v>36</v>
      </c>
      <c r="J115" s="34" t="str">
        <f>E24</f>
        <v>GEOCENTRUM, spol. s r. o.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89"/>
      <c r="B117" s="190"/>
      <c r="C117" s="191" t="s">
        <v>120</v>
      </c>
      <c r="D117" s="192" t="s">
        <v>63</v>
      </c>
      <c r="E117" s="192" t="s">
        <v>59</v>
      </c>
      <c r="F117" s="192" t="s">
        <v>60</v>
      </c>
      <c r="G117" s="192" t="s">
        <v>121</v>
      </c>
      <c r="H117" s="192" t="s">
        <v>122</v>
      </c>
      <c r="I117" s="192" t="s">
        <v>123</v>
      </c>
      <c r="J117" s="193" t="s">
        <v>106</v>
      </c>
      <c r="K117" s="194" t="s">
        <v>124</v>
      </c>
      <c r="L117" s="195"/>
      <c r="M117" s="98" t="s">
        <v>1</v>
      </c>
      <c r="N117" s="99" t="s">
        <v>42</v>
      </c>
      <c r="O117" s="99" t="s">
        <v>125</v>
      </c>
      <c r="P117" s="99" t="s">
        <v>126</v>
      </c>
      <c r="Q117" s="99" t="s">
        <v>127</v>
      </c>
      <c r="R117" s="99" t="s">
        <v>128</v>
      </c>
      <c r="S117" s="99" t="s">
        <v>129</v>
      </c>
      <c r="T117" s="100" t="s">
        <v>130</v>
      </c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</row>
    <row r="118" spans="1:63" s="2" customFormat="1" ht="22.8" customHeight="1">
      <c r="A118" s="36"/>
      <c r="B118" s="37"/>
      <c r="C118" s="105" t="s">
        <v>131</v>
      </c>
      <c r="D118" s="38"/>
      <c r="E118" s="38"/>
      <c r="F118" s="38"/>
      <c r="G118" s="38"/>
      <c r="H118" s="38"/>
      <c r="I118" s="38"/>
      <c r="J118" s="196">
        <f>BK118</f>
        <v>0</v>
      </c>
      <c r="K118" s="38"/>
      <c r="L118" s="42"/>
      <c r="M118" s="101"/>
      <c r="N118" s="197"/>
      <c r="O118" s="102"/>
      <c r="P118" s="198">
        <f>P119</f>
        <v>0</v>
      </c>
      <c r="Q118" s="102"/>
      <c r="R118" s="198">
        <f>R119</f>
        <v>0</v>
      </c>
      <c r="S118" s="102"/>
      <c r="T118" s="199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77</v>
      </c>
      <c r="AU118" s="15" t="s">
        <v>108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77</v>
      </c>
      <c r="E119" s="204" t="s">
        <v>132</v>
      </c>
      <c r="F119" s="204" t="s">
        <v>133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86</v>
      </c>
      <c r="AT119" s="213" t="s">
        <v>77</v>
      </c>
      <c r="AU119" s="213" t="s">
        <v>78</v>
      </c>
      <c r="AY119" s="212" t="s">
        <v>134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77</v>
      </c>
      <c r="E120" s="215" t="s">
        <v>86</v>
      </c>
      <c r="F120" s="215" t="s">
        <v>135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SUM(P121:P135)</f>
        <v>0</v>
      </c>
      <c r="Q120" s="209"/>
      <c r="R120" s="210">
        <f>SUM(R121:R135)</f>
        <v>0</v>
      </c>
      <c r="S120" s="209"/>
      <c r="T120" s="211">
        <f>SUM(T121:T135)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86</v>
      </c>
      <c r="AT120" s="213" t="s">
        <v>77</v>
      </c>
      <c r="AU120" s="213" t="s">
        <v>86</v>
      </c>
      <c r="AY120" s="212" t="s">
        <v>134</v>
      </c>
      <c r="BK120" s="214">
        <f>SUM(BK121:BK135)</f>
        <v>0</v>
      </c>
    </row>
    <row r="121" spans="1:65" s="2" customFormat="1" ht="24.15" customHeight="1">
      <c r="A121" s="36"/>
      <c r="B121" s="37"/>
      <c r="C121" s="217" t="s">
        <v>86</v>
      </c>
      <c r="D121" s="217" t="s">
        <v>136</v>
      </c>
      <c r="E121" s="218" t="s">
        <v>543</v>
      </c>
      <c r="F121" s="219" t="s">
        <v>544</v>
      </c>
      <c r="G121" s="220" t="s">
        <v>445</v>
      </c>
      <c r="H121" s="221">
        <v>48</v>
      </c>
      <c r="I121" s="222"/>
      <c r="J121" s="223">
        <f>ROUND(I121*H121,2)</f>
        <v>0</v>
      </c>
      <c r="K121" s="224"/>
      <c r="L121" s="42"/>
      <c r="M121" s="225" t="s">
        <v>1</v>
      </c>
      <c r="N121" s="226" t="s">
        <v>43</v>
      </c>
      <c r="O121" s="89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9" t="s">
        <v>140</v>
      </c>
      <c r="AT121" s="229" t="s">
        <v>136</v>
      </c>
      <c r="AU121" s="229" t="s">
        <v>88</v>
      </c>
      <c r="AY121" s="15" t="s">
        <v>134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5" t="s">
        <v>86</v>
      </c>
      <c r="BK121" s="230">
        <f>ROUND(I121*H121,2)</f>
        <v>0</v>
      </c>
      <c r="BL121" s="15" t="s">
        <v>140</v>
      </c>
      <c r="BM121" s="229" t="s">
        <v>563</v>
      </c>
    </row>
    <row r="122" spans="1:47" s="2" customFormat="1" ht="12">
      <c r="A122" s="36"/>
      <c r="B122" s="37"/>
      <c r="C122" s="38"/>
      <c r="D122" s="231" t="s">
        <v>142</v>
      </c>
      <c r="E122" s="38"/>
      <c r="F122" s="232" t="s">
        <v>546</v>
      </c>
      <c r="G122" s="38"/>
      <c r="H122" s="38"/>
      <c r="I122" s="233"/>
      <c r="J122" s="38"/>
      <c r="K122" s="38"/>
      <c r="L122" s="42"/>
      <c r="M122" s="234"/>
      <c r="N122" s="235"/>
      <c r="O122" s="89"/>
      <c r="P122" s="89"/>
      <c r="Q122" s="89"/>
      <c r="R122" s="89"/>
      <c r="S122" s="89"/>
      <c r="T122" s="90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142</v>
      </c>
      <c r="AU122" s="15" t="s">
        <v>88</v>
      </c>
    </row>
    <row r="123" spans="1:51" s="13" customFormat="1" ht="12">
      <c r="A123" s="13"/>
      <c r="B123" s="236"/>
      <c r="C123" s="237"/>
      <c r="D123" s="231" t="s">
        <v>149</v>
      </c>
      <c r="E123" s="238" t="s">
        <v>1</v>
      </c>
      <c r="F123" s="239" t="s">
        <v>515</v>
      </c>
      <c r="G123" s="237"/>
      <c r="H123" s="240">
        <v>48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149</v>
      </c>
      <c r="AU123" s="246" t="s">
        <v>88</v>
      </c>
      <c r="AV123" s="13" t="s">
        <v>88</v>
      </c>
      <c r="AW123" s="13" t="s">
        <v>35</v>
      </c>
      <c r="AX123" s="13" t="s">
        <v>86</v>
      </c>
      <c r="AY123" s="246" t="s">
        <v>134</v>
      </c>
    </row>
    <row r="124" spans="1:65" s="2" customFormat="1" ht="24.15" customHeight="1">
      <c r="A124" s="36"/>
      <c r="B124" s="37"/>
      <c r="C124" s="217" t="s">
        <v>88</v>
      </c>
      <c r="D124" s="217" t="s">
        <v>136</v>
      </c>
      <c r="E124" s="218" t="s">
        <v>547</v>
      </c>
      <c r="F124" s="219" t="s">
        <v>548</v>
      </c>
      <c r="G124" s="220" t="s">
        <v>139</v>
      </c>
      <c r="H124" s="221">
        <v>110</v>
      </c>
      <c r="I124" s="222"/>
      <c r="J124" s="223">
        <f>ROUND(I124*H124,2)</f>
        <v>0</v>
      </c>
      <c r="K124" s="224"/>
      <c r="L124" s="42"/>
      <c r="M124" s="225" t="s">
        <v>1</v>
      </c>
      <c r="N124" s="226" t="s">
        <v>43</v>
      </c>
      <c r="O124" s="89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9" t="s">
        <v>140</v>
      </c>
      <c r="AT124" s="229" t="s">
        <v>136</v>
      </c>
      <c r="AU124" s="229" t="s">
        <v>88</v>
      </c>
      <c r="AY124" s="15" t="s">
        <v>134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5" t="s">
        <v>86</v>
      </c>
      <c r="BK124" s="230">
        <f>ROUND(I124*H124,2)</f>
        <v>0</v>
      </c>
      <c r="BL124" s="15" t="s">
        <v>140</v>
      </c>
      <c r="BM124" s="229" t="s">
        <v>564</v>
      </c>
    </row>
    <row r="125" spans="1:47" s="2" customFormat="1" ht="12">
      <c r="A125" s="36"/>
      <c r="B125" s="37"/>
      <c r="C125" s="38"/>
      <c r="D125" s="231" t="s">
        <v>142</v>
      </c>
      <c r="E125" s="38"/>
      <c r="F125" s="232" t="s">
        <v>550</v>
      </c>
      <c r="G125" s="38"/>
      <c r="H125" s="38"/>
      <c r="I125" s="233"/>
      <c r="J125" s="38"/>
      <c r="K125" s="38"/>
      <c r="L125" s="42"/>
      <c r="M125" s="234"/>
      <c r="N125" s="235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142</v>
      </c>
      <c r="AU125" s="15" t="s">
        <v>88</v>
      </c>
    </row>
    <row r="126" spans="1:51" s="13" customFormat="1" ht="12">
      <c r="A126" s="13"/>
      <c r="B126" s="236"/>
      <c r="C126" s="237"/>
      <c r="D126" s="231" t="s">
        <v>149</v>
      </c>
      <c r="E126" s="238" t="s">
        <v>1</v>
      </c>
      <c r="F126" s="239" t="s">
        <v>551</v>
      </c>
      <c r="G126" s="237"/>
      <c r="H126" s="240">
        <v>110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149</v>
      </c>
      <c r="AU126" s="246" t="s">
        <v>88</v>
      </c>
      <c r="AV126" s="13" t="s">
        <v>88</v>
      </c>
      <c r="AW126" s="13" t="s">
        <v>35</v>
      </c>
      <c r="AX126" s="13" t="s">
        <v>86</v>
      </c>
      <c r="AY126" s="246" t="s">
        <v>134</v>
      </c>
    </row>
    <row r="127" spans="1:65" s="2" customFormat="1" ht="24.15" customHeight="1">
      <c r="A127" s="36"/>
      <c r="B127" s="37"/>
      <c r="C127" s="217" t="s">
        <v>151</v>
      </c>
      <c r="D127" s="217" t="s">
        <v>136</v>
      </c>
      <c r="E127" s="218" t="s">
        <v>552</v>
      </c>
      <c r="F127" s="219" t="s">
        <v>553</v>
      </c>
      <c r="G127" s="220" t="s">
        <v>445</v>
      </c>
      <c r="H127" s="221">
        <v>48</v>
      </c>
      <c r="I127" s="222"/>
      <c r="J127" s="223">
        <f>ROUND(I127*H127,2)</f>
        <v>0</v>
      </c>
      <c r="K127" s="224"/>
      <c r="L127" s="42"/>
      <c r="M127" s="225" t="s">
        <v>1</v>
      </c>
      <c r="N127" s="226" t="s">
        <v>43</v>
      </c>
      <c r="O127" s="89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9" t="s">
        <v>140</v>
      </c>
      <c r="AT127" s="229" t="s">
        <v>136</v>
      </c>
      <c r="AU127" s="229" t="s">
        <v>88</v>
      </c>
      <c r="AY127" s="15" t="s">
        <v>134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5" t="s">
        <v>86</v>
      </c>
      <c r="BK127" s="230">
        <f>ROUND(I127*H127,2)</f>
        <v>0</v>
      </c>
      <c r="BL127" s="15" t="s">
        <v>140</v>
      </c>
      <c r="BM127" s="229" t="s">
        <v>565</v>
      </c>
    </row>
    <row r="128" spans="1:47" s="2" customFormat="1" ht="12">
      <c r="A128" s="36"/>
      <c r="B128" s="37"/>
      <c r="C128" s="38"/>
      <c r="D128" s="231" t="s">
        <v>142</v>
      </c>
      <c r="E128" s="38"/>
      <c r="F128" s="232" t="s">
        <v>555</v>
      </c>
      <c r="G128" s="38"/>
      <c r="H128" s="38"/>
      <c r="I128" s="233"/>
      <c r="J128" s="38"/>
      <c r="K128" s="38"/>
      <c r="L128" s="42"/>
      <c r="M128" s="234"/>
      <c r="N128" s="235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142</v>
      </c>
      <c r="AU128" s="15" t="s">
        <v>88</v>
      </c>
    </row>
    <row r="129" spans="1:51" s="13" customFormat="1" ht="12">
      <c r="A129" s="13"/>
      <c r="B129" s="236"/>
      <c r="C129" s="237"/>
      <c r="D129" s="231" t="s">
        <v>149</v>
      </c>
      <c r="E129" s="238" t="s">
        <v>1</v>
      </c>
      <c r="F129" s="239" t="s">
        <v>515</v>
      </c>
      <c r="G129" s="237"/>
      <c r="H129" s="240">
        <v>48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149</v>
      </c>
      <c r="AU129" s="246" t="s">
        <v>88</v>
      </c>
      <c r="AV129" s="13" t="s">
        <v>88</v>
      </c>
      <c r="AW129" s="13" t="s">
        <v>35</v>
      </c>
      <c r="AX129" s="13" t="s">
        <v>86</v>
      </c>
      <c r="AY129" s="246" t="s">
        <v>134</v>
      </c>
    </row>
    <row r="130" spans="1:65" s="2" customFormat="1" ht="14.4" customHeight="1">
      <c r="A130" s="36"/>
      <c r="B130" s="37"/>
      <c r="C130" s="217" t="s">
        <v>140</v>
      </c>
      <c r="D130" s="217" t="s">
        <v>136</v>
      </c>
      <c r="E130" s="218" t="s">
        <v>556</v>
      </c>
      <c r="F130" s="219" t="s">
        <v>557</v>
      </c>
      <c r="G130" s="220" t="s">
        <v>146</v>
      </c>
      <c r="H130" s="221">
        <v>15.24</v>
      </c>
      <c r="I130" s="222"/>
      <c r="J130" s="223">
        <f>ROUND(I130*H130,2)</f>
        <v>0</v>
      </c>
      <c r="K130" s="224"/>
      <c r="L130" s="42"/>
      <c r="M130" s="225" t="s">
        <v>1</v>
      </c>
      <c r="N130" s="226" t="s">
        <v>43</v>
      </c>
      <c r="O130" s="89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9" t="s">
        <v>140</v>
      </c>
      <c r="AT130" s="229" t="s">
        <v>136</v>
      </c>
      <c r="AU130" s="229" t="s">
        <v>88</v>
      </c>
      <c r="AY130" s="15" t="s">
        <v>134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5" t="s">
        <v>86</v>
      </c>
      <c r="BK130" s="230">
        <f>ROUND(I130*H130,2)</f>
        <v>0</v>
      </c>
      <c r="BL130" s="15" t="s">
        <v>140</v>
      </c>
      <c r="BM130" s="229" t="s">
        <v>566</v>
      </c>
    </row>
    <row r="131" spans="1:47" s="2" customFormat="1" ht="12">
      <c r="A131" s="36"/>
      <c r="B131" s="37"/>
      <c r="C131" s="38"/>
      <c r="D131" s="231" t="s">
        <v>142</v>
      </c>
      <c r="E131" s="38"/>
      <c r="F131" s="232" t="s">
        <v>559</v>
      </c>
      <c r="G131" s="38"/>
      <c r="H131" s="38"/>
      <c r="I131" s="233"/>
      <c r="J131" s="38"/>
      <c r="K131" s="38"/>
      <c r="L131" s="42"/>
      <c r="M131" s="234"/>
      <c r="N131" s="235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142</v>
      </c>
      <c r="AU131" s="15" t="s">
        <v>88</v>
      </c>
    </row>
    <row r="132" spans="1:51" s="13" customFormat="1" ht="12">
      <c r="A132" s="13"/>
      <c r="B132" s="236"/>
      <c r="C132" s="237"/>
      <c r="D132" s="231" t="s">
        <v>149</v>
      </c>
      <c r="E132" s="238" t="s">
        <v>1</v>
      </c>
      <c r="F132" s="239" t="s">
        <v>560</v>
      </c>
      <c r="G132" s="237"/>
      <c r="H132" s="240">
        <v>15.24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149</v>
      </c>
      <c r="AU132" s="246" t="s">
        <v>88</v>
      </c>
      <c r="AV132" s="13" t="s">
        <v>88</v>
      </c>
      <c r="AW132" s="13" t="s">
        <v>35</v>
      </c>
      <c r="AX132" s="13" t="s">
        <v>86</v>
      </c>
      <c r="AY132" s="246" t="s">
        <v>134</v>
      </c>
    </row>
    <row r="133" spans="1:65" s="2" customFormat="1" ht="14.4" customHeight="1">
      <c r="A133" s="36"/>
      <c r="B133" s="37"/>
      <c r="C133" s="217" t="s">
        <v>162</v>
      </c>
      <c r="D133" s="217" t="s">
        <v>136</v>
      </c>
      <c r="E133" s="218" t="s">
        <v>537</v>
      </c>
      <c r="F133" s="219" t="s">
        <v>538</v>
      </c>
      <c r="G133" s="220" t="s">
        <v>146</v>
      </c>
      <c r="H133" s="221">
        <v>15.24</v>
      </c>
      <c r="I133" s="222"/>
      <c r="J133" s="223">
        <f>ROUND(I133*H133,2)</f>
        <v>0</v>
      </c>
      <c r="K133" s="224"/>
      <c r="L133" s="42"/>
      <c r="M133" s="225" t="s">
        <v>1</v>
      </c>
      <c r="N133" s="226" t="s">
        <v>43</v>
      </c>
      <c r="O133" s="89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9" t="s">
        <v>140</v>
      </c>
      <c r="AT133" s="229" t="s">
        <v>136</v>
      </c>
      <c r="AU133" s="229" t="s">
        <v>88</v>
      </c>
      <c r="AY133" s="15" t="s">
        <v>134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5" t="s">
        <v>86</v>
      </c>
      <c r="BK133" s="230">
        <f>ROUND(I133*H133,2)</f>
        <v>0</v>
      </c>
      <c r="BL133" s="15" t="s">
        <v>140</v>
      </c>
      <c r="BM133" s="229" t="s">
        <v>567</v>
      </c>
    </row>
    <row r="134" spans="1:47" s="2" customFormat="1" ht="12">
      <c r="A134" s="36"/>
      <c r="B134" s="37"/>
      <c r="C134" s="38"/>
      <c r="D134" s="231" t="s">
        <v>142</v>
      </c>
      <c r="E134" s="38"/>
      <c r="F134" s="232" t="s">
        <v>540</v>
      </c>
      <c r="G134" s="38"/>
      <c r="H134" s="38"/>
      <c r="I134" s="233"/>
      <c r="J134" s="38"/>
      <c r="K134" s="38"/>
      <c r="L134" s="42"/>
      <c r="M134" s="234"/>
      <c r="N134" s="235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142</v>
      </c>
      <c r="AU134" s="15" t="s">
        <v>88</v>
      </c>
    </row>
    <row r="135" spans="1:51" s="13" customFormat="1" ht="12">
      <c r="A135" s="13"/>
      <c r="B135" s="236"/>
      <c r="C135" s="237"/>
      <c r="D135" s="231" t="s">
        <v>149</v>
      </c>
      <c r="E135" s="238" t="s">
        <v>1</v>
      </c>
      <c r="F135" s="239" t="s">
        <v>560</v>
      </c>
      <c r="G135" s="237"/>
      <c r="H135" s="240">
        <v>15.24</v>
      </c>
      <c r="I135" s="241"/>
      <c r="J135" s="237"/>
      <c r="K135" s="237"/>
      <c r="L135" s="24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149</v>
      </c>
      <c r="AU135" s="246" t="s">
        <v>88</v>
      </c>
      <c r="AV135" s="13" t="s">
        <v>88</v>
      </c>
      <c r="AW135" s="13" t="s">
        <v>35</v>
      </c>
      <c r="AX135" s="13" t="s">
        <v>86</v>
      </c>
      <c r="AY135" s="246" t="s">
        <v>134</v>
      </c>
    </row>
    <row r="136" spans="1:31" s="2" customFormat="1" ht="6.95" customHeight="1">
      <c r="A136" s="36"/>
      <c r="B136" s="64"/>
      <c r="C136" s="65"/>
      <c r="D136" s="65"/>
      <c r="E136" s="65"/>
      <c r="F136" s="65"/>
      <c r="G136" s="65"/>
      <c r="H136" s="65"/>
      <c r="I136" s="65"/>
      <c r="J136" s="65"/>
      <c r="K136" s="65"/>
      <c r="L136" s="42"/>
      <c r="M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</sheetData>
  <sheetProtection password="CC35" sheet="1" objects="1" scenarios="1" formatColumns="0" formatRows="0" autoFilter="0"/>
  <autoFilter ref="C117:K13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100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101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Košatka - I. etapa - C14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102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568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2. 5. 2019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34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36</v>
      </c>
      <c r="E23" s="36"/>
      <c r="F23" s="36"/>
      <c r="G23" s="36"/>
      <c r="H23" s="36"/>
      <c r="I23" s="138" t="s">
        <v>25</v>
      </c>
      <c r="J23" s="141" t="s">
        <v>32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">
        <v>33</v>
      </c>
      <c r="F24" s="36"/>
      <c r="G24" s="36"/>
      <c r="H24" s="36"/>
      <c r="I24" s="138" t="s">
        <v>28</v>
      </c>
      <c r="J24" s="141" t="s">
        <v>34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ROUND(J118,2)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ROUND((SUM(BE118:BE135)),2)</f>
        <v>0</v>
      </c>
      <c r="G33" s="36"/>
      <c r="H33" s="36"/>
      <c r="I33" s="153">
        <v>0.21</v>
      </c>
      <c r="J33" s="152">
        <f>ROUND(((SUM(BE118:BE135))*I33),2)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ROUND((SUM(BF118:BF135)),2)</f>
        <v>0</v>
      </c>
      <c r="G34" s="36"/>
      <c r="H34" s="36"/>
      <c r="I34" s="153">
        <v>0.15</v>
      </c>
      <c r="J34" s="152">
        <f>ROUND(((SUM(BF118:BF135))*I34),2)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ROUND((SUM(BG118:BG135)),2)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ROUND((SUM(BH118:BH135)),2)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ROUND((SUM(BI118:BI135)),2)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104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Košatka - I. etapa - C14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102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103_03 - 005.03 - Výsadba C14 - Následná péče - 3. rok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Obec Stará Ves nad Ondřejnicí</v>
      </c>
      <c r="G89" s="38"/>
      <c r="H89" s="38"/>
      <c r="I89" s="30" t="s">
        <v>22</v>
      </c>
      <c r="J89" s="77" t="str">
        <f>IF(J12="","",J12)</f>
        <v>2. 5. 2019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5.65" customHeight="1">
      <c r="A91" s="36"/>
      <c r="B91" s="37"/>
      <c r="C91" s="30" t="s">
        <v>24</v>
      </c>
      <c r="D91" s="38"/>
      <c r="E91" s="38"/>
      <c r="F91" s="25" t="str">
        <f>E15</f>
        <v>ČR-SPÚ, KPÚ pro MS kraj, Pobočka Frýdek-Místek</v>
      </c>
      <c r="G91" s="38"/>
      <c r="H91" s="38"/>
      <c r="I91" s="30" t="s">
        <v>31</v>
      </c>
      <c r="J91" s="34" t="str">
        <f>E21</f>
        <v>GEOCENTRUM, spol. s r. 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6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36</v>
      </c>
      <c r="J92" s="34" t="str">
        <f>E24</f>
        <v>GEOCENTRUM, spol. s r. o.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105</v>
      </c>
      <c r="D94" s="174"/>
      <c r="E94" s="174"/>
      <c r="F94" s="174"/>
      <c r="G94" s="174"/>
      <c r="H94" s="174"/>
      <c r="I94" s="174"/>
      <c r="J94" s="175" t="s">
        <v>106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107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108</v>
      </c>
    </row>
    <row r="97" spans="1:31" s="9" customFormat="1" ht="24.95" customHeight="1">
      <c r="A97" s="9"/>
      <c r="B97" s="177"/>
      <c r="C97" s="178"/>
      <c r="D97" s="179" t="s">
        <v>109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110</v>
      </c>
      <c r="E98" s="186"/>
      <c r="F98" s="186"/>
      <c r="G98" s="186"/>
      <c r="H98" s="186"/>
      <c r="I98" s="186"/>
      <c r="J98" s="187">
        <f>J120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119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8"/>
      <c r="D108" s="38"/>
      <c r="E108" s="172" t="str">
        <f>E7</f>
        <v>Košatka - I. etapa - C14</v>
      </c>
      <c r="F108" s="30"/>
      <c r="G108" s="30"/>
      <c r="H108" s="30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102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SO 103_03 - 005.03 - Výsadba C14 - Následná péče - 3. rok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>Obec Stará Ves nad Ondřejnicí</v>
      </c>
      <c r="G112" s="38"/>
      <c r="H112" s="38"/>
      <c r="I112" s="30" t="s">
        <v>22</v>
      </c>
      <c r="J112" s="77" t="str">
        <f>IF(J12="","",J12)</f>
        <v>2. 5. 2019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5.65" customHeight="1">
      <c r="A114" s="36"/>
      <c r="B114" s="37"/>
      <c r="C114" s="30" t="s">
        <v>24</v>
      </c>
      <c r="D114" s="38"/>
      <c r="E114" s="38"/>
      <c r="F114" s="25" t="str">
        <f>E15</f>
        <v>ČR-SPÚ, KPÚ pro MS kraj, Pobočka Frýdek-Místek</v>
      </c>
      <c r="G114" s="38"/>
      <c r="H114" s="38"/>
      <c r="I114" s="30" t="s">
        <v>31</v>
      </c>
      <c r="J114" s="34" t="str">
        <f>E21</f>
        <v>GEOCENTRUM, spol. s r. o.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5.65" customHeight="1">
      <c r="A115" s="36"/>
      <c r="B115" s="37"/>
      <c r="C115" s="30" t="s">
        <v>29</v>
      </c>
      <c r="D115" s="38"/>
      <c r="E115" s="38"/>
      <c r="F115" s="25" t="str">
        <f>IF(E18="","",E18)</f>
        <v>Vyplň údaj</v>
      </c>
      <c r="G115" s="38"/>
      <c r="H115" s="38"/>
      <c r="I115" s="30" t="s">
        <v>36</v>
      </c>
      <c r="J115" s="34" t="str">
        <f>E24</f>
        <v>GEOCENTRUM, spol. s r. o.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89"/>
      <c r="B117" s="190"/>
      <c r="C117" s="191" t="s">
        <v>120</v>
      </c>
      <c r="D117" s="192" t="s">
        <v>63</v>
      </c>
      <c r="E117" s="192" t="s">
        <v>59</v>
      </c>
      <c r="F117" s="192" t="s">
        <v>60</v>
      </c>
      <c r="G117" s="192" t="s">
        <v>121</v>
      </c>
      <c r="H117" s="192" t="s">
        <v>122</v>
      </c>
      <c r="I117" s="192" t="s">
        <v>123</v>
      </c>
      <c r="J117" s="193" t="s">
        <v>106</v>
      </c>
      <c r="K117" s="194" t="s">
        <v>124</v>
      </c>
      <c r="L117" s="195"/>
      <c r="M117" s="98" t="s">
        <v>1</v>
      </c>
      <c r="N117" s="99" t="s">
        <v>42</v>
      </c>
      <c r="O117" s="99" t="s">
        <v>125</v>
      </c>
      <c r="P117" s="99" t="s">
        <v>126</v>
      </c>
      <c r="Q117" s="99" t="s">
        <v>127</v>
      </c>
      <c r="R117" s="99" t="s">
        <v>128</v>
      </c>
      <c r="S117" s="99" t="s">
        <v>129</v>
      </c>
      <c r="T117" s="100" t="s">
        <v>130</v>
      </c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</row>
    <row r="118" spans="1:63" s="2" customFormat="1" ht="22.8" customHeight="1">
      <c r="A118" s="36"/>
      <c r="B118" s="37"/>
      <c r="C118" s="105" t="s">
        <v>131</v>
      </c>
      <c r="D118" s="38"/>
      <c r="E118" s="38"/>
      <c r="F118" s="38"/>
      <c r="G118" s="38"/>
      <c r="H118" s="38"/>
      <c r="I118" s="38"/>
      <c r="J118" s="196">
        <f>BK118</f>
        <v>0</v>
      </c>
      <c r="K118" s="38"/>
      <c r="L118" s="42"/>
      <c r="M118" s="101"/>
      <c r="N118" s="197"/>
      <c r="O118" s="102"/>
      <c r="P118" s="198">
        <f>P119</f>
        <v>0</v>
      </c>
      <c r="Q118" s="102"/>
      <c r="R118" s="198">
        <f>R119</f>
        <v>0</v>
      </c>
      <c r="S118" s="102"/>
      <c r="T118" s="199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77</v>
      </c>
      <c r="AU118" s="15" t="s">
        <v>108</v>
      </c>
      <c r="BK118" s="200">
        <f>BK119</f>
        <v>0</v>
      </c>
    </row>
    <row r="119" spans="1:63" s="12" customFormat="1" ht="25.9" customHeight="1">
      <c r="A119" s="12"/>
      <c r="B119" s="201"/>
      <c r="C119" s="202"/>
      <c r="D119" s="203" t="s">
        <v>77</v>
      </c>
      <c r="E119" s="204" t="s">
        <v>132</v>
      </c>
      <c r="F119" s="204" t="s">
        <v>133</v>
      </c>
      <c r="G119" s="202"/>
      <c r="H119" s="202"/>
      <c r="I119" s="205"/>
      <c r="J119" s="206">
        <f>BK119</f>
        <v>0</v>
      </c>
      <c r="K119" s="202"/>
      <c r="L119" s="207"/>
      <c r="M119" s="208"/>
      <c r="N119" s="209"/>
      <c r="O119" s="209"/>
      <c r="P119" s="210">
        <f>P120</f>
        <v>0</v>
      </c>
      <c r="Q119" s="209"/>
      <c r="R119" s="210">
        <f>R120</f>
        <v>0</v>
      </c>
      <c r="S119" s="209"/>
      <c r="T119" s="2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86</v>
      </c>
      <c r="AT119" s="213" t="s">
        <v>77</v>
      </c>
      <c r="AU119" s="213" t="s">
        <v>78</v>
      </c>
      <c r="AY119" s="212" t="s">
        <v>134</v>
      </c>
      <c r="BK119" s="214">
        <f>BK120</f>
        <v>0</v>
      </c>
    </row>
    <row r="120" spans="1:63" s="12" customFormat="1" ht="22.8" customHeight="1">
      <c r="A120" s="12"/>
      <c r="B120" s="201"/>
      <c r="C120" s="202"/>
      <c r="D120" s="203" t="s">
        <v>77</v>
      </c>
      <c r="E120" s="215" t="s">
        <v>86</v>
      </c>
      <c r="F120" s="215" t="s">
        <v>135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SUM(P121:P135)</f>
        <v>0</v>
      </c>
      <c r="Q120" s="209"/>
      <c r="R120" s="210">
        <f>SUM(R121:R135)</f>
        <v>0</v>
      </c>
      <c r="S120" s="209"/>
      <c r="T120" s="211">
        <f>SUM(T121:T135)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86</v>
      </c>
      <c r="AT120" s="213" t="s">
        <v>77</v>
      </c>
      <c r="AU120" s="213" t="s">
        <v>86</v>
      </c>
      <c r="AY120" s="212" t="s">
        <v>134</v>
      </c>
      <c r="BK120" s="214">
        <f>SUM(BK121:BK135)</f>
        <v>0</v>
      </c>
    </row>
    <row r="121" spans="1:65" s="2" customFormat="1" ht="24.15" customHeight="1">
      <c r="A121" s="36"/>
      <c r="B121" s="37"/>
      <c r="C121" s="217" t="s">
        <v>86</v>
      </c>
      <c r="D121" s="217" t="s">
        <v>136</v>
      </c>
      <c r="E121" s="218" t="s">
        <v>543</v>
      </c>
      <c r="F121" s="219" t="s">
        <v>544</v>
      </c>
      <c r="G121" s="220" t="s">
        <v>445</v>
      </c>
      <c r="H121" s="221">
        <v>48</v>
      </c>
      <c r="I121" s="222"/>
      <c r="J121" s="223">
        <f>ROUND(I121*H121,2)</f>
        <v>0</v>
      </c>
      <c r="K121" s="224"/>
      <c r="L121" s="42"/>
      <c r="M121" s="225" t="s">
        <v>1</v>
      </c>
      <c r="N121" s="226" t="s">
        <v>43</v>
      </c>
      <c r="O121" s="89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9" t="s">
        <v>140</v>
      </c>
      <c r="AT121" s="229" t="s">
        <v>136</v>
      </c>
      <c r="AU121" s="229" t="s">
        <v>88</v>
      </c>
      <c r="AY121" s="15" t="s">
        <v>134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5" t="s">
        <v>86</v>
      </c>
      <c r="BK121" s="230">
        <f>ROUND(I121*H121,2)</f>
        <v>0</v>
      </c>
      <c r="BL121" s="15" t="s">
        <v>140</v>
      </c>
      <c r="BM121" s="229" t="s">
        <v>569</v>
      </c>
    </row>
    <row r="122" spans="1:47" s="2" customFormat="1" ht="12">
      <c r="A122" s="36"/>
      <c r="B122" s="37"/>
      <c r="C122" s="38"/>
      <c r="D122" s="231" t="s">
        <v>142</v>
      </c>
      <c r="E122" s="38"/>
      <c r="F122" s="232" t="s">
        <v>546</v>
      </c>
      <c r="G122" s="38"/>
      <c r="H122" s="38"/>
      <c r="I122" s="233"/>
      <c r="J122" s="38"/>
      <c r="K122" s="38"/>
      <c r="L122" s="42"/>
      <c r="M122" s="234"/>
      <c r="N122" s="235"/>
      <c r="O122" s="89"/>
      <c r="P122" s="89"/>
      <c r="Q122" s="89"/>
      <c r="R122" s="89"/>
      <c r="S122" s="89"/>
      <c r="T122" s="90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142</v>
      </c>
      <c r="AU122" s="15" t="s">
        <v>88</v>
      </c>
    </row>
    <row r="123" spans="1:51" s="13" customFormat="1" ht="12">
      <c r="A123" s="13"/>
      <c r="B123" s="236"/>
      <c r="C123" s="237"/>
      <c r="D123" s="231" t="s">
        <v>149</v>
      </c>
      <c r="E123" s="238" t="s">
        <v>1</v>
      </c>
      <c r="F123" s="239" t="s">
        <v>515</v>
      </c>
      <c r="G123" s="237"/>
      <c r="H123" s="240">
        <v>48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149</v>
      </c>
      <c r="AU123" s="246" t="s">
        <v>88</v>
      </c>
      <c r="AV123" s="13" t="s">
        <v>88</v>
      </c>
      <c r="AW123" s="13" t="s">
        <v>35</v>
      </c>
      <c r="AX123" s="13" t="s">
        <v>86</v>
      </c>
      <c r="AY123" s="246" t="s">
        <v>134</v>
      </c>
    </row>
    <row r="124" spans="1:65" s="2" customFormat="1" ht="24.15" customHeight="1">
      <c r="A124" s="36"/>
      <c r="B124" s="37"/>
      <c r="C124" s="217" t="s">
        <v>88</v>
      </c>
      <c r="D124" s="217" t="s">
        <v>136</v>
      </c>
      <c r="E124" s="218" t="s">
        <v>547</v>
      </c>
      <c r="F124" s="219" t="s">
        <v>548</v>
      </c>
      <c r="G124" s="220" t="s">
        <v>139</v>
      </c>
      <c r="H124" s="221">
        <v>110</v>
      </c>
      <c r="I124" s="222"/>
      <c r="J124" s="223">
        <f>ROUND(I124*H124,2)</f>
        <v>0</v>
      </c>
      <c r="K124" s="224"/>
      <c r="L124" s="42"/>
      <c r="M124" s="225" t="s">
        <v>1</v>
      </c>
      <c r="N124" s="226" t="s">
        <v>43</v>
      </c>
      <c r="O124" s="89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9" t="s">
        <v>140</v>
      </c>
      <c r="AT124" s="229" t="s">
        <v>136</v>
      </c>
      <c r="AU124" s="229" t="s">
        <v>88</v>
      </c>
      <c r="AY124" s="15" t="s">
        <v>134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5" t="s">
        <v>86</v>
      </c>
      <c r="BK124" s="230">
        <f>ROUND(I124*H124,2)</f>
        <v>0</v>
      </c>
      <c r="BL124" s="15" t="s">
        <v>140</v>
      </c>
      <c r="BM124" s="229" t="s">
        <v>570</v>
      </c>
    </row>
    <row r="125" spans="1:47" s="2" customFormat="1" ht="12">
      <c r="A125" s="36"/>
      <c r="B125" s="37"/>
      <c r="C125" s="38"/>
      <c r="D125" s="231" t="s">
        <v>142</v>
      </c>
      <c r="E125" s="38"/>
      <c r="F125" s="232" t="s">
        <v>550</v>
      </c>
      <c r="G125" s="38"/>
      <c r="H125" s="38"/>
      <c r="I125" s="233"/>
      <c r="J125" s="38"/>
      <c r="K125" s="38"/>
      <c r="L125" s="42"/>
      <c r="M125" s="234"/>
      <c r="N125" s="235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142</v>
      </c>
      <c r="AU125" s="15" t="s">
        <v>88</v>
      </c>
    </row>
    <row r="126" spans="1:51" s="13" customFormat="1" ht="12">
      <c r="A126" s="13"/>
      <c r="B126" s="236"/>
      <c r="C126" s="237"/>
      <c r="D126" s="231" t="s">
        <v>149</v>
      </c>
      <c r="E126" s="238" t="s">
        <v>1</v>
      </c>
      <c r="F126" s="239" t="s">
        <v>551</v>
      </c>
      <c r="G126" s="237"/>
      <c r="H126" s="240">
        <v>110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149</v>
      </c>
      <c r="AU126" s="246" t="s">
        <v>88</v>
      </c>
      <c r="AV126" s="13" t="s">
        <v>88</v>
      </c>
      <c r="AW126" s="13" t="s">
        <v>35</v>
      </c>
      <c r="AX126" s="13" t="s">
        <v>86</v>
      </c>
      <c r="AY126" s="246" t="s">
        <v>134</v>
      </c>
    </row>
    <row r="127" spans="1:65" s="2" customFormat="1" ht="24.15" customHeight="1">
      <c r="A127" s="36"/>
      <c r="B127" s="37"/>
      <c r="C127" s="217" t="s">
        <v>151</v>
      </c>
      <c r="D127" s="217" t="s">
        <v>136</v>
      </c>
      <c r="E127" s="218" t="s">
        <v>552</v>
      </c>
      <c r="F127" s="219" t="s">
        <v>553</v>
      </c>
      <c r="G127" s="220" t="s">
        <v>445</v>
      </c>
      <c r="H127" s="221">
        <v>48</v>
      </c>
      <c r="I127" s="222"/>
      <c r="J127" s="223">
        <f>ROUND(I127*H127,2)</f>
        <v>0</v>
      </c>
      <c r="K127" s="224"/>
      <c r="L127" s="42"/>
      <c r="M127" s="225" t="s">
        <v>1</v>
      </c>
      <c r="N127" s="226" t="s">
        <v>43</v>
      </c>
      <c r="O127" s="89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9" t="s">
        <v>140</v>
      </c>
      <c r="AT127" s="229" t="s">
        <v>136</v>
      </c>
      <c r="AU127" s="229" t="s">
        <v>88</v>
      </c>
      <c r="AY127" s="15" t="s">
        <v>134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5" t="s">
        <v>86</v>
      </c>
      <c r="BK127" s="230">
        <f>ROUND(I127*H127,2)</f>
        <v>0</v>
      </c>
      <c r="BL127" s="15" t="s">
        <v>140</v>
      </c>
      <c r="BM127" s="229" t="s">
        <v>571</v>
      </c>
    </row>
    <row r="128" spans="1:47" s="2" customFormat="1" ht="12">
      <c r="A128" s="36"/>
      <c r="B128" s="37"/>
      <c r="C128" s="38"/>
      <c r="D128" s="231" t="s">
        <v>142</v>
      </c>
      <c r="E128" s="38"/>
      <c r="F128" s="232" t="s">
        <v>555</v>
      </c>
      <c r="G128" s="38"/>
      <c r="H128" s="38"/>
      <c r="I128" s="233"/>
      <c r="J128" s="38"/>
      <c r="K128" s="38"/>
      <c r="L128" s="42"/>
      <c r="M128" s="234"/>
      <c r="N128" s="235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142</v>
      </c>
      <c r="AU128" s="15" t="s">
        <v>88</v>
      </c>
    </row>
    <row r="129" spans="1:51" s="13" customFormat="1" ht="12">
      <c r="A129" s="13"/>
      <c r="B129" s="236"/>
      <c r="C129" s="237"/>
      <c r="D129" s="231" t="s">
        <v>149</v>
      </c>
      <c r="E129" s="238" t="s">
        <v>1</v>
      </c>
      <c r="F129" s="239" t="s">
        <v>515</v>
      </c>
      <c r="G129" s="237"/>
      <c r="H129" s="240">
        <v>48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149</v>
      </c>
      <c r="AU129" s="246" t="s">
        <v>88</v>
      </c>
      <c r="AV129" s="13" t="s">
        <v>88</v>
      </c>
      <c r="AW129" s="13" t="s">
        <v>35</v>
      </c>
      <c r="AX129" s="13" t="s">
        <v>86</v>
      </c>
      <c r="AY129" s="246" t="s">
        <v>134</v>
      </c>
    </row>
    <row r="130" spans="1:65" s="2" customFormat="1" ht="14.4" customHeight="1">
      <c r="A130" s="36"/>
      <c r="B130" s="37"/>
      <c r="C130" s="217" t="s">
        <v>140</v>
      </c>
      <c r="D130" s="217" t="s">
        <v>136</v>
      </c>
      <c r="E130" s="218" t="s">
        <v>556</v>
      </c>
      <c r="F130" s="219" t="s">
        <v>557</v>
      </c>
      <c r="G130" s="220" t="s">
        <v>146</v>
      </c>
      <c r="H130" s="221">
        <v>15.24</v>
      </c>
      <c r="I130" s="222"/>
      <c r="J130" s="223">
        <f>ROUND(I130*H130,2)</f>
        <v>0</v>
      </c>
      <c r="K130" s="224"/>
      <c r="L130" s="42"/>
      <c r="M130" s="225" t="s">
        <v>1</v>
      </c>
      <c r="N130" s="226" t="s">
        <v>43</v>
      </c>
      <c r="O130" s="89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9" t="s">
        <v>140</v>
      </c>
      <c r="AT130" s="229" t="s">
        <v>136</v>
      </c>
      <c r="AU130" s="229" t="s">
        <v>88</v>
      </c>
      <c r="AY130" s="15" t="s">
        <v>134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5" t="s">
        <v>86</v>
      </c>
      <c r="BK130" s="230">
        <f>ROUND(I130*H130,2)</f>
        <v>0</v>
      </c>
      <c r="BL130" s="15" t="s">
        <v>140</v>
      </c>
      <c r="BM130" s="229" t="s">
        <v>572</v>
      </c>
    </row>
    <row r="131" spans="1:47" s="2" customFormat="1" ht="12">
      <c r="A131" s="36"/>
      <c r="B131" s="37"/>
      <c r="C131" s="38"/>
      <c r="D131" s="231" t="s">
        <v>142</v>
      </c>
      <c r="E131" s="38"/>
      <c r="F131" s="232" t="s">
        <v>559</v>
      </c>
      <c r="G131" s="38"/>
      <c r="H131" s="38"/>
      <c r="I131" s="233"/>
      <c r="J131" s="38"/>
      <c r="K131" s="38"/>
      <c r="L131" s="42"/>
      <c r="M131" s="234"/>
      <c r="N131" s="235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142</v>
      </c>
      <c r="AU131" s="15" t="s">
        <v>88</v>
      </c>
    </row>
    <row r="132" spans="1:51" s="13" customFormat="1" ht="12">
      <c r="A132" s="13"/>
      <c r="B132" s="236"/>
      <c r="C132" s="237"/>
      <c r="D132" s="231" t="s">
        <v>149</v>
      </c>
      <c r="E132" s="238" t="s">
        <v>1</v>
      </c>
      <c r="F132" s="239" t="s">
        <v>560</v>
      </c>
      <c r="G132" s="237"/>
      <c r="H132" s="240">
        <v>15.24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149</v>
      </c>
      <c r="AU132" s="246" t="s">
        <v>88</v>
      </c>
      <c r="AV132" s="13" t="s">
        <v>88</v>
      </c>
      <c r="AW132" s="13" t="s">
        <v>35</v>
      </c>
      <c r="AX132" s="13" t="s">
        <v>86</v>
      </c>
      <c r="AY132" s="246" t="s">
        <v>134</v>
      </c>
    </row>
    <row r="133" spans="1:65" s="2" customFormat="1" ht="14.4" customHeight="1">
      <c r="A133" s="36"/>
      <c r="B133" s="37"/>
      <c r="C133" s="217" t="s">
        <v>162</v>
      </c>
      <c r="D133" s="217" t="s">
        <v>136</v>
      </c>
      <c r="E133" s="218" t="s">
        <v>537</v>
      </c>
      <c r="F133" s="219" t="s">
        <v>538</v>
      </c>
      <c r="G133" s="220" t="s">
        <v>146</v>
      </c>
      <c r="H133" s="221">
        <v>15.24</v>
      </c>
      <c r="I133" s="222"/>
      <c r="J133" s="223">
        <f>ROUND(I133*H133,2)</f>
        <v>0</v>
      </c>
      <c r="K133" s="224"/>
      <c r="L133" s="42"/>
      <c r="M133" s="225" t="s">
        <v>1</v>
      </c>
      <c r="N133" s="226" t="s">
        <v>43</v>
      </c>
      <c r="O133" s="89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9" t="s">
        <v>140</v>
      </c>
      <c r="AT133" s="229" t="s">
        <v>136</v>
      </c>
      <c r="AU133" s="229" t="s">
        <v>88</v>
      </c>
      <c r="AY133" s="15" t="s">
        <v>134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5" t="s">
        <v>86</v>
      </c>
      <c r="BK133" s="230">
        <f>ROUND(I133*H133,2)</f>
        <v>0</v>
      </c>
      <c r="BL133" s="15" t="s">
        <v>140</v>
      </c>
      <c r="BM133" s="229" t="s">
        <v>573</v>
      </c>
    </row>
    <row r="134" spans="1:47" s="2" customFormat="1" ht="12">
      <c r="A134" s="36"/>
      <c r="B134" s="37"/>
      <c r="C134" s="38"/>
      <c r="D134" s="231" t="s">
        <v>142</v>
      </c>
      <c r="E134" s="38"/>
      <c r="F134" s="232" t="s">
        <v>540</v>
      </c>
      <c r="G134" s="38"/>
      <c r="H134" s="38"/>
      <c r="I134" s="233"/>
      <c r="J134" s="38"/>
      <c r="K134" s="38"/>
      <c r="L134" s="42"/>
      <c r="M134" s="234"/>
      <c r="N134" s="235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142</v>
      </c>
      <c r="AU134" s="15" t="s">
        <v>88</v>
      </c>
    </row>
    <row r="135" spans="1:51" s="13" customFormat="1" ht="12">
      <c r="A135" s="13"/>
      <c r="B135" s="236"/>
      <c r="C135" s="237"/>
      <c r="D135" s="231" t="s">
        <v>149</v>
      </c>
      <c r="E135" s="238" t="s">
        <v>1</v>
      </c>
      <c r="F135" s="239" t="s">
        <v>560</v>
      </c>
      <c r="G135" s="237"/>
      <c r="H135" s="240">
        <v>15.24</v>
      </c>
      <c r="I135" s="241"/>
      <c r="J135" s="237"/>
      <c r="K135" s="237"/>
      <c r="L135" s="24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149</v>
      </c>
      <c r="AU135" s="246" t="s">
        <v>88</v>
      </c>
      <c r="AV135" s="13" t="s">
        <v>88</v>
      </c>
      <c r="AW135" s="13" t="s">
        <v>35</v>
      </c>
      <c r="AX135" s="13" t="s">
        <v>86</v>
      </c>
      <c r="AY135" s="246" t="s">
        <v>134</v>
      </c>
    </row>
    <row r="136" spans="1:31" s="2" customFormat="1" ht="6.95" customHeight="1">
      <c r="A136" s="36"/>
      <c r="B136" s="64"/>
      <c r="C136" s="65"/>
      <c r="D136" s="65"/>
      <c r="E136" s="65"/>
      <c r="F136" s="65"/>
      <c r="G136" s="65"/>
      <c r="H136" s="65"/>
      <c r="I136" s="65"/>
      <c r="J136" s="65"/>
      <c r="K136" s="65"/>
      <c r="L136" s="42"/>
      <c r="M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</sheetData>
  <sheetProtection password="CC35" sheet="1" objects="1" scenarios="1" formatColumns="0" formatRows="0" autoFilter="0"/>
  <autoFilter ref="C117:K13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Blaha, Ing.</dc:creator>
  <cp:keywords/>
  <dc:description/>
  <cp:lastModifiedBy>Josef Blaha, Ing.</cp:lastModifiedBy>
  <dcterms:created xsi:type="dcterms:W3CDTF">2020-08-05T11:28:39Z</dcterms:created>
  <dcterms:modified xsi:type="dcterms:W3CDTF">2020-08-05T11:28:47Z</dcterms:modified>
  <cp:category/>
  <cp:version/>
  <cp:contentType/>
  <cp:contentStatus/>
</cp:coreProperties>
</file>