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1 VZ příprava\SOD geodeti 2020\3a - Výzva k uveřejnění\"/>
    </mc:Choice>
  </mc:AlternateContent>
  <xr:revisionPtr revIDLastSave="0" documentId="13_ncr:1_{FDC9AF10-330D-4864-8B96-30BE1A5128DB}" xr6:coauthVersionLast="36" xr6:coauthVersionMax="44" xr10:uidLastSave="{00000000-0000-0000-0000-000000000000}"/>
  <bookViews>
    <workbookView xWindow="0" yWindow="0" windowWidth="28800" windowHeight="14025" xr2:uid="{CDBE35EB-7D6F-4354-B633-E942F61A1AEB}"/>
  </bookViews>
  <sheets>
    <sheet name="tabulka" sheetId="2" r:id="rId1"/>
    <sheet name="pomocné" sheetId="1" r:id="rId2"/>
  </sheets>
  <definedNames>
    <definedName name="_xlnm.Print_Area" localSheetId="0">tabulka!$A$1:$E$97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7" i="2" l="1"/>
  <c r="D7" i="2"/>
  <c r="F7" i="2" s="1"/>
  <c r="D95" i="2"/>
  <c r="F95" i="2" s="1"/>
  <c r="D91" i="2"/>
  <c r="F91" i="2" s="1"/>
  <c r="D82" i="2"/>
  <c r="F82" i="2" s="1"/>
  <c r="F75" i="2"/>
  <c r="F66" i="2"/>
  <c r="D61" i="2"/>
  <c r="F61" i="2" s="1"/>
  <c r="D35" i="2"/>
  <c r="D55" i="2" s="1"/>
  <c r="F55" i="2" s="1"/>
  <c r="F33" i="2"/>
  <c r="F28" i="2"/>
  <c r="F25" i="2"/>
  <c r="D73" i="2"/>
  <c r="F73" i="2" s="1"/>
  <c r="D23" i="2"/>
  <c r="F23" i="2" s="1"/>
  <c r="E59" i="1" l="1"/>
  <c r="D57" i="1"/>
  <c r="C57" i="1"/>
  <c r="D53" i="1"/>
  <c r="C53" i="1"/>
  <c r="C47" i="1"/>
  <c r="C48" i="1" s="1"/>
  <c r="D43" i="1"/>
  <c r="C41" i="1"/>
  <c r="D40" i="1"/>
  <c r="C40" i="1"/>
  <c r="D35" i="1"/>
  <c r="C32" i="1"/>
  <c r="D32" i="1" s="1"/>
  <c r="C29" i="1"/>
  <c r="D29" i="1" s="1"/>
  <c r="C22" i="1"/>
  <c r="C21" i="1"/>
  <c r="C24" i="1" s="1"/>
  <c r="D24" i="1" s="1"/>
  <c r="C19" i="1"/>
  <c r="D19" i="1" s="1"/>
  <c r="D15" i="1"/>
  <c r="D13" i="1"/>
  <c r="C11" i="1"/>
  <c r="C16" i="1" s="1"/>
  <c r="C4" i="1"/>
  <c r="D4" i="1" s="1"/>
  <c r="D47" i="1" l="1"/>
  <c r="C33" i="1"/>
  <c r="D11" i="1"/>
  <c r="C5" i="1"/>
</calcChain>
</file>

<file path=xl/sharedStrings.xml><?xml version="1.0" encoding="utf-8"?>
<sst xmlns="http://schemas.openxmlformats.org/spreadsheetml/2006/main" count="177" uniqueCount="136">
  <si>
    <t>k.ú.</t>
  </si>
  <si>
    <t>p.č.</t>
  </si>
  <si>
    <t>MJ</t>
  </si>
  <si>
    <t>Slavný</t>
  </si>
  <si>
    <t>617/2</t>
  </si>
  <si>
    <t>881/2</t>
  </si>
  <si>
    <t>celkem</t>
  </si>
  <si>
    <t>MJ za 100 bm</t>
  </si>
  <si>
    <t>Křinice</t>
  </si>
  <si>
    <t>2615/1, 2616/1, 2717</t>
  </si>
  <si>
    <t>2346/3</t>
  </si>
  <si>
    <t>2271, 2277, 2851/2</t>
  </si>
  <si>
    <t>Jetřichov</t>
  </si>
  <si>
    <t>Hony</t>
  </si>
  <si>
    <t>310/4</t>
  </si>
  <si>
    <t>Janovičky u Broumova</t>
  </si>
  <si>
    <t>Heřmánkovice</t>
  </si>
  <si>
    <t>1268/1, 2863, 1268/2, 2699</t>
  </si>
  <si>
    <t>1264/4</t>
  </si>
  <si>
    <t>1319/3</t>
  </si>
  <si>
    <t>Vižňov</t>
  </si>
  <si>
    <t>1587/1</t>
  </si>
  <si>
    <t>796/1</t>
  </si>
  <si>
    <t>Ruprechtice u Broumova</t>
  </si>
  <si>
    <t>Bohdašín</t>
  </si>
  <si>
    <t>Božanov</t>
  </si>
  <si>
    <t>1994/1</t>
  </si>
  <si>
    <t>Šonov u Broumova</t>
  </si>
  <si>
    <t>2286/5</t>
  </si>
  <si>
    <t>Rožmitál</t>
  </si>
  <si>
    <t>1124/1</t>
  </si>
  <si>
    <t>MJ zaokrouhleno nahoru</t>
  </si>
  <si>
    <t>Martínkovice</t>
  </si>
  <si>
    <t>1120, 1122/1</t>
  </si>
  <si>
    <t>1855/1</t>
  </si>
  <si>
    <t>1963/1</t>
  </si>
  <si>
    <t>Žďár nad Metují</t>
  </si>
  <si>
    <t>celkem MJ</t>
  </si>
  <si>
    <t>KN 881/2</t>
  </si>
  <si>
    <t>KN 617/2</t>
  </si>
  <si>
    <t>původní PK</t>
  </si>
  <si>
    <t>PK 881/2</t>
  </si>
  <si>
    <t>PK 617/2</t>
  </si>
  <si>
    <t>MJ za 100 bm zaokrouhleno nahoru</t>
  </si>
  <si>
    <t>KN 4157</t>
  </si>
  <si>
    <t>PK 2613/1</t>
  </si>
  <si>
    <t>PK 2613/2</t>
  </si>
  <si>
    <t>KN 2615/1</t>
  </si>
  <si>
    <t>PK 2614</t>
  </si>
  <si>
    <t>PK 2615/1</t>
  </si>
  <si>
    <t>PK 2615/2</t>
  </si>
  <si>
    <t>PK 1615/4</t>
  </si>
  <si>
    <t>PK 2615/3</t>
  </si>
  <si>
    <t>KN 2616/1</t>
  </si>
  <si>
    <t>PK 2616</t>
  </si>
  <si>
    <t>KN 2717</t>
  </si>
  <si>
    <t>PK 2717</t>
  </si>
  <si>
    <t>KN 2346/3</t>
  </si>
  <si>
    <t>PK 2618</t>
  </si>
  <si>
    <t>KN 2271</t>
  </si>
  <si>
    <t>PK 2619</t>
  </si>
  <si>
    <t>KN 2277</t>
  </si>
  <si>
    <t>PK 2620</t>
  </si>
  <si>
    <t>PK 2621</t>
  </si>
  <si>
    <t>KN 2851/2</t>
  </si>
  <si>
    <t>PK 2853</t>
  </si>
  <si>
    <t>KN 1368</t>
  </si>
  <si>
    <t>PK 1368</t>
  </si>
  <si>
    <t>KN 310/4</t>
  </si>
  <si>
    <t>PK 310</t>
  </si>
  <si>
    <t>PK 313</t>
  </si>
  <si>
    <t>KN 181</t>
  </si>
  <si>
    <t>PK 188/2</t>
  </si>
  <si>
    <t>PK 190/2</t>
  </si>
  <si>
    <t>PK 190/3</t>
  </si>
  <si>
    <t>KN 1268/1</t>
  </si>
  <si>
    <t>PK 1266/1</t>
  </si>
  <si>
    <t>PK 2699</t>
  </si>
  <si>
    <t>PK 1266/4</t>
  </si>
  <si>
    <t>PK 1266/5</t>
  </si>
  <si>
    <t>PK 1266/9</t>
  </si>
  <si>
    <t>PK 1268</t>
  </si>
  <si>
    <t>PK 1269</t>
  </si>
  <si>
    <t>PK 2704</t>
  </si>
  <si>
    <t>KN 2863</t>
  </si>
  <si>
    <t>KN 1268/2</t>
  </si>
  <si>
    <t>KN 2699</t>
  </si>
  <si>
    <t>KN 1264/4</t>
  </si>
  <si>
    <t>PK 1264/8</t>
  </si>
  <si>
    <t>PK 1264/3</t>
  </si>
  <si>
    <t>KN 1319/3</t>
  </si>
  <si>
    <t>PK 1319</t>
  </si>
  <si>
    <t>KN 1587/1</t>
  </si>
  <si>
    <t>PK 1578/1</t>
  </si>
  <si>
    <t>KN 807</t>
  </si>
  <si>
    <t>PK 807</t>
  </si>
  <si>
    <t>KN 796/1</t>
  </si>
  <si>
    <t>PK 802</t>
  </si>
  <si>
    <t>KN 1588</t>
  </si>
  <si>
    <t>PK 1588</t>
  </si>
  <si>
    <t>PK 1589</t>
  </si>
  <si>
    <t>PK 1590</t>
  </si>
  <si>
    <t>PK 1591</t>
  </si>
  <si>
    <t>KN 98</t>
  </si>
  <si>
    <t>PK 98</t>
  </si>
  <si>
    <t>KN 1891</t>
  </si>
  <si>
    <t>PK 1896</t>
  </si>
  <si>
    <t>KN 1991</t>
  </si>
  <si>
    <t>PK 1991</t>
  </si>
  <si>
    <t>KN 1994/1</t>
  </si>
  <si>
    <t>PK 1994</t>
  </si>
  <si>
    <t>KN 2286/5</t>
  </si>
  <si>
    <t>PK 2286</t>
  </si>
  <si>
    <t>KN 1173</t>
  </si>
  <si>
    <t>KN 1124/1</t>
  </si>
  <si>
    <t>PK 1165</t>
  </si>
  <si>
    <t>PK 1167</t>
  </si>
  <si>
    <t>PK 1169</t>
  </si>
  <si>
    <t>PK 1173</t>
  </si>
  <si>
    <t>PK 1175</t>
  </si>
  <si>
    <t>KN 1120</t>
  </si>
  <si>
    <t>PK 1120</t>
  </si>
  <si>
    <t xml:space="preserve"> KN 1122/1</t>
  </si>
  <si>
    <t>PK 1122/1</t>
  </si>
  <si>
    <t>PK 1117</t>
  </si>
  <si>
    <t>KN 1855/1</t>
  </si>
  <si>
    <t>PK 1851</t>
  </si>
  <si>
    <t>PK 1852</t>
  </si>
  <si>
    <t>PK 1855/1</t>
  </si>
  <si>
    <t>KN 1963/1</t>
  </si>
  <si>
    <t>PK 1963/1</t>
  </si>
  <si>
    <t>KN 1084</t>
  </si>
  <si>
    <t>PK 1084</t>
  </si>
  <si>
    <t>KN 247</t>
  </si>
  <si>
    <t>PK 247</t>
  </si>
  <si>
    <t>Seznam katastrálních území v okrese Náchod s požadavky                                        na vyhotovení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</si>
</sst>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/>
    <xf numFmtId="164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0F9B4-1427-43C2-B5ED-66F31608798F}">
  <dimension ref="A1:F97"/>
  <sheetViews>
    <sheetView tabSelected="1" zoomScaleNormal="100" workbookViewId="0">
      <selection activeCell="A2" sqref="A2"/>
    </sheetView>
  </sheetViews>
  <sheetFormatPr defaultRowHeight="14.25" x14ac:dyDescent="0.2"/>
  <cols>
    <col min="1" max="1" width="15.140625" style="17" customWidth="1"/>
    <col min="2" max="2" width="11.7109375" style="18" customWidth="1"/>
    <col min="3" max="3" width="13.42578125" style="18" customWidth="1"/>
    <col min="4" max="4" width="13" style="19" customWidth="1"/>
    <col min="5" max="5" width="25" style="20" customWidth="1"/>
    <col min="6" max="6" width="9.140625" style="32"/>
    <col min="7" max="16384" width="9.140625" style="16"/>
  </cols>
  <sheetData>
    <row r="1" spans="1:6" ht="30.75" customHeight="1" x14ac:dyDescent="0.2">
      <c r="A1" s="50" t="s">
        <v>135</v>
      </c>
      <c r="B1" s="50"/>
      <c r="C1" s="50"/>
      <c r="D1" s="50"/>
      <c r="E1" s="50"/>
    </row>
    <row r="2" spans="1:6" ht="15.75" x14ac:dyDescent="0.25">
      <c r="A2" s="29"/>
      <c r="B2" s="29"/>
      <c r="C2" s="29"/>
      <c r="D2" s="29"/>
      <c r="E2" s="36"/>
    </row>
    <row r="4" spans="1:6" s="23" customFormat="1" ht="30" x14ac:dyDescent="0.25">
      <c r="A4" s="21" t="s">
        <v>0</v>
      </c>
      <c r="B4" s="21" t="s">
        <v>1</v>
      </c>
      <c r="C4" s="21" t="s">
        <v>40</v>
      </c>
      <c r="D4" s="22" t="s">
        <v>2</v>
      </c>
      <c r="E4" s="37" t="s">
        <v>43</v>
      </c>
      <c r="F4" s="33" t="s">
        <v>7</v>
      </c>
    </row>
    <row r="5" spans="1:6" x14ac:dyDescent="0.2">
      <c r="A5" s="41" t="s">
        <v>3</v>
      </c>
      <c r="B5" s="24" t="s">
        <v>38</v>
      </c>
      <c r="C5" s="24" t="s">
        <v>41</v>
      </c>
      <c r="D5" s="25">
        <v>87.382999999999996</v>
      </c>
      <c r="E5" s="44">
        <v>10</v>
      </c>
    </row>
    <row r="6" spans="1:6" x14ac:dyDescent="0.2">
      <c r="A6" s="41"/>
      <c r="B6" s="24" t="s">
        <v>39</v>
      </c>
      <c r="C6" s="24" t="s">
        <v>42</v>
      </c>
      <c r="D6" s="25">
        <v>882.00400000000002</v>
      </c>
      <c r="E6" s="44"/>
    </row>
    <row r="7" spans="1:6" x14ac:dyDescent="0.2">
      <c r="A7" s="41"/>
      <c r="B7" s="24" t="s">
        <v>6</v>
      </c>
      <c r="C7" s="24"/>
      <c r="D7" s="25">
        <f>SUM(D5:D6)</f>
        <v>969.38700000000006</v>
      </c>
      <c r="E7" s="44"/>
      <c r="F7" s="32">
        <f>D7/100</f>
        <v>9.6938700000000004</v>
      </c>
    </row>
    <row r="8" spans="1:6" ht="15" x14ac:dyDescent="0.2">
      <c r="A8" s="26"/>
      <c r="D8" s="27"/>
    </row>
    <row r="9" spans="1:6" ht="60" customHeight="1" x14ac:dyDescent="0.2">
      <c r="A9" s="41" t="s">
        <v>8</v>
      </c>
      <c r="B9" s="43" t="s">
        <v>44</v>
      </c>
      <c r="C9" s="24" t="s">
        <v>45</v>
      </c>
      <c r="D9" s="42">
        <v>96.36</v>
      </c>
      <c r="E9" s="44">
        <v>73</v>
      </c>
    </row>
    <row r="10" spans="1:6" x14ac:dyDescent="0.2">
      <c r="A10" s="41"/>
      <c r="B10" s="43"/>
      <c r="C10" s="24" t="s">
        <v>46</v>
      </c>
      <c r="D10" s="42"/>
      <c r="E10" s="44"/>
    </row>
    <row r="11" spans="1:6" ht="15" customHeight="1" x14ac:dyDescent="0.2">
      <c r="A11" s="41"/>
      <c r="B11" s="43" t="s">
        <v>47</v>
      </c>
      <c r="C11" s="24" t="s">
        <v>48</v>
      </c>
      <c r="D11" s="42">
        <v>6722.6009999999997</v>
      </c>
      <c r="E11" s="44"/>
    </row>
    <row r="12" spans="1:6" x14ac:dyDescent="0.2">
      <c r="A12" s="41"/>
      <c r="B12" s="43"/>
      <c r="C12" s="24" t="s">
        <v>49</v>
      </c>
      <c r="D12" s="42"/>
      <c r="E12" s="44"/>
    </row>
    <row r="13" spans="1:6" x14ac:dyDescent="0.2">
      <c r="A13" s="41"/>
      <c r="B13" s="43"/>
      <c r="C13" s="24" t="s">
        <v>50</v>
      </c>
      <c r="D13" s="42"/>
      <c r="E13" s="44"/>
    </row>
    <row r="14" spans="1:6" x14ac:dyDescent="0.2">
      <c r="A14" s="41"/>
      <c r="B14" s="43"/>
      <c r="C14" s="24" t="s">
        <v>52</v>
      </c>
      <c r="D14" s="42"/>
      <c r="E14" s="44"/>
    </row>
    <row r="15" spans="1:6" x14ac:dyDescent="0.2">
      <c r="A15" s="41"/>
      <c r="B15" s="43"/>
      <c r="C15" s="24" t="s">
        <v>51</v>
      </c>
      <c r="D15" s="42"/>
      <c r="E15" s="44"/>
    </row>
    <row r="16" spans="1:6" x14ac:dyDescent="0.2">
      <c r="A16" s="41"/>
      <c r="B16" s="24" t="s">
        <v>53</v>
      </c>
      <c r="C16" s="24" t="s">
        <v>54</v>
      </c>
      <c r="D16" s="42"/>
      <c r="E16" s="44"/>
    </row>
    <row r="17" spans="1:6" x14ac:dyDescent="0.2">
      <c r="A17" s="41"/>
      <c r="B17" s="30" t="s">
        <v>55</v>
      </c>
      <c r="C17" s="30" t="s">
        <v>56</v>
      </c>
      <c r="D17" s="42"/>
      <c r="E17" s="44"/>
    </row>
    <row r="18" spans="1:6" x14ac:dyDescent="0.2">
      <c r="A18" s="41"/>
      <c r="B18" s="24" t="s">
        <v>57</v>
      </c>
      <c r="C18" s="24" t="s">
        <v>58</v>
      </c>
      <c r="D18" s="25">
        <v>270.09899999999999</v>
      </c>
      <c r="E18" s="44"/>
    </row>
    <row r="19" spans="1:6" x14ac:dyDescent="0.2">
      <c r="A19" s="41"/>
      <c r="B19" s="24" t="s">
        <v>59</v>
      </c>
      <c r="C19" s="24" t="s">
        <v>60</v>
      </c>
      <c r="D19" s="42">
        <v>206.48</v>
      </c>
      <c r="E19" s="44"/>
    </row>
    <row r="20" spans="1:6" x14ac:dyDescent="0.2">
      <c r="A20" s="41"/>
      <c r="B20" s="43" t="s">
        <v>61</v>
      </c>
      <c r="C20" s="24" t="s">
        <v>62</v>
      </c>
      <c r="D20" s="42"/>
      <c r="E20" s="44"/>
    </row>
    <row r="21" spans="1:6" x14ac:dyDescent="0.2">
      <c r="A21" s="41"/>
      <c r="B21" s="43"/>
      <c r="C21" s="24" t="s">
        <v>63</v>
      </c>
      <c r="D21" s="42"/>
      <c r="E21" s="44"/>
    </row>
    <row r="22" spans="1:6" x14ac:dyDescent="0.2">
      <c r="A22" s="41"/>
      <c r="B22" s="30" t="s">
        <v>64</v>
      </c>
      <c r="C22" s="30" t="s">
        <v>65</v>
      </c>
      <c r="D22" s="42"/>
      <c r="E22" s="44"/>
    </row>
    <row r="23" spans="1:6" x14ac:dyDescent="0.2">
      <c r="A23" s="41"/>
      <c r="B23" s="24" t="s">
        <v>6</v>
      </c>
      <c r="C23" s="24"/>
      <c r="D23" s="25">
        <f>SUM(D9:D21)</f>
        <v>7295.5399999999991</v>
      </c>
      <c r="E23" s="44"/>
      <c r="F23" s="32">
        <f>D23/100</f>
        <v>72.955399999999997</v>
      </c>
    </row>
    <row r="25" spans="1:6" x14ac:dyDescent="0.2">
      <c r="A25" s="24" t="s">
        <v>12</v>
      </c>
      <c r="B25" s="24" t="s">
        <v>66</v>
      </c>
      <c r="C25" s="24" t="s">
        <v>67</v>
      </c>
      <c r="D25" s="25">
        <v>848.05799999999999</v>
      </c>
      <c r="E25" s="31">
        <v>9</v>
      </c>
      <c r="F25" s="32">
        <f>D25/100</f>
        <v>8.4805799999999998</v>
      </c>
    </row>
    <row r="27" spans="1:6" x14ac:dyDescent="0.2">
      <c r="A27" s="43" t="s">
        <v>13</v>
      </c>
      <c r="B27" s="43" t="s">
        <v>68</v>
      </c>
      <c r="C27" s="24" t="s">
        <v>69</v>
      </c>
      <c r="D27" s="42">
        <v>618.42999999999995</v>
      </c>
      <c r="E27" s="38">
        <v>7</v>
      </c>
    </row>
    <row r="28" spans="1:6" x14ac:dyDescent="0.2">
      <c r="A28" s="43"/>
      <c r="B28" s="43"/>
      <c r="C28" s="24" t="s">
        <v>70</v>
      </c>
      <c r="D28" s="42"/>
      <c r="E28" s="40"/>
      <c r="F28" s="32">
        <f>D27/100</f>
        <v>6.1842999999999995</v>
      </c>
    </row>
    <row r="30" spans="1:6" ht="15" customHeight="1" x14ac:dyDescent="0.2">
      <c r="A30" s="41" t="s">
        <v>15</v>
      </c>
      <c r="B30" s="43" t="s">
        <v>71</v>
      </c>
      <c r="C30" s="24" t="s">
        <v>72</v>
      </c>
      <c r="D30" s="42">
        <v>312.49799999999999</v>
      </c>
      <c r="E30" s="44">
        <v>4</v>
      </c>
    </row>
    <row r="31" spans="1:6" x14ac:dyDescent="0.2">
      <c r="A31" s="41"/>
      <c r="B31" s="43"/>
      <c r="C31" s="24" t="s">
        <v>73</v>
      </c>
      <c r="D31" s="42"/>
      <c r="E31" s="44"/>
    </row>
    <row r="32" spans="1:6" x14ac:dyDescent="0.2">
      <c r="A32" s="41"/>
      <c r="B32" s="43"/>
      <c r="C32" s="24" t="s">
        <v>74</v>
      </c>
      <c r="D32" s="42"/>
      <c r="E32" s="44"/>
    </row>
    <row r="33" spans="1:6" x14ac:dyDescent="0.2">
      <c r="A33" s="41"/>
      <c r="B33" s="43"/>
      <c r="C33" s="24"/>
      <c r="D33" s="42"/>
      <c r="E33" s="44"/>
      <c r="F33" s="32">
        <f>D30/100</f>
        <v>3.1249799999999999</v>
      </c>
    </row>
    <row r="35" spans="1:6" ht="15" customHeight="1" x14ac:dyDescent="0.2">
      <c r="A35" s="43" t="s">
        <v>16</v>
      </c>
      <c r="B35" s="49" t="s">
        <v>75</v>
      </c>
      <c r="C35" s="30" t="s">
        <v>76</v>
      </c>
      <c r="D35" s="45">
        <f>5.02+50.616+116.113+151.929+4.859</f>
        <v>328.53699999999998</v>
      </c>
      <c r="E35" s="44">
        <v>5</v>
      </c>
    </row>
    <row r="36" spans="1:6" x14ac:dyDescent="0.2">
      <c r="A36" s="43"/>
      <c r="B36" s="49"/>
      <c r="C36" s="30" t="s">
        <v>77</v>
      </c>
      <c r="D36" s="46"/>
      <c r="E36" s="44"/>
    </row>
    <row r="37" spans="1:6" x14ac:dyDescent="0.2">
      <c r="A37" s="43"/>
      <c r="B37" s="49"/>
      <c r="C37" s="30" t="s">
        <v>78</v>
      </c>
      <c r="D37" s="46"/>
      <c r="E37" s="44"/>
    </row>
    <row r="38" spans="1:6" x14ac:dyDescent="0.2">
      <c r="A38" s="43"/>
      <c r="B38" s="49"/>
      <c r="C38" s="30" t="s">
        <v>79</v>
      </c>
      <c r="D38" s="46"/>
      <c r="E38" s="44"/>
    </row>
    <row r="39" spans="1:6" x14ac:dyDescent="0.2">
      <c r="A39" s="43"/>
      <c r="B39" s="49"/>
      <c r="C39" s="30" t="s">
        <v>80</v>
      </c>
      <c r="D39" s="46"/>
      <c r="E39" s="44"/>
    </row>
    <row r="40" spans="1:6" x14ac:dyDescent="0.2">
      <c r="A40" s="43"/>
      <c r="B40" s="49"/>
      <c r="C40" s="30" t="s">
        <v>81</v>
      </c>
      <c r="D40" s="46"/>
      <c r="E40" s="44"/>
    </row>
    <row r="41" spans="1:6" x14ac:dyDescent="0.2">
      <c r="A41" s="43"/>
      <c r="B41" s="49"/>
      <c r="C41" s="30" t="s">
        <v>82</v>
      </c>
      <c r="D41" s="46"/>
      <c r="E41" s="44"/>
    </row>
    <row r="42" spans="1:6" x14ac:dyDescent="0.2">
      <c r="A42" s="43"/>
      <c r="B42" s="49"/>
      <c r="C42" s="30" t="s">
        <v>83</v>
      </c>
      <c r="D42" s="46"/>
      <c r="E42" s="44"/>
    </row>
    <row r="43" spans="1:6" x14ac:dyDescent="0.2">
      <c r="A43" s="43"/>
      <c r="B43" s="49"/>
      <c r="C43" s="30"/>
      <c r="D43" s="46"/>
      <c r="E43" s="44"/>
    </row>
    <row r="44" spans="1:6" x14ac:dyDescent="0.2">
      <c r="A44" s="43"/>
      <c r="B44" s="49" t="s">
        <v>84</v>
      </c>
      <c r="C44" s="30" t="s">
        <v>78</v>
      </c>
      <c r="D44" s="46"/>
      <c r="E44" s="44"/>
    </row>
    <row r="45" spans="1:6" x14ac:dyDescent="0.2">
      <c r="A45" s="43"/>
      <c r="B45" s="49"/>
      <c r="C45" s="30" t="s">
        <v>79</v>
      </c>
      <c r="D45" s="46"/>
      <c r="E45" s="44"/>
    </row>
    <row r="46" spans="1:6" x14ac:dyDescent="0.2">
      <c r="A46" s="43"/>
      <c r="B46" s="49"/>
      <c r="C46" s="30" t="s">
        <v>80</v>
      </c>
      <c r="D46" s="46"/>
      <c r="E46" s="44"/>
    </row>
    <row r="47" spans="1:6" x14ac:dyDescent="0.2">
      <c r="A47" s="43"/>
      <c r="B47" s="49"/>
      <c r="C47" s="30"/>
      <c r="D47" s="46"/>
      <c r="E47" s="44"/>
    </row>
    <row r="48" spans="1:6" x14ac:dyDescent="0.2">
      <c r="A48" s="43"/>
      <c r="B48" s="49" t="s">
        <v>85</v>
      </c>
      <c r="C48" s="41" t="s">
        <v>76</v>
      </c>
      <c r="D48" s="46"/>
      <c r="E48" s="44"/>
    </row>
    <row r="49" spans="1:6" x14ac:dyDescent="0.2">
      <c r="A49" s="43"/>
      <c r="B49" s="49"/>
      <c r="C49" s="41"/>
      <c r="D49" s="46"/>
      <c r="E49" s="44"/>
    </row>
    <row r="50" spans="1:6" x14ac:dyDescent="0.2">
      <c r="A50" s="43"/>
      <c r="B50" s="34" t="s">
        <v>86</v>
      </c>
      <c r="C50" s="30" t="s">
        <v>77</v>
      </c>
      <c r="D50" s="47"/>
      <c r="E50" s="44"/>
    </row>
    <row r="51" spans="1:6" x14ac:dyDescent="0.2">
      <c r="A51" s="43"/>
      <c r="B51" s="43" t="s">
        <v>87</v>
      </c>
      <c r="C51" s="24" t="s">
        <v>88</v>
      </c>
      <c r="D51" s="25">
        <v>93.307000000000002</v>
      </c>
      <c r="E51" s="44"/>
    </row>
    <row r="52" spans="1:6" x14ac:dyDescent="0.2">
      <c r="A52" s="43"/>
      <c r="B52" s="43"/>
      <c r="C52" s="24" t="s">
        <v>89</v>
      </c>
      <c r="D52" s="25">
        <v>28.515999999999998</v>
      </c>
      <c r="E52" s="44"/>
    </row>
    <row r="53" spans="1:6" x14ac:dyDescent="0.2">
      <c r="A53" s="43"/>
      <c r="B53" s="43"/>
      <c r="C53" s="24"/>
      <c r="D53" s="25"/>
      <c r="E53" s="44"/>
    </row>
    <row r="54" spans="1:6" x14ac:dyDescent="0.2">
      <c r="A54" s="43"/>
      <c r="B54" s="24" t="s">
        <v>90</v>
      </c>
      <c r="C54" s="24" t="s">
        <v>91</v>
      </c>
      <c r="D54" s="25"/>
      <c r="E54" s="44"/>
    </row>
    <row r="55" spans="1:6" x14ac:dyDescent="0.2">
      <c r="A55" s="43"/>
      <c r="B55" s="24" t="s">
        <v>6</v>
      </c>
      <c r="C55" s="24"/>
      <c r="D55" s="25">
        <f>SUM(D35:D54)</f>
        <v>450.36</v>
      </c>
      <c r="E55" s="44"/>
      <c r="F55" s="32">
        <f>D55/100</f>
        <v>4.5036000000000005</v>
      </c>
    </row>
    <row r="57" spans="1:6" ht="15" customHeight="1" x14ac:dyDescent="0.2">
      <c r="A57" s="43" t="s">
        <v>20</v>
      </c>
      <c r="B57" s="48" t="s">
        <v>92</v>
      </c>
      <c r="C57" s="43" t="s">
        <v>93</v>
      </c>
      <c r="D57" s="42">
        <v>7.0839999999999996</v>
      </c>
      <c r="E57" s="44">
        <v>1</v>
      </c>
    </row>
    <row r="58" spans="1:6" x14ac:dyDescent="0.2">
      <c r="A58" s="43"/>
      <c r="B58" s="48"/>
      <c r="C58" s="43"/>
      <c r="D58" s="42"/>
      <c r="E58" s="44"/>
    </row>
    <row r="59" spans="1:6" x14ac:dyDescent="0.2">
      <c r="A59" s="43"/>
      <c r="B59" s="35" t="s">
        <v>94</v>
      </c>
      <c r="C59" s="24" t="s">
        <v>95</v>
      </c>
      <c r="D59" s="25"/>
      <c r="E59" s="44"/>
    </row>
    <row r="60" spans="1:6" x14ac:dyDescent="0.2">
      <c r="A60" s="43"/>
      <c r="B60" s="24" t="s">
        <v>96</v>
      </c>
      <c r="C60" s="24" t="s">
        <v>97</v>
      </c>
      <c r="D60" s="25">
        <v>52.484000000000002</v>
      </c>
      <c r="E60" s="44"/>
    </row>
    <row r="61" spans="1:6" x14ac:dyDescent="0.2">
      <c r="A61" s="43"/>
      <c r="B61" s="24" t="s">
        <v>6</v>
      </c>
      <c r="C61" s="24"/>
      <c r="D61" s="25">
        <f>SUM(D57:D60)</f>
        <v>59.567999999999998</v>
      </c>
      <c r="E61" s="44"/>
      <c r="F61" s="32">
        <f>D61/100</f>
        <v>0.59567999999999999</v>
      </c>
    </row>
    <row r="63" spans="1:6" ht="15" customHeight="1" x14ac:dyDescent="0.2">
      <c r="A63" s="41" t="s">
        <v>23</v>
      </c>
      <c r="B63" s="43" t="s">
        <v>98</v>
      </c>
      <c r="C63" s="24" t="s">
        <v>99</v>
      </c>
      <c r="D63" s="42">
        <v>625.85199999999998</v>
      </c>
      <c r="E63" s="44">
        <v>7</v>
      </c>
    </row>
    <row r="64" spans="1:6" x14ac:dyDescent="0.2">
      <c r="A64" s="41"/>
      <c r="B64" s="43"/>
      <c r="C64" s="24" t="s">
        <v>100</v>
      </c>
      <c r="D64" s="42"/>
      <c r="E64" s="44"/>
    </row>
    <row r="65" spans="1:6" x14ac:dyDescent="0.2">
      <c r="A65" s="41"/>
      <c r="B65" s="43"/>
      <c r="C65" s="24" t="s">
        <v>101</v>
      </c>
      <c r="D65" s="42"/>
      <c r="E65" s="44"/>
    </row>
    <row r="66" spans="1:6" x14ac:dyDescent="0.2">
      <c r="A66" s="41"/>
      <c r="B66" s="43"/>
      <c r="C66" s="24" t="s">
        <v>102</v>
      </c>
      <c r="D66" s="42"/>
      <c r="E66" s="44"/>
      <c r="F66" s="32">
        <f>D63/100</f>
        <v>6.2585199999999999</v>
      </c>
    </row>
    <row r="67" spans="1:6" ht="15" x14ac:dyDescent="0.2">
      <c r="D67" s="27"/>
    </row>
    <row r="68" spans="1:6" x14ac:dyDescent="0.2">
      <c r="A68" s="24" t="s">
        <v>24</v>
      </c>
      <c r="B68" s="24" t="s">
        <v>103</v>
      </c>
      <c r="C68" s="24" t="s">
        <v>104</v>
      </c>
      <c r="D68" s="25"/>
      <c r="E68" s="31"/>
    </row>
    <row r="70" spans="1:6" ht="15" customHeight="1" x14ac:dyDescent="0.2">
      <c r="A70" s="41" t="s">
        <v>25</v>
      </c>
      <c r="B70" s="24" t="s">
        <v>105</v>
      </c>
      <c r="C70" s="24" t="s">
        <v>106</v>
      </c>
      <c r="D70" s="25">
        <v>39.781999999999996</v>
      </c>
      <c r="E70" s="38">
        <v>59</v>
      </c>
    </row>
    <row r="71" spans="1:6" x14ac:dyDescent="0.2">
      <c r="A71" s="41"/>
      <c r="B71" s="24" t="s">
        <v>107</v>
      </c>
      <c r="C71" s="24" t="s">
        <v>108</v>
      </c>
      <c r="D71" s="25">
        <v>2836.489</v>
      </c>
      <c r="E71" s="39"/>
    </row>
    <row r="72" spans="1:6" x14ac:dyDescent="0.2">
      <c r="A72" s="41"/>
      <c r="B72" s="24" t="s">
        <v>109</v>
      </c>
      <c r="C72" s="24" t="s">
        <v>110</v>
      </c>
      <c r="D72" s="25">
        <v>2957.4110000000001</v>
      </c>
      <c r="E72" s="39"/>
    </row>
    <row r="73" spans="1:6" x14ac:dyDescent="0.2">
      <c r="A73" s="41"/>
      <c r="B73" s="24" t="s">
        <v>6</v>
      </c>
      <c r="C73" s="24"/>
      <c r="D73" s="25">
        <f>SUM(D70:D72)</f>
        <v>5833.6820000000007</v>
      </c>
      <c r="E73" s="40"/>
      <c r="F73" s="32">
        <f>D73/100</f>
        <v>58.33682000000001</v>
      </c>
    </row>
    <row r="74" spans="1:6" ht="15" x14ac:dyDescent="0.2">
      <c r="D74" s="27"/>
    </row>
    <row r="75" spans="1:6" ht="28.5" x14ac:dyDescent="0.2">
      <c r="A75" s="30" t="s">
        <v>27</v>
      </c>
      <c r="B75" s="24" t="s">
        <v>111</v>
      </c>
      <c r="C75" s="24" t="s">
        <v>112</v>
      </c>
      <c r="D75" s="25">
        <v>1140.779</v>
      </c>
      <c r="E75" s="31">
        <v>12</v>
      </c>
      <c r="F75" s="32">
        <f>D75/100</f>
        <v>11.40779</v>
      </c>
    </row>
    <row r="77" spans="1:6" ht="15" customHeight="1" x14ac:dyDescent="0.2">
      <c r="A77" s="43" t="s">
        <v>29</v>
      </c>
      <c r="B77" s="43" t="s">
        <v>113</v>
      </c>
      <c r="C77" s="24" t="s">
        <v>115</v>
      </c>
      <c r="D77" s="42">
        <v>72.552999999999997</v>
      </c>
      <c r="E77" s="44">
        <v>4</v>
      </c>
    </row>
    <row r="78" spans="1:6" x14ac:dyDescent="0.2">
      <c r="A78" s="43"/>
      <c r="B78" s="43"/>
      <c r="C78" s="24" t="s">
        <v>116</v>
      </c>
      <c r="D78" s="42"/>
      <c r="E78" s="44"/>
    </row>
    <row r="79" spans="1:6" x14ac:dyDescent="0.2">
      <c r="A79" s="43"/>
      <c r="B79" s="43"/>
      <c r="C79" s="24" t="s">
        <v>117</v>
      </c>
      <c r="D79" s="42"/>
      <c r="E79" s="44"/>
    </row>
    <row r="80" spans="1:6" x14ac:dyDescent="0.2">
      <c r="A80" s="43"/>
      <c r="B80" s="43"/>
      <c r="C80" s="24" t="s">
        <v>118</v>
      </c>
      <c r="D80" s="42"/>
      <c r="E80" s="44"/>
    </row>
    <row r="81" spans="1:6" x14ac:dyDescent="0.2">
      <c r="A81" s="43"/>
      <c r="B81" s="24" t="s">
        <v>114</v>
      </c>
      <c r="C81" s="24" t="s">
        <v>119</v>
      </c>
      <c r="D81" s="25">
        <v>293.786</v>
      </c>
      <c r="E81" s="44"/>
    </row>
    <row r="82" spans="1:6" x14ac:dyDescent="0.2">
      <c r="A82" s="43"/>
      <c r="B82" s="24" t="s">
        <v>6</v>
      </c>
      <c r="C82" s="24"/>
      <c r="D82" s="25">
        <f>SUM(D77:D81)</f>
        <v>366.339</v>
      </c>
      <c r="E82" s="44"/>
      <c r="F82" s="32">
        <f>D82/100</f>
        <v>3.6633900000000001</v>
      </c>
    </row>
    <row r="83" spans="1:6" ht="15" x14ac:dyDescent="0.2">
      <c r="D83" s="27"/>
    </row>
    <row r="84" spans="1:6" ht="15" customHeight="1" x14ac:dyDescent="0.2">
      <c r="A84" s="43" t="s">
        <v>32</v>
      </c>
      <c r="B84" s="30" t="s">
        <v>120</v>
      </c>
      <c r="C84" s="30" t="s">
        <v>121</v>
      </c>
      <c r="D84" s="42">
        <v>3391.6729999999998</v>
      </c>
      <c r="E84" s="38">
        <v>37</v>
      </c>
    </row>
    <row r="85" spans="1:6" x14ac:dyDescent="0.2">
      <c r="A85" s="43"/>
      <c r="B85" s="41" t="s">
        <v>122</v>
      </c>
      <c r="C85" s="30" t="s">
        <v>123</v>
      </c>
      <c r="D85" s="42"/>
      <c r="E85" s="39"/>
    </row>
    <row r="86" spans="1:6" x14ac:dyDescent="0.2">
      <c r="A86" s="43"/>
      <c r="B86" s="41"/>
      <c r="C86" s="30" t="s">
        <v>124</v>
      </c>
      <c r="D86" s="42"/>
      <c r="E86" s="39"/>
    </row>
    <row r="87" spans="1:6" x14ac:dyDescent="0.2">
      <c r="A87" s="43"/>
      <c r="B87" s="43" t="s">
        <v>125</v>
      </c>
      <c r="C87" s="24" t="s">
        <v>126</v>
      </c>
      <c r="D87" s="42">
        <v>252.291</v>
      </c>
      <c r="E87" s="39"/>
    </row>
    <row r="88" spans="1:6" x14ac:dyDescent="0.2">
      <c r="A88" s="43"/>
      <c r="B88" s="43"/>
      <c r="C88" s="24" t="s">
        <v>127</v>
      </c>
      <c r="D88" s="42"/>
      <c r="E88" s="39"/>
    </row>
    <row r="89" spans="1:6" x14ac:dyDescent="0.2">
      <c r="A89" s="43"/>
      <c r="B89" s="43"/>
      <c r="C89" s="24" t="s">
        <v>128</v>
      </c>
      <c r="D89" s="42"/>
      <c r="E89" s="39"/>
    </row>
    <row r="90" spans="1:6" x14ac:dyDescent="0.2">
      <c r="A90" s="43"/>
      <c r="B90" s="24" t="s">
        <v>129</v>
      </c>
      <c r="C90" s="24" t="s">
        <v>130</v>
      </c>
      <c r="D90" s="25">
        <v>7.2560000000000002</v>
      </c>
      <c r="E90" s="39"/>
    </row>
    <row r="91" spans="1:6" x14ac:dyDescent="0.2">
      <c r="A91" s="43"/>
      <c r="B91" s="24" t="s">
        <v>6</v>
      </c>
      <c r="C91" s="24"/>
      <c r="D91" s="25">
        <f>SUM(D84:D90)</f>
        <v>3651.22</v>
      </c>
      <c r="E91" s="40"/>
      <c r="F91" s="32">
        <f>D91/100</f>
        <v>36.5122</v>
      </c>
    </row>
    <row r="93" spans="1:6" x14ac:dyDescent="0.2">
      <c r="A93" s="41" t="s">
        <v>36</v>
      </c>
      <c r="B93" s="24" t="s">
        <v>131</v>
      </c>
      <c r="C93" s="24" t="s">
        <v>132</v>
      </c>
      <c r="D93" s="25">
        <v>4.5060000000000002</v>
      </c>
      <c r="E93" s="38">
        <v>1</v>
      </c>
    </row>
    <row r="94" spans="1:6" x14ac:dyDescent="0.2">
      <c r="A94" s="41"/>
      <c r="B94" s="24" t="s">
        <v>133</v>
      </c>
      <c r="C94" s="24" t="s">
        <v>134</v>
      </c>
      <c r="D94" s="25">
        <v>94.185000000000002</v>
      </c>
      <c r="E94" s="39"/>
    </row>
    <row r="95" spans="1:6" x14ac:dyDescent="0.2">
      <c r="A95" s="41"/>
      <c r="B95" s="24" t="s">
        <v>6</v>
      </c>
      <c r="C95" s="24"/>
      <c r="D95" s="25">
        <f>SUM(D93:D94)</f>
        <v>98.691000000000003</v>
      </c>
      <c r="E95" s="40"/>
      <c r="F95" s="32">
        <f>D95/100</f>
        <v>0.98691000000000006</v>
      </c>
    </row>
    <row r="97" spans="4:5" ht="15" x14ac:dyDescent="0.25">
      <c r="D97" s="19" t="s">
        <v>37</v>
      </c>
      <c r="E97" s="28">
        <f>SUM(E5:E95)</f>
        <v>229</v>
      </c>
    </row>
  </sheetData>
  <mergeCells count="50">
    <mergeCell ref="A84:A91"/>
    <mergeCell ref="A93:A95"/>
    <mergeCell ref="E5:E7"/>
    <mergeCell ref="A1:E1"/>
    <mergeCell ref="D9:D10"/>
    <mergeCell ref="B9:B10"/>
    <mergeCell ref="B11:B15"/>
    <mergeCell ref="A5:A7"/>
    <mergeCell ref="A9:A23"/>
    <mergeCell ref="A30:A33"/>
    <mergeCell ref="A35:A55"/>
    <mergeCell ref="A57:A61"/>
    <mergeCell ref="A63:A66"/>
    <mergeCell ref="A27:A28"/>
    <mergeCell ref="B27:B28"/>
    <mergeCell ref="D27:D28"/>
    <mergeCell ref="E27:E28"/>
    <mergeCell ref="A70:A73"/>
    <mergeCell ref="A77:A82"/>
    <mergeCell ref="D11:D17"/>
    <mergeCell ref="B20:B21"/>
    <mergeCell ref="D19:D22"/>
    <mergeCell ref="E9:E23"/>
    <mergeCell ref="B30:B33"/>
    <mergeCell ref="D30:D33"/>
    <mergeCell ref="E30:E33"/>
    <mergeCell ref="B35:B43"/>
    <mergeCell ref="B44:B47"/>
    <mergeCell ref="E35:E55"/>
    <mergeCell ref="E70:E73"/>
    <mergeCell ref="B48:B49"/>
    <mergeCell ref="C48:C49"/>
    <mergeCell ref="D35:D50"/>
    <mergeCell ref="B51:B53"/>
    <mergeCell ref="B57:B58"/>
    <mergeCell ref="C57:C58"/>
    <mergeCell ref="D57:D58"/>
    <mergeCell ref="E57:E61"/>
    <mergeCell ref="B63:B66"/>
    <mergeCell ref="D63:D66"/>
    <mergeCell ref="E63:E66"/>
    <mergeCell ref="B77:B80"/>
    <mergeCell ref="D77:D80"/>
    <mergeCell ref="E77:E82"/>
    <mergeCell ref="E93:E95"/>
    <mergeCell ref="B85:B86"/>
    <mergeCell ref="D84:D86"/>
    <mergeCell ref="B87:B89"/>
    <mergeCell ref="D87:D89"/>
    <mergeCell ref="E84:E91"/>
  </mergeCells>
  <pageMargins left="0.70866141732283472" right="0.70866141732283472" top="0.78740157480314965" bottom="0.78740157480314965" header="0.31496062992125984" footer="0.31496062992125984"/>
  <pageSetup paperSize="9" scale="86" fitToWidth="0" fitToHeight="0" orientation="portrait" r:id="rId1"/>
  <headerFooter>
    <oddHeader>&amp;LPříloha č. 1 ke smlouvě o dílo</oddHeader>
  </headerFooter>
  <rowBreaks count="1" manualBreakCount="1">
    <brk id="5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0C6B5-C60E-4AC8-B1BE-E02213095BDB}">
  <dimension ref="A1:E59"/>
  <sheetViews>
    <sheetView zoomScaleNormal="100" workbookViewId="0">
      <selection activeCell="C10" sqref="C10"/>
    </sheetView>
  </sheetViews>
  <sheetFormatPr defaultRowHeight="15" x14ac:dyDescent="0.25"/>
  <cols>
    <col min="1" max="1" width="13.42578125" style="3" customWidth="1"/>
    <col min="2" max="2" width="8.85546875" style="6"/>
    <col min="3" max="3" width="13" style="9" customWidth="1"/>
    <col min="4" max="4" width="13.42578125" customWidth="1"/>
    <col min="5" max="5" width="18.28515625" style="10" customWidth="1"/>
  </cols>
  <sheetData>
    <row r="1" spans="1:5" s="1" customFormat="1" ht="30" x14ac:dyDescent="0.25">
      <c r="A1" s="2" t="s">
        <v>0</v>
      </c>
      <c r="B1" s="5" t="s">
        <v>1</v>
      </c>
      <c r="C1" s="8" t="s">
        <v>2</v>
      </c>
      <c r="D1" s="1" t="s">
        <v>7</v>
      </c>
      <c r="E1" s="14" t="s">
        <v>31</v>
      </c>
    </row>
    <row r="2" spans="1:5" x14ac:dyDescent="0.25">
      <c r="A2" s="51" t="s">
        <v>3</v>
      </c>
      <c r="B2" s="6" t="s">
        <v>5</v>
      </c>
      <c r="C2" s="9">
        <v>87.382999999999996</v>
      </c>
    </row>
    <row r="3" spans="1:5" x14ac:dyDescent="0.25">
      <c r="A3" s="51"/>
      <c r="B3" s="6" t="s">
        <v>4</v>
      </c>
      <c r="C3" s="9">
        <v>882.00400000000002</v>
      </c>
    </row>
    <row r="4" spans="1:5" x14ac:dyDescent="0.25">
      <c r="A4" s="51"/>
      <c r="B4" s="6" t="s">
        <v>6</v>
      </c>
      <c r="C4" s="9">
        <f>SUM(C2:C3)</f>
        <v>969.38700000000006</v>
      </c>
      <c r="D4">
        <f>C4/100</f>
        <v>9.6938700000000004</v>
      </c>
      <c r="E4" s="10">
        <v>10</v>
      </c>
    </row>
    <row r="5" spans="1:5" x14ac:dyDescent="0.25">
      <c r="A5" s="4"/>
      <c r="C5" s="8">
        <f>C4</f>
        <v>969.38700000000006</v>
      </c>
    </row>
    <row r="7" spans="1:5" x14ac:dyDescent="0.25">
      <c r="A7" s="51" t="s">
        <v>8</v>
      </c>
      <c r="B7" s="6">
        <v>4157</v>
      </c>
      <c r="C7" s="9">
        <v>96.36</v>
      </c>
    </row>
    <row r="8" spans="1:5" ht="45" x14ac:dyDescent="0.25">
      <c r="A8" s="51"/>
      <c r="B8" s="7" t="s">
        <v>9</v>
      </c>
      <c r="C8" s="9">
        <v>6722.6009999999997</v>
      </c>
    </row>
    <row r="9" spans="1:5" x14ac:dyDescent="0.25">
      <c r="A9" s="51"/>
      <c r="B9" s="6" t="s">
        <v>10</v>
      </c>
      <c r="C9" s="9">
        <v>270.09899999999999</v>
      </c>
    </row>
    <row r="10" spans="1:5" ht="45" x14ac:dyDescent="0.25">
      <c r="A10" s="51"/>
      <c r="B10" s="7" t="s">
        <v>11</v>
      </c>
      <c r="C10" s="9">
        <v>206.48</v>
      </c>
    </row>
    <row r="11" spans="1:5" x14ac:dyDescent="0.25">
      <c r="A11" s="51"/>
      <c r="B11" s="6" t="s">
        <v>6</v>
      </c>
      <c r="C11" s="9">
        <f>SUM(C7:C10)</f>
        <v>7295.5399999999991</v>
      </c>
      <c r="D11">
        <f>C11/100</f>
        <v>72.955399999999997</v>
      </c>
      <c r="E11" s="10">
        <v>73</v>
      </c>
    </row>
    <row r="13" spans="1:5" x14ac:dyDescent="0.25">
      <c r="A13" s="3" t="s">
        <v>12</v>
      </c>
      <c r="B13" s="6">
        <v>1368</v>
      </c>
      <c r="C13" s="9">
        <v>848.05799999999999</v>
      </c>
      <c r="D13">
        <f>C13/100</f>
        <v>8.4805799999999998</v>
      </c>
      <c r="E13" s="10">
        <v>9</v>
      </c>
    </row>
    <row r="15" spans="1:5" x14ac:dyDescent="0.25">
      <c r="A15" s="3" t="s">
        <v>13</v>
      </c>
      <c r="B15" s="6" t="s">
        <v>14</v>
      </c>
      <c r="C15" s="9">
        <v>618.42999999999995</v>
      </c>
      <c r="D15">
        <f>C15/100</f>
        <v>6.1842999999999995</v>
      </c>
      <c r="E15" s="10">
        <v>7</v>
      </c>
    </row>
    <row r="16" spans="1:5" x14ac:dyDescent="0.25">
      <c r="C16" s="8">
        <f>C11+C13+C15</f>
        <v>8762.0279999999984</v>
      </c>
    </row>
    <row r="18" spans="1:5" x14ac:dyDescent="0.25">
      <c r="A18" s="51" t="s">
        <v>15</v>
      </c>
      <c r="B18" s="6">
        <v>181</v>
      </c>
      <c r="C18" s="9">
        <v>312.49799999999999</v>
      </c>
    </row>
    <row r="19" spans="1:5" x14ac:dyDescent="0.25">
      <c r="A19" s="51"/>
      <c r="B19" s="6" t="s">
        <v>6</v>
      </c>
      <c r="C19" s="9">
        <f>SUM(C18)</f>
        <v>312.49799999999999</v>
      </c>
      <c r="D19">
        <f>C19/100</f>
        <v>3.1249799999999999</v>
      </c>
      <c r="E19" s="10">
        <v>4</v>
      </c>
    </row>
    <row r="21" spans="1:5" ht="60" x14ac:dyDescent="0.25">
      <c r="A21" s="52" t="s">
        <v>16</v>
      </c>
      <c r="B21" s="7" t="s">
        <v>17</v>
      </c>
      <c r="C21" s="9">
        <f>5.02+50.616+116.113+151.929+4.859</f>
        <v>328.53699999999998</v>
      </c>
    </row>
    <row r="22" spans="1:5" x14ac:dyDescent="0.25">
      <c r="A22" s="52"/>
      <c r="B22" s="6" t="s">
        <v>18</v>
      </c>
      <c r="C22" s="9">
        <f>93.307+28.516</f>
        <v>121.82300000000001</v>
      </c>
    </row>
    <row r="23" spans="1:5" x14ac:dyDescent="0.25">
      <c r="A23" s="52"/>
      <c r="B23" s="6" t="s">
        <v>19</v>
      </c>
    </row>
    <row r="24" spans="1:5" x14ac:dyDescent="0.25">
      <c r="A24" s="52"/>
      <c r="B24" s="6" t="s">
        <v>6</v>
      </c>
      <c r="C24" s="9">
        <f>SUM(C21:C23)</f>
        <v>450.36</v>
      </c>
      <c r="D24">
        <f>C24/100</f>
        <v>4.5036000000000005</v>
      </c>
      <c r="E24" s="10">
        <v>5</v>
      </c>
    </row>
    <row r="26" spans="1:5" x14ac:dyDescent="0.25">
      <c r="A26" s="52" t="s">
        <v>20</v>
      </c>
      <c r="B26" s="6" t="s">
        <v>21</v>
      </c>
      <c r="C26" s="9">
        <v>7.0839999999999996</v>
      </c>
    </row>
    <row r="27" spans="1:5" x14ac:dyDescent="0.25">
      <c r="A27" s="52"/>
      <c r="B27" s="6">
        <v>807</v>
      </c>
    </row>
    <row r="28" spans="1:5" x14ac:dyDescent="0.25">
      <c r="A28" s="52"/>
      <c r="B28" s="6" t="s">
        <v>22</v>
      </c>
      <c r="C28" s="9">
        <v>52.484000000000002</v>
      </c>
    </row>
    <row r="29" spans="1:5" x14ac:dyDescent="0.25">
      <c r="A29" s="52"/>
      <c r="B29" s="6" t="s">
        <v>6</v>
      </c>
      <c r="C29" s="9">
        <f>SUM(C26:C28)</f>
        <v>59.567999999999998</v>
      </c>
      <c r="D29">
        <f>C29/100</f>
        <v>0.59567999999999999</v>
      </c>
      <c r="E29" s="10">
        <v>1</v>
      </c>
    </row>
    <row r="31" spans="1:5" x14ac:dyDescent="0.25">
      <c r="A31" s="51" t="s">
        <v>23</v>
      </c>
      <c r="B31" s="6">
        <v>1588</v>
      </c>
      <c r="C31" s="9">
        <v>625.85199999999998</v>
      </c>
    </row>
    <row r="32" spans="1:5" x14ac:dyDescent="0.25">
      <c r="A32" s="51"/>
      <c r="B32" s="6" t="s">
        <v>6</v>
      </c>
      <c r="C32" s="9">
        <f>SUM(C31)</f>
        <v>625.85199999999998</v>
      </c>
      <c r="D32">
        <f>C32/100</f>
        <v>6.2585199999999999</v>
      </c>
      <c r="E32" s="10">
        <v>7</v>
      </c>
    </row>
    <row r="33" spans="1:5" x14ac:dyDescent="0.25">
      <c r="C33" s="8">
        <f>C19+C24+C29+C32</f>
        <v>1448.2779999999998</v>
      </c>
    </row>
    <row r="35" spans="1:5" x14ac:dyDescent="0.25">
      <c r="A35" s="3" t="s">
        <v>24</v>
      </c>
      <c r="B35" s="6">
        <v>98</v>
      </c>
      <c r="D35" s="9">
        <f>C35</f>
        <v>0</v>
      </c>
      <c r="E35" s="10">
        <v>0</v>
      </c>
    </row>
    <row r="37" spans="1:5" x14ac:dyDescent="0.25">
      <c r="A37" s="54" t="s">
        <v>25</v>
      </c>
      <c r="B37" s="6">
        <v>1891</v>
      </c>
      <c r="C37" s="9">
        <v>39.781999999999996</v>
      </c>
    </row>
    <row r="38" spans="1:5" x14ac:dyDescent="0.25">
      <c r="A38" s="54"/>
      <c r="B38" s="6">
        <v>1991</v>
      </c>
      <c r="C38" s="9">
        <v>2836.489</v>
      </c>
    </row>
    <row r="39" spans="1:5" x14ac:dyDescent="0.25">
      <c r="A39" s="54"/>
      <c r="B39" s="6" t="s">
        <v>26</v>
      </c>
      <c r="C39" s="9">
        <v>2957.4110000000001</v>
      </c>
    </row>
    <row r="40" spans="1:5" x14ac:dyDescent="0.25">
      <c r="A40" s="54"/>
      <c r="B40" s="6" t="s">
        <v>6</v>
      </c>
      <c r="C40" s="9">
        <f>SUM(C37:C39)</f>
        <v>5833.6820000000007</v>
      </c>
      <c r="D40">
        <f>C40/100</f>
        <v>58.33682000000001</v>
      </c>
      <c r="E40" s="10">
        <v>59</v>
      </c>
    </row>
    <row r="41" spans="1:5" x14ac:dyDescent="0.25">
      <c r="C41" s="8">
        <f>C35+C40</f>
        <v>5833.6820000000007</v>
      </c>
    </row>
    <row r="43" spans="1:5" ht="30" x14ac:dyDescent="0.25">
      <c r="A43" s="4" t="s">
        <v>27</v>
      </c>
      <c r="B43" s="6" t="s">
        <v>28</v>
      </c>
      <c r="C43" s="12">
        <v>1140.779</v>
      </c>
      <c r="D43" s="3">
        <f>C43/100</f>
        <v>11.40779</v>
      </c>
      <c r="E43" s="11">
        <v>12</v>
      </c>
    </row>
    <row r="45" spans="1:5" x14ac:dyDescent="0.25">
      <c r="A45" s="53" t="s">
        <v>29</v>
      </c>
      <c r="B45" s="6">
        <v>1173</v>
      </c>
      <c r="C45" s="9">
        <v>72.552999999999997</v>
      </c>
    </row>
    <row r="46" spans="1:5" x14ac:dyDescent="0.25">
      <c r="A46" s="53"/>
      <c r="B46" s="6" t="s">
        <v>30</v>
      </c>
      <c r="C46" s="9">
        <v>293.786</v>
      </c>
    </row>
    <row r="47" spans="1:5" x14ac:dyDescent="0.25">
      <c r="A47" s="53"/>
      <c r="B47" s="6" t="s">
        <v>6</v>
      </c>
      <c r="C47" s="9">
        <f>SUM(C45:C46)</f>
        <v>366.339</v>
      </c>
      <c r="D47">
        <f>C47/100</f>
        <v>3.6633900000000001</v>
      </c>
      <c r="E47" s="10">
        <v>4</v>
      </c>
    </row>
    <row r="48" spans="1:5" x14ac:dyDescent="0.25">
      <c r="C48" s="8">
        <f>C43+C47</f>
        <v>1507.1179999999999</v>
      </c>
    </row>
    <row r="50" spans="1:5" ht="30" x14ac:dyDescent="0.25">
      <c r="A50" s="53" t="s">
        <v>32</v>
      </c>
      <c r="B50" s="7" t="s">
        <v>33</v>
      </c>
      <c r="C50" s="9">
        <v>3391.6729999999998</v>
      </c>
    </row>
    <row r="51" spans="1:5" x14ac:dyDescent="0.25">
      <c r="A51" s="53"/>
      <c r="B51" s="6" t="s">
        <v>34</v>
      </c>
      <c r="C51" s="9">
        <v>252.291</v>
      </c>
    </row>
    <row r="52" spans="1:5" x14ac:dyDescent="0.25">
      <c r="A52" s="53"/>
      <c r="B52" s="6" t="s">
        <v>35</v>
      </c>
      <c r="C52" s="9">
        <v>7.2560000000000002</v>
      </c>
    </row>
    <row r="53" spans="1:5" x14ac:dyDescent="0.25">
      <c r="A53" s="53"/>
      <c r="B53" s="6" t="s">
        <v>6</v>
      </c>
      <c r="C53" s="9">
        <f>SUM(C50:C52)</f>
        <v>3651.22</v>
      </c>
      <c r="D53">
        <f>C53/100</f>
        <v>36.5122</v>
      </c>
      <c r="E53" s="10">
        <v>37</v>
      </c>
    </row>
    <row r="55" spans="1:5" x14ac:dyDescent="0.25">
      <c r="A55" s="54" t="s">
        <v>36</v>
      </c>
      <c r="B55" s="6">
        <v>1084</v>
      </c>
      <c r="C55" s="9">
        <v>4.5060000000000002</v>
      </c>
    </row>
    <row r="56" spans="1:5" x14ac:dyDescent="0.25">
      <c r="A56" s="54"/>
      <c r="B56" s="6">
        <v>247</v>
      </c>
      <c r="C56" s="9">
        <v>94.185000000000002</v>
      </c>
    </row>
    <row r="57" spans="1:5" x14ac:dyDescent="0.25">
      <c r="A57" s="54"/>
      <c r="B57" s="6" t="s">
        <v>6</v>
      </c>
      <c r="C57" s="9">
        <f>SUM(C55:C56)</f>
        <v>98.691000000000003</v>
      </c>
      <c r="D57">
        <f>C57/100</f>
        <v>0.98691000000000006</v>
      </c>
      <c r="E57" s="10">
        <v>1</v>
      </c>
    </row>
    <row r="59" spans="1:5" x14ac:dyDescent="0.25">
      <c r="D59" s="15" t="s">
        <v>37</v>
      </c>
      <c r="E59" s="13">
        <f>SUM(E2:E57)</f>
        <v>229</v>
      </c>
    </row>
  </sheetData>
  <mergeCells count="10">
    <mergeCell ref="A55:A57"/>
    <mergeCell ref="A26:A29"/>
    <mergeCell ref="A31:A32"/>
    <mergeCell ref="A37:A40"/>
    <mergeCell ref="A45:A47"/>
    <mergeCell ref="A2:A4"/>
    <mergeCell ref="A7:A11"/>
    <mergeCell ref="A18:A19"/>
    <mergeCell ref="A21:A24"/>
    <mergeCell ref="A50:A5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tabulka</vt:lpstr>
      <vt:lpstr>pomocné</vt:lpstr>
      <vt:lpstr>tabulka!Oblast_tisku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libuz</dc:creator>
  <cp:lastModifiedBy>Žáková Petra Ing.</cp:lastModifiedBy>
  <cp:lastPrinted>2020-03-10T08:33:04Z</cp:lastPrinted>
  <dcterms:created xsi:type="dcterms:W3CDTF">2020-02-08T10:48:30Z</dcterms:created>
  <dcterms:modified xsi:type="dcterms:W3CDTF">2020-03-10T12:21:50Z</dcterms:modified>
</cp:coreProperties>
</file>