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8800" windowHeight="140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<sst xmlns="http://schemas.openxmlformats.org/spreadsheetml/2006/main" count="103" uniqueCount="76">
  <si>
    <t xml:space="preserve">Propočet nákladů </t>
  </si>
  <si>
    <t>Vypracoval:</t>
  </si>
  <si>
    <t>Ing.Hora</t>
  </si>
  <si>
    <t>Stavba: 1</t>
  </si>
  <si>
    <t>Rybník .Č.Kamenice-oprava bezpečnostního přelivu včetně odpadu</t>
  </si>
  <si>
    <t>Investor</t>
  </si>
  <si>
    <t xml:space="preserve">SPÚ </t>
  </si>
  <si>
    <t>Dne:</t>
  </si>
  <si>
    <t>leden 2018</t>
  </si>
  <si>
    <t>1.Provozní soubory - hlava II.</t>
  </si>
  <si>
    <t>č.</t>
  </si>
  <si>
    <t>popis: oprava bezpečnostního přelivu,včetně utěsnění potrubí v požeráku a revizní Š</t>
  </si>
  <si>
    <t>jedn.</t>
  </si>
  <si>
    <t>množ.</t>
  </si>
  <si>
    <t>jedn.cena</t>
  </si>
  <si>
    <t xml:space="preserve">celkem </t>
  </si>
  <si>
    <t>Provozní soubory celkem</t>
  </si>
  <si>
    <t>2. Stavební objekty - hlava III.</t>
  </si>
  <si>
    <t>místo</t>
  </si>
  <si>
    <t>popis</t>
  </si>
  <si>
    <t>přeliv</t>
  </si>
  <si>
    <t>odstranění štěrkové patky na rozloženou geotextilii-ručně</t>
  </si>
  <si>
    <t>m3</t>
  </si>
  <si>
    <t>dodávka a rozložení separační geotex.500 g/m2</t>
  </si>
  <si>
    <t>m2</t>
  </si>
  <si>
    <t>odkopávka zeminy části hráze a u opěrné zdi, okolo přelivu a požeráku-ručně</t>
  </si>
  <si>
    <t>bm</t>
  </si>
  <si>
    <t>po utěsnění základu přelivu provedení izolace  patky a svislé části opěrné zdi jílem</t>
  </si>
  <si>
    <t>položení geotex.na jílové těsnění (dodávka a montáž) a přípravu pro štěrk.patku</t>
  </si>
  <si>
    <t>vrácení štěrku do opěrné patky (viz výkres.č.5)-ručně</t>
  </si>
  <si>
    <t xml:space="preserve">úprava svahu hráze,dna rybníka okolo přelivu vytěženou zeminou se zahutněním </t>
  </si>
  <si>
    <t xml:space="preserve">čerpání vody do potrubí odpadu DN 1000 čerpadlo min.5l/s </t>
  </si>
  <si>
    <t xml:space="preserve">hod </t>
  </si>
  <si>
    <t xml:space="preserve">zřízení el. přípojky z RD + měření  domovním elektroměrem </t>
  </si>
  <si>
    <t>zřízení vod.přípojky z RD-měření domovním vodoměrem</t>
  </si>
  <si>
    <t>očištění zdiva a obnaženého základu tlakovou vodou (pitnou) celý objekt+dno</t>
  </si>
  <si>
    <t>vysekání mělkých spár zdiva a dna   pro aplikaci tmelů  do hl. 30mm šíře cca 30-40</t>
  </si>
  <si>
    <t>vysekání styčné spáry do hl 50mm ze strany od rybníka (14,2m)</t>
  </si>
  <si>
    <t>vyspárování základů XYPEX PATCHŃ PLUG (14,2bm)</t>
  </si>
  <si>
    <t>dodávka XYPEX PATCH´N PLUG, bal 5 kg</t>
  </si>
  <si>
    <t>ks</t>
  </si>
  <si>
    <t>stěrkování základu  ze strany rybníka mat. XYPEX CONCENTRATE (1,5mm síly)</t>
  </si>
  <si>
    <t>dodávka mat. XYPEX CONCENTRATE bal. 5 kg</t>
  </si>
  <si>
    <t xml:space="preserve">ks </t>
  </si>
  <si>
    <t>vysekání a vyčištění styčné spáry uvnitř kašny bezp.přelivu do hl 50mm (13,1bm)</t>
  </si>
  <si>
    <t>zatmelení styčné  spáry ERGELIT 10SD</t>
  </si>
  <si>
    <t xml:space="preserve">zdrsnění spár kam.zdiva oc. kartáčem s omytím </t>
  </si>
  <si>
    <t>m2 spár</t>
  </si>
  <si>
    <t>přespárování spar zdiva pod plánovanou max.úrovní hl.vody.včetně dna  10SD</t>
  </si>
  <si>
    <t>přespárování spar zdiva nad plánovanou max.úrovní hl.vody.včetně dna  ERG.SBM</t>
  </si>
  <si>
    <t>oprava místních poruch (dutin a píštělů) mat. Ergelit 10F rapid nebo 10SD</t>
  </si>
  <si>
    <t xml:space="preserve">2x vysekání  prostoru okolo trubky BT DN 400 v požeráku na hl min.60-70mm </t>
  </si>
  <si>
    <t xml:space="preserve">bm </t>
  </si>
  <si>
    <t>oprava obvodu trrubky BT DN 400 v požeráku materiálem ERGELIT 10SD (S100)</t>
  </si>
  <si>
    <t>vysekání obvodu trubky HDPE DN 1000 hl.80 šíře 60mm obě strany</t>
  </si>
  <si>
    <t>utěsnění spáry dle tech.zprávy</t>
  </si>
  <si>
    <t>matriál ERGELIT SBM při síle 20mm ve spáře pytel 25 kg</t>
  </si>
  <si>
    <t xml:space="preserve">matriál ERGELIT 10 SD při síle 20mm ve spáře, pytel 25 kg </t>
  </si>
  <si>
    <t>matriál ERGELIT MQ 100</t>
  </si>
  <si>
    <t>kartuše</t>
  </si>
  <si>
    <t xml:space="preserve">MQ 114- bentonitový těsnící pás </t>
  </si>
  <si>
    <t>role</t>
  </si>
  <si>
    <t>likvidace odpadu (bet.suť, geotextilie 100m2)</t>
  </si>
  <si>
    <t>t</t>
  </si>
  <si>
    <t>přesuny hmot</t>
  </si>
  <si>
    <t>Stavební objekty celkem</t>
  </si>
  <si>
    <t>3. Náklady celkem (hlava II. a III.)</t>
  </si>
  <si>
    <t>4. Vedlejší rozpočtové náklady a ostatní investiční náklady celkem (4 % z NC bod 3.)</t>
  </si>
  <si>
    <t>5. Náklady na zajištění inženýrsko projektové přípravy celkem (10 % z NC bod 3.)</t>
  </si>
  <si>
    <t xml:space="preserve"> Náklady na zajištění stavebního dozoru   (7,25 % z NC bod 3.)</t>
  </si>
  <si>
    <t xml:space="preserve"> Náklady na zajištění IPČ v průběhu realizace vč. koordinátora BOZP   (2,75% z NC bod 3.)</t>
  </si>
  <si>
    <t>6.Ostatní náklady a rezerva   (6 % z NC bod 3.)</t>
  </si>
  <si>
    <t>Celkové náklady stavby bez DPH</t>
  </si>
  <si>
    <t xml:space="preserve">DPH </t>
  </si>
  <si>
    <t>Celkové náklady stavby s DPH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</si>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</sst>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indexed="9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49" fontId="5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64" fontId="5" fillId="0" borderId="10" xfId="0" applyNumberFormat="1" applyFont="1" applyBorder="1" applyAlignment="1" applyProtection="1">
      <alignment vertical="center"/>
      <protection locked="0"/>
    </xf>
    <xf numFmtId="164" fontId="5" fillId="0" borderId="13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164" fontId="5" fillId="0" borderId="14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11" fillId="2" borderId="12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9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/>
    <xf numFmtId="0" fontId="3" fillId="0" borderId="0" xfId="0" applyFont="1" applyBorder="1"/>
    <xf numFmtId="0" fontId="5" fillId="0" borderId="0" xfId="0" applyFont="1" applyBorder="1"/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3" fontId="0" fillId="0" borderId="0" xfId="0" applyNumberFormat="1" applyBorder="1"/>
    <xf numFmtId="164" fontId="3" fillId="0" borderId="0" xfId="0" applyNumberFormat="1" applyFont="1" applyAlignment="1">
      <alignment vertical="center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4CC3B-A2CA-46B6-97D9-CEF3F5C70E90}">
  <dimension ref="A1:J89"/>
  <sheetViews>
    <sheetView tabSelected="1" workbookViewId="0" topLeftCell="A1">
      <selection activeCell="I16" sqref="I16"/>
    </sheetView>
  </sheetViews>
  <sheetFormatPr defaultColWidth="9.140625" defaultRowHeight="15"/>
  <cols>
    <col min="1" max="1" width="7.28125" style="0" customWidth="1"/>
    <col min="2" max="2" width="10.7109375" style="0" customWidth="1"/>
    <col min="3" max="3" width="71.57421875" style="0" customWidth="1"/>
    <col min="4" max="4" width="8.57421875" style="0" customWidth="1"/>
    <col min="5" max="6" width="10.421875" style="0" customWidth="1"/>
    <col min="7" max="7" width="12.7109375" style="0" customWidth="1"/>
    <col min="9" max="9" width="13.140625" style="0" bestFit="1" customWidth="1"/>
    <col min="10" max="10" width="12.57421875" style="0" customWidth="1"/>
    <col min="257" max="257" width="7.28125" style="0" customWidth="1"/>
    <col min="258" max="258" width="10.7109375" style="0" customWidth="1"/>
    <col min="259" max="259" width="71.57421875" style="0" customWidth="1"/>
    <col min="260" max="260" width="8.57421875" style="0" customWidth="1"/>
    <col min="261" max="262" width="10.421875" style="0" customWidth="1"/>
    <col min="263" max="263" width="12.7109375" style="0" customWidth="1"/>
    <col min="265" max="265" width="13.140625" style="0" bestFit="1" customWidth="1"/>
    <col min="266" max="266" width="12.57421875" style="0" customWidth="1"/>
    <col min="513" max="513" width="7.28125" style="0" customWidth="1"/>
    <col min="514" max="514" width="10.7109375" style="0" customWidth="1"/>
    <col min="515" max="515" width="71.57421875" style="0" customWidth="1"/>
    <col min="516" max="516" width="8.57421875" style="0" customWidth="1"/>
    <col min="517" max="518" width="10.421875" style="0" customWidth="1"/>
    <col min="519" max="519" width="12.7109375" style="0" customWidth="1"/>
    <col min="521" max="521" width="13.140625" style="0" bestFit="1" customWidth="1"/>
    <col min="522" max="522" width="12.57421875" style="0" customWidth="1"/>
    <col min="769" max="769" width="7.28125" style="0" customWidth="1"/>
    <col min="770" max="770" width="10.7109375" style="0" customWidth="1"/>
    <col min="771" max="771" width="71.57421875" style="0" customWidth="1"/>
    <col min="772" max="772" width="8.57421875" style="0" customWidth="1"/>
    <col min="773" max="774" width="10.421875" style="0" customWidth="1"/>
    <col min="775" max="775" width="12.7109375" style="0" customWidth="1"/>
    <col min="777" max="777" width="13.140625" style="0" bestFit="1" customWidth="1"/>
    <col min="778" max="778" width="12.57421875" style="0" customWidth="1"/>
    <col min="1025" max="1025" width="7.28125" style="0" customWidth="1"/>
    <col min="1026" max="1026" width="10.7109375" style="0" customWidth="1"/>
    <col min="1027" max="1027" width="71.57421875" style="0" customWidth="1"/>
    <col min="1028" max="1028" width="8.57421875" style="0" customWidth="1"/>
    <col min="1029" max="1030" width="10.421875" style="0" customWidth="1"/>
    <col min="1031" max="1031" width="12.7109375" style="0" customWidth="1"/>
    <col min="1033" max="1033" width="13.140625" style="0" bestFit="1" customWidth="1"/>
    <col min="1034" max="1034" width="12.57421875" style="0" customWidth="1"/>
    <col min="1281" max="1281" width="7.28125" style="0" customWidth="1"/>
    <col min="1282" max="1282" width="10.7109375" style="0" customWidth="1"/>
    <col min="1283" max="1283" width="71.57421875" style="0" customWidth="1"/>
    <col min="1284" max="1284" width="8.57421875" style="0" customWidth="1"/>
    <col min="1285" max="1286" width="10.421875" style="0" customWidth="1"/>
    <col min="1287" max="1287" width="12.7109375" style="0" customWidth="1"/>
    <col min="1289" max="1289" width="13.140625" style="0" bestFit="1" customWidth="1"/>
    <col min="1290" max="1290" width="12.57421875" style="0" customWidth="1"/>
    <col min="1537" max="1537" width="7.28125" style="0" customWidth="1"/>
    <col min="1538" max="1538" width="10.7109375" style="0" customWidth="1"/>
    <col min="1539" max="1539" width="71.57421875" style="0" customWidth="1"/>
    <col min="1540" max="1540" width="8.57421875" style="0" customWidth="1"/>
    <col min="1541" max="1542" width="10.421875" style="0" customWidth="1"/>
    <col min="1543" max="1543" width="12.7109375" style="0" customWidth="1"/>
    <col min="1545" max="1545" width="13.140625" style="0" bestFit="1" customWidth="1"/>
    <col min="1546" max="1546" width="12.57421875" style="0" customWidth="1"/>
    <col min="1793" max="1793" width="7.28125" style="0" customWidth="1"/>
    <col min="1794" max="1794" width="10.7109375" style="0" customWidth="1"/>
    <col min="1795" max="1795" width="71.57421875" style="0" customWidth="1"/>
    <col min="1796" max="1796" width="8.57421875" style="0" customWidth="1"/>
    <col min="1797" max="1798" width="10.421875" style="0" customWidth="1"/>
    <col min="1799" max="1799" width="12.7109375" style="0" customWidth="1"/>
    <col min="1801" max="1801" width="13.140625" style="0" bestFit="1" customWidth="1"/>
    <col min="1802" max="1802" width="12.57421875" style="0" customWidth="1"/>
    <col min="2049" max="2049" width="7.28125" style="0" customWidth="1"/>
    <col min="2050" max="2050" width="10.7109375" style="0" customWidth="1"/>
    <col min="2051" max="2051" width="71.57421875" style="0" customWidth="1"/>
    <col min="2052" max="2052" width="8.57421875" style="0" customWidth="1"/>
    <col min="2053" max="2054" width="10.421875" style="0" customWidth="1"/>
    <col min="2055" max="2055" width="12.7109375" style="0" customWidth="1"/>
    <col min="2057" max="2057" width="13.140625" style="0" bestFit="1" customWidth="1"/>
    <col min="2058" max="2058" width="12.57421875" style="0" customWidth="1"/>
    <col min="2305" max="2305" width="7.28125" style="0" customWidth="1"/>
    <col min="2306" max="2306" width="10.7109375" style="0" customWidth="1"/>
    <col min="2307" max="2307" width="71.57421875" style="0" customWidth="1"/>
    <col min="2308" max="2308" width="8.57421875" style="0" customWidth="1"/>
    <col min="2309" max="2310" width="10.421875" style="0" customWidth="1"/>
    <col min="2311" max="2311" width="12.7109375" style="0" customWidth="1"/>
    <col min="2313" max="2313" width="13.140625" style="0" bestFit="1" customWidth="1"/>
    <col min="2314" max="2314" width="12.57421875" style="0" customWidth="1"/>
    <col min="2561" max="2561" width="7.28125" style="0" customWidth="1"/>
    <col min="2562" max="2562" width="10.7109375" style="0" customWidth="1"/>
    <col min="2563" max="2563" width="71.57421875" style="0" customWidth="1"/>
    <col min="2564" max="2564" width="8.57421875" style="0" customWidth="1"/>
    <col min="2565" max="2566" width="10.421875" style="0" customWidth="1"/>
    <col min="2567" max="2567" width="12.7109375" style="0" customWidth="1"/>
    <col min="2569" max="2569" width="13.140625" style="0" bestFit="1" customWidth="1"/>
    <col min="2570" max="2570" width="12.57421875" style="0" customWidth="1"/>
    <col min="2817" max="2817" width="7.28125" style="0" customWidth="1"/>
    <col min="2818" max="2818" width="10.7109375" style="0" customWidth="1"/>
    <col min="2819" max="2819" width="71.57421875" style="0" customWidth="1"/>
    <col min="2820" max="2820" width="8.57421875" style="0" customWidth="1"/>
    <col min="2821" max="2822" width="10.421875" style="0" customWidth="1"/>
    <col min="2823" max="2823" width="12.7109375" style="0" customWidth="1"/>
    <col min="2825" max="2825" width="13.140625" style="0" bestFit="1" customWidth="1"/>
    <col min="2826" max="2826" width="12.57421875" style="0" customWidth="1"/>
    <col min="3073" max="3073" width="7.28125" style="0" customWidth="1"/>
    <col min="3074" max="3074" width="10.7109375" style="0" customWidth="1"/>
    <col min="3075" max="3075" width="71.57421875" style="0" customWidth="1"/>
    <col min="3076" max="3076" width="8.57421875" style="0" customWidth="1"/>
    <col min="3077" max="3078" width="10.421875" style="0" customWidth="1"/>
    <col min="3079" max="3079" width="12.7109375" style="0" customWidth="1"/>
    <col min="3081" max="3081" width="13.140625" style="0" bestFit="1" customWidth="1"/>
    <col min="3082" max="3082" width="12.57421875" style="0" customWidth="1"/>
    <col min="3329" max="3329" width="7.28125" style="0" customWidth="1"/>
    <col min="3330" max="3330" width="10.7109375" style="0" customWidth="1"/>
    <col min="3331" max="3331" width="71.57421875" style="0" customWidth="1"/>
    <col min="3332" max="3332" width="8.57421875" style="0" customWidth="1"/>
    <col min="3333" max="3334" width="10.421875" style="0" customWidth="1"/>
    <col min="3335" max="3335" width="12.7109375" style="0" customWidth="1"/>
    <col min="3337" max="3337" width="13.140625" style="0" bestFit="1" customWidth="1"/>
    <col min="3338" max="3338" width="12.57421875" style="0" customWidth="1"/>
    <col min="3585" max="3585" width="7.28125" style="0" customWidth="1"/>
    <col min="3586" max="3586" width="10.7109375" style="0" customWidth="1"/>
    <col min="3587" max="3587" width="71.57421875" style="0" customWidth="1"/>
    <col min="3588" max="3588" width="8.57421875" style="0" customWidth="1"/>
    <col min="3589" max="3590" width="10.421875" style="0" customWidth="1"/>
    <col min="3591" max="3591" width="12.7109375" style="0" customWidth="1"/>
    <col min="3593" max="3593" width="13.140625" style="0" bestFit="1" customWidth="1"/>
    <col min="3594" max="3594" width="12.57421875" style="0" customWidth="1"/>
    <col min="3841" max="3841" width="7.28125" style="0" customWidth="1"/>
    <col min="3842" max="3842" width="10.7109375" style="0" customWidth="1"/>
    <col min="3843" max="3843" width="71.57421875" style="0" customWidth="1"/>
    <col min="3844" max="3844" width="8.57421875" style="0" customWidth="1"/>
    <col min="3845" max="3846" width="10.421875" style="0" customWidth="1"/>
    <col min="3847" max="3847" width="12.7109375" style="0" customWidth="1"/>
    <col min="3849" max="3849" width="13.140625" style="0" bestFit="1" customWidth="1"/>
    <col min="3850" max="3850" width="12.57421875" style="0" customWidth="1"/>
    <col min="4097" max="4097" width="7.28125" style="0" customWidth="1"/>
    <col min="4098" max="4098" width="10.7109375" style="0" customWidth="1"/>
    <col min="4099" max="4099" width="71.57421875" style="0" customWidth="1"/>
    <col min="4100" max="4100" width="8.57421875" style="0" customWidth="1"/>
    <col min="4101" max="4102" width="10.421875" style="0" customWidth="1"/>
    <col min="4103" max="4103" width="12.7109375" style="0" customWidth="1"/>
    <col min="4105" max="4105" width="13.140625" style="0" bestFit="1" customWidth="1"/>
    <col min="4106" max="4106" width="12.57421875" style="0" customWidth="1"/>
    <col min="4353" max="4353" width="7.28125" style="0" customWidth="1"/>
    <col min="4354" max="4354" width="10.7109375" style="0" customWidth="1"/>
    <col min="4355" max="4355" width="71.57421875" style="0" customWidth="1"/>
    <col min="4356" max="4356" width="8.57421875" style="0" customWidth="1"/>
    <col min="4357" max="4358" width="10.421875" style="0" customWidth="1"/>
    <col min="4359" max="4359" width="12.7109375" style="0" customWidth="1"/>
    <col min="4361" max="4361" width="13.140625" style="0" bestFit="1" customWidth="1"/>
    <col min="4362" max="4362" width="12.57421875" style="0" customWidth="1"/>
    <col min="4609" max="4609" width="7.28125" style="0" customWidth="1"/>
    <col min="4610" max="4610" width="10.7109375" style="0" customWidth="1"/>
    <col min="4611" max="4611" width="71.57421875" style="0" customWidth="1"/>
    <col min="4612" max="4612" width="8.57421875" style="0" customWidth="1"/>
    <col min="4613" max="4614" width="10.421875" style="0" customWidth="1"/>
    <col min="4615" max="4615" width="12.7109375" style="0" customWidth="1"/>
    <col min="4617" max="4617" width="13.140625" style="0" bestFit="1" customWidth="1"/>
    <col min="4618" max="4618" width="12.57421875" style="0" customWidth="1"/>
    <col min="4865" max="4865" width="7.28125" style="0" customWidth="1"/>
    <col min="4866" max="4866" width="10.7109375" style="0" customWidth="1"/>
    <col min="4867" max="4867" width="71.57421875" style="0" customWidth="1"/>
    <col min="4868" max="4868" width="8.57421875" style="0" customWidth="1"/>
    <col min="4869" max="4870" width="10.421875" style="0" customWidth="1"/>
    <col min="4871" max="4871" width="12.7109375" style="0" customWidth="1"/>
    <col min="4873" max="4873" width="13.140625" style="0" bestFit="1" customWidth="1"/>
    <col min="4874" max="4874" width="12.57421875" style="0" customWidth="1"/>
    <col min="5121" max="5121" width="7.28125" style="0" customWidth="1"/>
    <col min="5122" max="5122" width="10.7109375" style="0" customWidth="1"/>
    <col min="5123" max="5123" width="71.57421875" style="0" customWidth="1"/>
    <col min="5124" max="5124" width="8.57421875" style="0" customWidth="1"/>
    <col min="5125" max="5126" width="10.421875" style="0" customWidth="1"/>
    <col min="5127" max="5127" width="12.7109375" style="0" customWidth="1"/>
    <col min="5129" max="5129" width="13.140625" style="0" bestFit="1" customWidth="1"/>
    <col min="5130" max="5130" width="12.57421875" style="0" customWidth="1"/>
    <col min="5377" max="5377" width="7.28125" style="0" customWidth="1"/>
    <col min="5378" max="5378" width="10.7109375" style="0" customWidth="1"/>
    <col min="5379" max="5379" width="71.57421875" style="0" customWidth="1"/>
    <col min="5380" max="5380" width="8.57421875" style="0" customWidth="1"/>
    <col min="5381" max="5382" width="10.421875" style="0" customWidth="1"/>
    <col min="5383" max="5383" width="12.7109375" style="0" customWidth="1"/>
    <col min="5385" max="5385" width="13.140625" style="0" bestFit="1" customWidth="1"/>
    <col min="5386" max="5386" width="12.57421875" style="0" customWidth="1"/>
    <col min="5633" max="5633" width="7.28125" style="0" customWidth="1"/>
    <col min="5634" max="5634" width="10.7109375" style="0" customWidth="1"/>
    <col min="5635" max="5635" width="71.57421875" style="0" customWidth="1"/>
    <col min="5636" max="5636" width="8.57421875" style="0" customWidth="1"/>
    <col min="5637" max="5638" width="10.421875" style="0" customWidth="1"/>
    <col min="5639" max="5639" width="12.7109375" style="0" customWidth="1"/>
    <col min="5641" max="5641" width="13.140625" style="0" bestFit="1" customWidth="1"/>
    <col min="5642" max="5642" width="12.57421875" style="0" customWidth="1"/>
    <col min="5889" max="5889" width="7.28125" style="0" customWidth="1"/>
    <col min="5890" max="5890" width="10.7109375" style="0" customWidth="1"/>
    <col min="5891" max="5891" width="71.57421875" style="0" customWidth="1"/>
    <col min="5892" max="5892" width="8.57421875" style="0" customWidth="1"/>
    <col min="5893" max="5894" width="10.421875" style="0" customWidth="1"/>
    <col min="5895" max="5895" width="12.7109375" style="0" customWidth="1"/>
    <col min="5897" max="5897" width="13.140625" style="0" bestFit="1" customWidth="1"/>
    <col min="5898" max="5898" width="12.57421875" style="0" customWidth="1"/>
    <col min="6145" max="6145" width="7.28125" style="0" customWidth="1"/>
    <col min="6146" max="6146" width="10.7109375" style="0" customWidth="1"/>
    <col min="6147" max="6147" width="71.57421875" style="0" customWidth="1"/>
    <col min="6148" max="6148" width="8.57421875" style="0" customWidth="1"/>
    <col min="6149" max="6150" width="10.421875" style="0" customWidth="1"/>
    <col min="6151" max="6151" width="12.7109375" style="0" customWidth="1"/>
    <col min="6153" max="6153" width="13.140625" style="0" bestFit="1" customWidth="1"/>
    <col min="6154" max="6154" width="12.57421875" style="0" customWidth="1"/>
    <col min="6401" max="6401" width="7.28125" style="0" customWidth="1"/>
    <col min="6402" max="6402" width="10.7109375" style="0" customWidth="1"/>
    <col min="6403" max="6403" width="71.57421875" style="0" customWidth="1"/>
    <col min="6404" max="6404" width="8.57421875" style="0" customWidth="1"/>
    <col min="6405" max="6406" width="10.421875" style="0" customWidth="1"/>
    <col min="6407" max="6407" width="12.7109375" style="0" customWidth="1"/>
    <col min="6409" max="6409" width="13.140625" style="0" bestFit="1" customWidth="1"/>
    <col min="6410" max="6410" width="12.57421875" style="0" customWidth="1"/>
    <col min="6657" max="6657" width="7.28125" style="0" customWidth="1"/>
    <col min="6658" max="6658" width="10.7109375" style="0" customWidth="1"/>
    <col min="6659" max="6659" width="71.57421875" style="0" customWidth="1"/>
    <col min="6660" max="6660" width="8.57421875" style="0" customWidth="1"/>
    <col min="6661" max="6662" width="10.421875" style="0" customWidth="1"/>
    <col min="6663" max="6663" width="12.7109375" style="0" customWidth="1"/>
    <col min="6665" max="6665" width="13.140625" style="0" bestFit="1" customWidth="1"/>
    <col min="6666" max="6666" width="12.57421875" style="0" customWidth="1"/>
    <col min="6913" max="6913" width="7.28125" style="0" customWidth="1"/>
    <col min="6914" max="6914" width="10.7109375" style="0" customWidth="1"/>
    <col min="6915" max="6915" width="71.57421875" style="0" customWidth="1"/>
    <col min="6916" max="6916" width="8.57421875" style="0" customWidth="1"/>
    <col min="6917" max="6918" width="10.421875" style="0" customWidth="1"/>
    <col min="6919" max="6919" width="12.7109375" style="0" customWidth="1"/>
    <col min="6921" max="6921" width="13.140625" style="0" bestFit="1" customWidth="1"/>
    <col min="6922" max="6922" width="12.57421875" style="0" customWidth="1"/>
    <col min="7169" max="7169" width="7.28125" style="0" customWidth="1"/>
    <col min="7170" max="7170" width="10.7109375" style="0" customWidth="1"/>
    <col min="7171" max="7171" width="71.57421875" style="0" customWidth="1"/>
    <col min="7172" max="7172" width="8.57421875" style="0" customWidth="1"/>
    <col min="7173" max="7174" width="10.421875" style="0" customWidth="1"/>
    <col min="7175" max="7175" width="12.7109375" style="0" customWidth="1"/>
    <col min="7177" max="7177" width="13.140625" style="0" bestFit="1" customWidth="1"/>
    <col min="7178" max="7178" width="12.57421875" style="0" customWidth="1"/>
    <col min="7425" max="7425" width="7.28125" style="0" customWidth="1"/>
    <col min="7426" max="7426" width="10.7109375" style="0" customWidth="1"/>
    <col min="7427" max="7427" width="71.57421875" style="0" customWidth="1"/>
    <col min="7428" max="7428" width="8.57421875" style="0" customWidth="1"/>
    <col min="7429" max="7430" width="10.421875" style="0" customWidth="1"/>
    <col min="7431" max="7431" width="12.7109375" style="0" customWidth="1"/>
    <col min="7433" max="7433" width="13.140625" style="0" bestFit="1" customWidth="1"/>
    <col min="7434" max="7434" width="12.57421875" style="0" customWidth="1"/>
    <col min="7681" max="7681" width="7.28125" style="0" customWidth="1"/>
    <col min="7682" max="7682" width="10.7109375" style="0" customWidth="1"/>
    <col min="7683" max="7683" width="71.57421875" style="0" customWidth="1"/>
    <col min="7684" max="7684" width="8.57421875" style="0" customWidth="1"/>
    <col min="7685" max="7686" width="10.421875" style="0" customWidth="1"/>
    <col min="7687" max="7687" width="12.7109375" style="0" customWidth="1"/>
    <col min="7689" max="7689" width="13.140625" style="0" bestFit="1" customWidth="1"/>
    <col min="7690" max="7690" width="12.57421875" style="0" customWidth="1"/>
    <col min="7937" max="7937" width="7.28125" style="0" customWidth="1"/>
    <col min="7938" max="7938" width="10.7109375" style="0" customWidth="1"/>
    <col min="7939" max="7939" width="71.57421875" style="0" customWidth="1"/>
    <col min="7940" max="7940" width="8.57421875" style="0" customWidth="1"/>
    <col min="7941" max="7942" width="10.421875" style="0" customWidth="1"/>
    <col min="7943" max="7943" width="12.7109375" style="0" customWidth="1"/>
    <col min="7945" max="7945" width="13.140625" style="0" bestFit="1" customWidth="1"/>
    <col min="7946" max="7946" width="12.57421875" style="0" customWidth="1"/>
    <col min="8193" max="8193" width="7.28125" style="0" customWidth="1"/>
    <col min="8194" max="8194" width="10.7109375" style="0" customWidth="1"/>
    <col min="8195" max="8195" width="71.57421875" style="0" customWidth="1"/>
    <col min="8196" max="8196" width="8.57421875" style="0" customWidth="1"/>
    <col min="8197" max="8198" width="10.421875" style="0" customWidth="1"/>
    <col min="8199" max="8199" width="12.7109375" style="0" customWidth="1"/>
    <col min="8201" max="8201" width="13.140625" style="0" bestFit="1" customWidth="1"/>
    <col min="8202" max="8202" width="12.57421875" style="0" customWidth="1"/>
    <col min="8449" max="8449" width="7.28125" style="0" customWidth="1"/>
    <col min="8450" max="8450" width="10.7109375" style="0" customWidth="1"/>
    <col min="8451" max="8451" width="71.57421875" style="0" customWidth="1"/>
    <col min="8452" max="8452" width="8.57421875" style="0" customWidth="1"/>
    <col min="8453" max="8454" width="10.421875" style="0" customWidth="1"/>
    <col min="8455" max="8455" width="12.7109375" style="0" customWidth="1"/>
    <col min="8457" max="8457" width="13.140625" style="0" bestFit="1" customWidth="1"/>
    <col min="8458" max="8458" width="12.57421875" style="0" customWidth="1"/>
    <col min="8705" max="8705" width="7.28125" style="0" customWidth="1"/>
    <col min="8706" max="8706" width="10.7109375" style="0" customWidth="1"/>
    <col min="8707" max="8707" width="71.57421875" style="0" customWidth="1"/>
    <col min="8708" max="8708" width="8.57421875" style="0" customWidth="1"/>
    <col min="8709" max="8710" width="10.421875" style="0" customWidth="1"/>
    <col min="8711" max="8711" width="12.7109375" style="0" customWidth="1"/>
    <col min="8713" max="8713" width="13.140625" style="0" bestFit="1" customWidth="1"/>
    <col min="8714" max="8714" width="12.57421875" style="0" customWidth="1"/>
    <col min="8961" max="8961" width="7.28125" style="0" customWidth="1"/>
    <col min="8962" max="8962" width="10.7109375" style="0" customWidth="1"/>
    <col min="8963" max="8963" width="71.57421875" style="0" customWidth="1"/>
    <col min="8964" max="8964" width="8.57421875" style="0" customWidth="1"/>
    <col min="8965" max="8966" width="10.421875" style="0" customWidth="1"/>
    <col min="8967" max="8967" width="12.7109375" style="0" customWidth="1"/>
    <col min="8969" max="8969" width="13.140625" style="0" bestFit="1" customWidth="1"/>
    <col min="8970" max="8970" width="12.57421875" style="0" customWidth="1"/>
    <col min="9217" max="9217" width="7.28125" style="0" customWidth="1"/>
    <col min="9218" max="9218" width="10.7109375" style="0" customWidth="1"/>
    <col min="9219" max="9219" width="71.57421875" style="0" customWidth="1"/>
    <col min="9220" max="9220" width="8.57421875" style="0" customWidth="1"/>
    <col min="9221" max="9222" width="10.421875" style="0" customWidth="1"/>
    <col min="9223" max="9223" width="12.7109375" style="0" customWidth="1"/>
    <col min="9225" max="9225" width="13.140625" style="0" bestFit="1" customWidth="1"/>
    <col min="9226" max="9226" width="12.57421875" style="0" customWidth="1"/>
    <col min="9473" max="9473" width="7.28125" style="0" customWidth="1"/>
    <col min="9474" max="9474" width="10.7109375" style="0" customWidth="1"/>
    <col min="9475" max="9475" width="71.57421875" style="0" customWidth="1"/>
    <col min="9476" max="9476" width="8.57421875" style="0" customWidth="1"/>
    <col min="9477" max="9478" width="10.421875" style="0" customWidth="1"/>
    <col min="9479" max="9479" width="12.7109375" style="0" customWidth="1"/>
    <col min="9481" max="9481" width="13.140625" style="0" bestFit="1" customWidth="1"/>
    <col min="9482" max="9482" width="12.57421875" style="0" customWidth="1"/>
    <col min="9729" max="9729" width="7.28125" style="0" customWidth="1"/>
    <col min="9730" max="9730" width="10.7109375" style="0" customWidth="1"/>
    <col min="9731" max="9731" width="71.57421875" style="0" customWidth="1"/>
    <col min="9732" max="9732" width="8.57421875" style="0" customWidth="1"/>
    <col min="9733" max="9734" width="10.421875" style="0" customWidth="1"/>
    <col min="9735" max="9735" width="12.7109375" style="0" customWidth="1"/>
    <col min="9737" max="9737" width="13.140625" style="0" bestFit="1" customWidth="1"/>
    <col min="9738" max="9738" width="12.57421875" style="0" customWidth="1"/>
    <col min="9985" max="9985" width="7.28125" style="0" customWidth="1"/>
    <col min="9986" max="9986" width="10.7109375" style="0" customWidth="1"/>
    <col min="9987" max="9987" width="71.57421875" style="0" customWidth="1"/>
    <col min="9988" max="9988" width="8.57421875" style="0" customWidth="1"/>
    <col min="9989" max="9990" width="10.421875" style="0" customWidth="1"/>
    <col min="9991" max="9991" width="12.7109375" style="0" customWidth="1"/>
    <col min="9993" max="9993" width="13.140625" style="0" bestFit="1" customWidth="1"/>
    <col min="9994" max="9994" width="12.57421875" style="0" customWidth="1"/>
    <col min="10241" max="10241" width="7.28125" style="0" customWidth="1"/>
    <col min="10242" max="10242" width="10.7109375" style="0" customWidth="1"/>
    <col min="10243" max="10243" width="71.57421875" style="0" customWidth="1"/>
    <col min="10244" max="10244" width="8.57421875" style="0" customWidth="1"/>
    <col min="10245" max="10246" width="10.421875" style="0" customWidth="1"/>
    <col min="10247" max="10247" width="12.7109375" style="0" customWidth="1"/>
    <col min="10249" max="10249" width="13.140625" style="0" bestFit="1" customWidth="1"/>
    <col min="10250" max="10250" width="12.57421875" style="0" customWidth="1"/>
    <col min="10497" max="10497" width="7.28125" style="0" customWidth="1"/>
    <col min="10498" max="10498" width="10.7109375" style="0" customWidth="1"/>
    <col min="10499" max="10499" width="71.57421875" style="0" customWidth="1"/>
    <col min="10500" max="10500" width="8.57421875" style="0" customWidth="1"/>
    <col min="10501" max="10502" width="10.421875" style="0" customWidth="1"/>
    <col min="10503" max="10503" width="12.7109375" style="0" customWidth="1"/>
    <col min="10505" max="10505" width="13.140625" style="0" bestFit="1" customWidth="1"/>
    <col min="10506" max="10506" width="12.57421875" style="0" customWidth="1"/>
    <col min="10753" max="10753" width="7.28125" style="0" customWidth="1"/>
    <col min="10754" max="10754" width="10.7109375" style="0" customWidth="1"/>
    <col min="10755" max="10755" width="71.57421875" style="0" customWidth="1"/>
    <col min="10756" max="10756" width="8.57421875" style="0" customWidth="1"/>
    <col min="10757" max="10758" width="10.421875" style="0" customWidth="1"/>
    <col min="10759" max="10759" width="12.7109375" style="0" customWidth="1"/>
    <col min="10761" max="10761" width="13.140625" style="0" bestFit="1" customWidth="1"/>
    <col min="10762" max="10762" width="12.57421875" style="0" customWidth="1"/>
    <col min="11009" max="11009" width="7.28125" style="0" customWidth="1"/>
    <col min="11010" max="11010" width="10.7109375" style="0" customWidth="1"/>
    <col min="11011" max="11011" width="71.57421875" style="0" customWidth="1"/>
    <col min="11012" max="11012" width="8.57421875" style="0" customWidth="1"/>
    <col min="11013" max="11014" width="10.421875" style="0" customWidth="1"/>
    <col min="11015" max="11015" width="12.7109375" style="0" customWidth="1"/>
    <col min="11017" max="11017" width="13.140625" style="0" bestFit="1" customWidth="1"/>
    <col min="11018" max="11018" width="12.57421875" style="0" customWidth="1"/>
    <col min="11265" max="11265" width="7.28125" style="0" customWidth="1"/>
    <col min="11266" max="11266" width="10.7109375" style="0" customWidth="1"/>
    <col min="11267" max="11267" width="71.57421875" style="0" customWidth="1"/>
    <col min="11268" max="11268" width="8.57421875" style="0" customWidth="1"/>
    <col min="11269" max="11270" width="10.421875" style="0" customWidth="1"/>
    <col min="11271" max="11271" width="12.7109375" style="0" customWidth="1"/>
    <col min="11273" max="11273" width="13.140625" style="0" bestFit="1" customWidth="1"/>
    <col min="11274" max="11274" width="12.57421875" style="0" customWidth="1"/>
    <col min="11521" max="11521" width="7.28125" style="0" customWidth="1"/>
    <col min="11522" max="11522" width="10.7109375" style="0" customWidth="1"/>
    <col min="11523" max="11523" width="71.57421875" style="0" customWidth="1"/>
    <col min="11524" max="11524" width="8.57421875" style="0" customWidth="1"/>
    <col min="11525" max="11526" width="10.421875" style="0" customWidth="1"/>
    <col min="11527" max="11527" width="12.7109375" style="0" customWidth="1"/>
    <col min="11529" max="11529" width="13.140625" style="0" bestFit="1" customWidth="1"/>
    <col min="11530" max="11530" width="12.57421875" style="0" customWidth="1"/>
    <col min="11777" max="11777" width="7.28125" style="0" customWidth="1"/>
    <col min="11778" max="11778" width="10.7109375" style="0" customWidth="1"/>
    <col min="11779" max="11779" width="71.57421875" style="0" customWidth="1"/>
    <col min="11780" max="11780" width="8.57421875" style="0" customWidth="1"/>
    <col min="11781" max="11782" width="10.421875" style="0" customWidth="1"/>
    <col min="11783" max="11783" width="12.7109375" style="0" customWidth="1"/>
    <col min="11785" max="11785" width="13.140625" style="0" bestFit="1" customWidth="1"/>
    <col min="11786" max="11786" width="12.57421875" style="0" customWidth="1"/>
    <col min="12033" max="12033" width="7.28125" style="0" customWidth="1"/>
    <col min="12034" max="12034" width="10.7109375" style="0" customWidth="1"/>
    <col min="12035" max="12035" width="71.57421875" style="0" customWidth="1"/>
    <col min="12036" max="12036" width="8.57421875" style="0" customWidth="1"/>
    <col min="12037" max="12038" width="10.421875" style="0" customWidth="1"/>
    <col min="12039" max="12039" width="12.7109375" style="0" customWidth="1"/>
    <col min="12041" max="12041" width="13.140625" style="0" bestFit="1" customWidth="1"/>
    <col min="12042" max="12042" width="12.57421875" style="0" customWidth="1"/>
    <col min="12289" max="12289" width="7.28125" style="0" customWidth="1"/>
    <col min="12290" max="12290" width="10.7109375" style="0" customWidth="1"/>
    <col min="12291" max="12291" width="71.57421875" style="0" customWidth="1"/>
    <col min="12292" max="12292" width="8.57421875" style="0" customWidth="1"/>
    <col min="12293" max="12294" width="10.421875" style="0" customWidth="1"/>
    <col min="12295" max="12295" width="12.7109375" style="0" customWidth="1"/>
    <col min="12297" max="12297" width="13.140625" style="0" bestFit="1" customWidth="1"/>
    <col min="12298" max="12298" width="12.57421875" style="0" customWidth="1"/>
    <col min="12545" max="12545" width="7.28125" style="0" customWidth="1"/>
    <col min="12546" max="12546" width="10.7109375" style="0" customWidth="1"/>
    <col min="12547" max="12547" width="71.57421875" style="0" customWidth="1"/>
    <col min="12548" max="12548" width="8.57421875" style="0" customWidth="1"/>
    <col min="12549" max="12550" width="10.421875" style="0" customWidth="1"/>
    <col min="12551" max="12551" width="12.7109375" style="0" customWidth="1"/>
    <col min="12553" max="12553" width="13.140625" style="0" bestFit="1" customWidth="1"/>
    <col min="12554" max="12554" width="12.57421875" style="0" customWidth="1"/>
    <col min="12801" max="12801" width="7.28125" style="0" customWidth="1"/>
    <col min="12802" max="12802" width="10.7109375" style="0" customWidth="1"/>
    <col min="12803" max="12803" width="71.57421875" style="0" customWidth="1"/>
    <col min="12804" max="12804" width="8.57421875" style="0" customWidth="1"/>
    <col min="12805" max="12806" width="10.421875" style="0" customWidth="1"/>
    <col min="12807" max="12807" width="12.7109375" style="0" customWidth="1"/>
    <col min="12809" max="12809" width="13.140625" style="0" bestFit="1" customWidth="1"/>
    <col min="12810" max="12810" width="12.57421875" style="0" customWidth="1"/>
    <col min="13057" max="13057" width="7.28125" style="0" customWidth="1"/>
    <col min="13058" max="13058" width="10.7109375" style="0" customWidth="1"/>
    <col min="13059" max="13059" width="71.57421875" style="0" customWidth="1"/>
    <col min="13060" max="13060" width="8.57421875" style="0" customWidth="1"/>
    <col min="13061" max="13062" width="10.421875" style="0" customWidth="1"/>
    <col min="13063" max="13063" width="12.7109375" style="0" customWidth="1"/>
    <col min="13065" max="13065" width="13.140625" style="0" bestFit="1" customWidth="1"/>
    <col min="13066" max="13066" width="12.57421875" style="0" customWidth="1"/>
    <col min="13313" max="13313" width="7.28125" style="0" customWidth="1"/>
    <col min="13314" max="13314" width="10.7109375" style="0" customWidth="1"/>
    <col min="13315" max="13315" width="71.57421875" style="0" customWidth="1"/>
    <col min="13316" max="13316" width="8.57421875" style="0" customWidth="1"/>
    <col min="13317" max="13318" width="10.421875" style="0" customWidth="1"/>
    <col min="13319" max="13319" width="12.7109375" style="0" customWidth="1"/>
    <col min="13321" max="13321" width="13.140625" style="0" bestFit="1" customWidth="1"/>
    <col min="13322" max="13322" width="12.57421875" style="0" customWidth="1"/>
    <col min="13569" max="13569" width="7.28125" style="0" customWidth="1"/>
    <col min="13570" max="13570" width="10.7109375" style="0" customWidth="1"/>
    <col min="13571" max="13571" width="71.57421875" style="0" customWidth="1"/>
    <col min="13572" max="13572" width="8.57421875" style="0" customWidth="1"/>
    <col min="13573" max="13574" width="10.421875" style="0" customWidth="1"/>
    <col min="13575" max="13575" width="12.7109375" style="0" customWidth="1"/>
    <col min="13577" max="13577" width="13.140625" style="0" bestFit="1" customWidth="1"/>
    <col min="13578" max="13578" width="12.57421875" style="0" customWidth="1"/>
    <col min="13825" max="13825" width="7.28125" style="0" customWidth="1"/>
    <col min="13826" max="13826" width="10.7109375" style="0" customWidth="1"/>
    <col min="13827" max="13827" width="71.57421875" style="0" customWidth="1"/>
    <col min="13828" max="13828" width="8.57421875" style="0" customWidth="1"/>
    <col min="13829" max="13830" width="10.421875" style="0" customWidth="1"/>
    <col min="13831" max="13831" width="12.7109375" style="0" customWidth="1"/>
    <col min="13833" max="13833" width="13.140625" style="0" bestFit="1" customWidth="1"/>
    <col min="13834" max="13834" width="12.57421875" style="0" customWidth="1"/>
    <col min="14081" max="14081" width="7.28125" style="0" customWidth="1"/>
    <col min="14082" max="14082" width="10.7109375" style="0" customWidth="1"/>
    <col min="14083" max="14083" width="71.57421875" style="0" customWidth="1"/>
    <col min="14084" max="14084" width="8.57421875" style="0" customWidth="1"/>
    <col min="14085" max="14086" width="10.421875" style="0" customWidth="1"/>
    <col min="14087" max="14087" width="12.7109375" style="0" customWidth="1"/>
    <col min="14089" max="14089" width="13.140625" style="0" bestFit="1" customWidth="1"/>
    <col min="14090" max="14090" width="12.57421875" style="0" customWidth="1"/>
    <col min="14337" max="14337" width="7.28125" style="0" customWidth="1"/>
    <col min="14338" max="14338" width="10.7109375" style="0" customWidth="1"/>
    <col min="14339" max="14339" width="71.57421875" style="0" customWidth="1"/>
    <col min="14340" max="14340" width="8.57421875" style="0" customWidth="1"/>
    <col min="14341" max="14342" width="10.421875" style="0" customWidth="1"/>
    <col min="14343" max="14343" width="12.7109375" style="0" customWidth="1"/>
    <col min="14345" max="14345" width="13.140625" style="0" bestFit="1" customWidth="1"/>
    <col min="14346" max="14346" width="12.57421875" style="0" customWidth="1"/>
    <col min="14593" max="14593" width="7.28125" style="0" customWidth="1"/>
    <col min="14594" max="14594" width="10.7109375" style="0" customWidth="1"/>
    <col min="14595" max="14595" width="71.57421875" style="0" customWidth="1"/>
    <col min="14596" max="14596" width="8.57421875" style="0" customWidth="1"/>
    <col min="14597" max="14598" width="10.421875" style="0" customWidth="1"/>
    <col min="14599" max="14599" width="12.7109375" style="0" customWidth="1"/>
    <col min="14601" max="14601" width="13.140625" style="0" bestFit="1" customWidth="1"/>
    <col min="14602" max="14602" width="12.57421875" style="0" customWidth="1"/>
    <col min="14849" max="14849" width="7.28125" style="0" customWidth="1"/>
    <col min="14850" max="14850" width="10.7109375" style="0" customWidth="1"/>
    <col min="14851" max="14851" width="71.57421875" style="0" customWidth="1"/>
    <col min="14852" max="14852" width="8.57421875" style="0" customWidth="1"/>
    <col min="14853" max="14854" width="10.421875" style="0" customWidth="1"/>
    <col min="14855" max="14855" width="12.7109375" style="0" customWidth="1"/>
    <col min="14857" max="14857" width="13.140625" style="0" bestFit="1" customWidth="1"/>
    <col min="14858" max="14858" width="12.57421875" style="0" customWidth="1"/>
    <col min="15105" max="15105" width="7.28125" style="0" customWidth="1"/>
    <col min="15106" max="15106" width="10.7109375" style="0" customWidth="1"/>
    <col min="15107" max="15107" width="71.57421875" style="0" customWidth="1"/>
    <col min="15108" max="15108" width="8.57421875" style="0" customWidth="1"/>
    <col min="15109" max="15110" width="10.421875" style="0" customWidth="1"/>
    <col min="15111" max="15111" width="12.7109375" style="0" customWidth="1"/>
    <col min="15113" max="15113" width="13.140625" style="0" bestFit="1" customWidth="1"/>
    <col min="15114" max="15114" width="12.57421875" style="0" customWidth="1"/>
    <col min="15361" max="15361" width="7.28125" style="0" customWidth="1"/>
    <col min="15362" max="15362" width="10.7109375" style="0" customWidth="1"/>
    <col min="15363" max="15363" width="71.57421875" style="0" customWidth="1"/>
    <col min="15364" max="15364" width="8.57421875" style="0" customWidth="1"/>
    <col min="15365" max="15366" width="10.421875" style="0" customWidth="1"/>
    <col min="15367" max="15367" width="12.7109375" style="0" customWidth="1"/>
    <col min="15369" max="15369" width="13.140625" style="0" bestFit="1" customWidth="1"/>
    <col min="15370" max="15370" width="12.57421875" style="0" customWidth="1"/>
    <col min="15617" max="15617" width="7.28125" style="0" customWidth="1"/>
    <col min="15618" max="15618" width="10.7109375" style="0" customWidth="1"/>
    <col min="15619" max="15619" width="71.57421875" style="0" customWidth="1"/>
    <col min="15620" max="15620" width="8.57421875" style="0" customWidth="1"/>
    <col min="15621" max="15622" width="10.421875" style="0" customWidth="1"/>
    <col min="15623" max="15623" width="12.7109375" style="0" customWidth="1"/>
    <col min="15625" max="15625" width="13.140625" style="0" bestFit="1" customWidth="1"/>
    <col min="15626" max="15626" width="12.57421875" style="0" customWidth="1"/>
    <col min="15873" max="15873" width="7.28125" style="0" customWidth="1"/>
    <col min="15874" max="15874" width="10.7109375" style="0" customWidth="1"/>
    <col min="15875" max="15875" width="71.57421875" style="0" customWidth="1"/>
    <col min="15876" max="15876" width="8.57421875" style="0" customWidth="1"/>
    <col min="15877" max="15878" width="10.421875" style="0" customWidth="1"/>
    <col min="15879" max="15879" width="12.7109375" style="0" customWidth="1"/>
    <col min="15881" max="15881" width="13.140625" style="0" bestFit="1" customWidth="1"/>
    <col min="15882" max="15882" width="12.57421875" style="0" customWidth="1"/>
    <col min="16129" max="16129" width="7.28125" style="0" customWidth="1"/>
    <col min="16130" max="16130" width="10.7109375" style="0" customWidth="1"/>
    <col min="16131" max="16131" width="71.57421875" style="0" customWidth="1"/>
    <col min="16132" max="16132" width="8.57421875" style="0" customWidth="1"/>
    <col min="16133" max="16134" width="10.421875" style="0" customWidth="1"/>
    <col min="16135" max="16135" width="12.7109375" style="0" customWidth="1"/>
    <col min="16137" max="16137" width="13.140625" style="0" bestFit="1" customWidth="1"/>
    <col min="16138" max="16138" width="12.57421875" style="0" customWidth="1"/>
  </cols>
  <sheetData>
    <row r="1" spans="1:8" ht="15.75">
      <c r="A1" s="1" t="s">
        <v>0</v>
      </c>
      <c r="B1" s="2"/>
      <c r="C1" s="3"/>
      <c r="D1" s="2"/>
      <c r="E1" s="2"/>
      <c r="F1" s="4" t="s">
        <v>1</v>
      </c>
      <c r="G1" s="5" t="s">
        <v>2</v>
      </c>
      <c r="H1" s="6"/>
    </row>
    <row r="2" spans="1:8" ht="21.75" customHeight="1">
      <c r="A2" s="1" t="s">
        <v>3</v>
      </c>
      <c r="B2" s="2"/>
      <c r="C2" s="1" t="s">
        <v>4</v>
      </c>
      <c r="D2" s="2" t="s">
        <v>5</v>
      </c>
      <c r="E2" s="2" t="s">
        <v>6</v>
      </c>
      <c r="F2" s="4" t="s">
        <v>7</v>
      </c>
      <c r="G2" s="7" t="s">
        <v>8</v>
      </c>
      <c r="H2" s="8"/>
    </row>
    <row r="3" spans="1:7" ht="6" customHeight="1" thickBot="1">
      <c r="A3" s="9"/>
      <c r="B3" s="9"/>
      <c r="C3" s="9"/>
      <c r="D3" s="9"/>
      <c r="E3" s="9"/>
      <c r="F3" s="9"/>
      <c r="G3" s="9"/>
    </row>
    <row r="4" spans="1:8" s="14" customFormat="1" ht="20.1" customHeight="1" thickBot="1">
      <c r="A4" s="10" t="s">
        <v>9</v>
      </c>
      <c r="B4" s="11"/>
      <c r="C4" s="11"/>
      <c r="D4" s="11"/>
      <c r="E4" s="11"/>
      <c r="F4" s="11"/>
      <c r="G4" s="12"/>
      <c r="H4" s="13"/>
    </row>
    <row r="5" spans="1:8" s="22" customFormat="1" ht="20.1" customHeight="1" thickBot="1">
      <c r="A5" s="15" t="s">
        <v>10</v>
      </c>
      <c r="B5" s="16" t="s">
        <v>11</v>
      </c>
      <c r="C5" s="17"/>
      <c r="D5" s="18" t="s">
        <v>12</v>
      </c>
      <c r="E5" s="18" t="s">
        <v>13</v>
      </c>
      <c r="F5" s="19" t="s">
        <v>14</v>
      </c>
      <c r="G5" s="20" t="s">
        <v>15</v>
      </c>
      <c r="H5" s="21"/>
    </row>
    <row r="6" spans="1:7" s="29" customFormat="1" ht="20.1" customHeight="1" thickBot="1">
      <c r="A6" s="23">
        <v>1</v>
      </c>
      <c r="B6" s="24"/>
      <c r="C6" s="25"/>
      <c r="D6" s="26"/>
      <c r="E6" s="26"/>
      <c r="F6" s="27"/>
      <c r="G6" s="28"/>
    </row>
    <row r="7" spans="1:7" s="29" customFormat="1" ht="20.1" customHeight="1" thickBot="1">
      <c r="A7" s="30" t="s">
        <v>16</v>
      </c>
      <c r="B7" s="17"/>
      <c r="C7" s="17"/>
      <c r="D7" s="17"/>
      <c r="E7" s="17"/>
      <c r="F7" s="31"/>
      <c r="G7" s="32">
        <f>SUM(G6:G6)</f>
        <v>0</v>
      </c>
    </row>
    <row r="8" spans="1:7" s="29" customFormat="1" ht="9.95" customHeight="1" thickBot="1">
      <c r="A8" s="33"/>
      <c r="B8" s="34"/>
      <c r="C8" s="34"/>
      <c r="D8" s="34"/>
      <c r="E8" s="34"/>
      <c r="F8" s="34"/>
      <c r="G8" s="34"/>
    </row>
    <row r="9" spans="1:8" s="14" customFormat="1" ht="20.1" customHeight="1" thickBot="1">
      <c r="A9" s="30" t="s">
        <v>17</v>
      </c>
      <c r="B9" s="17"/>
      <c r="C9" s="17"/>
      <c r="D9" s="17"/>
      <c r="E9" s="17"/>
      <c r="F9" s="17"/>
      <c r="G9" s="31"/>
      <c r="H9" s="13"/>
    </row>
    <row r="10" spans="1:7" s="36" customFormat="1" ht="20.1" customHeight="1" thickBot="1">
      <c r="A10" s="15" t="s">
        <v>10</v>
      </c>
      <c r="B10" s="35" t="s">
        <v>18</v>
      </c>
      <c r="C10" s="35" t="s">
        <v>19</v>
      </c>
      <c r="D10" s="18" t="s">
        <v>12</v>
      </c>
      <c r="E10" s="18" t="s">
        <v>13</v>
      </c>
      <c r="F10" s="19" t="s">
        <v>14</v>
      </c>
      <c r="G10" s="20" t="s">
        <v>15</v>
      </c>
    </row>
    <row r="11" spans="1:7" s="36" customFormat="1" ht="20.1" customHeight="1">
      <c r="A11" s="23">
        <v>1</v>
      </c>
      <c r="B11" s="37" t="s">
        <v>20</v>
      </c>
      <c r="C11" s="38" t="s">
        <v>21</v>
      </c>
      <c r="D11" s="26" t="s">
        <v>22</v>
      </c>
      <c r="E11" s="26">
        <v>23</v>
      </c>
      <c r="F11" s="39"/>
      <c r="G11" s="40">
        <f aca="true" t="shared" si="0" ref="G11:G44">F11*E11</f>
        <v>0</v>
      </c>
    </row>
    <row r="12" spans="1:7" s="36" customFormat="1" ht="20.1" customHeight="1">
      <c r="A12" s="23">
        <v>2</v>
      </c>
      <c r="B12" s="41"/>
      <c r="C12" s="38" t="s">
        <v>23</v>
      </c>
      <c r="D12" s="26" t="s">
        <v>24</v>
      </c>
      <c r="E12" s="26">
        <v>100</v>
      </c>
      <c r="F12" s="39"/>
      <c r="G12" s="42">
        <f t="shared" si="0"/>
        <v>0</v>
      </c>
    </row>
    <row r="13" spans="1:7" s="36" customFormat="1" ht="20.1" customHeight="1">
      <c r="A13" s="23">
        <v>3</v>
      </c>
      <c r="B13" s="41"/>
      <c r="C13" s="38" t="s">
        <v>25</v>
      </c>
      <c r="D13" s="26" t="s">
        <v>26</v>
      </c>
      <c r="E13" s="26">
        <v>15</v>
      </c>
      <c r="F13" s="39"/>
      <c r="G13" s="42">
        <f t="shared" si="0"/>
        <v>0</v>
      </c>
    </row>
    <row r="14" spans="1:7" s="36" customFormat="1" ht="20.1" customHeight="1">
      <c r="A14" s="23">
        <v>4</v>
      </c>
      <c r="B14" s="41"/>
      <c r="C14" s="38" t="s">
        <v>27</v>
      </c>
      <c r="D14" s="26" t="s">
        <v>22</v>
      </c>
      <c r="E14" s="26">
        <v>17</v>
      </c>
      <c r="F14" s="39"/>
      <c r="G14" s="42">
        <f t="shared" si="0"/>
        <v>0</v>
      </c>
    </row>
    <row r="15" spans="1:7" s="36" customFormat="1" ht="20.1" customHeight="1">
      <c r="A15" s="23">
        <v>5</v>
      </c>
      <c r="B15" s="41"/>
      <c r="C15" s="38" t="s">
        <v>28</v>
      </c>
      <c r="D15" s="26" t="s">
        <v>24</v>
      </c>
      <c r="E15" s="26">
        <v>64</v>
      </c>
      <c r="F15" s="39"/>
      <c r="G15" s="40">
        <f t="shared" si="0"/>
        <v>0</v>
      </c>
    </row>
    <row r="16" spans="1:7" s="36" customFormat="1" ht="20.1" customHeight="1">
      <c r="A16" s="23">
        <v>6</v>
      </c>
      <c r="B16" s="41"/>
      <c r="C16" s="38" t="s">
        <v>29</v>
      </c>
      <c r="D16" s="26" t="s">
        <v>22</v>
      </c>
      <c r="E16" s="26">
        <v>23</v>
      </c>
      <c r="F16" s="39"/>
      <c r="G16" s="42">
        <f t="shared" si="0"/>
        <v>0</v>
      </c>
    </row>
    <row r="17" spans="1:7" s="36" customFormat="1" ht="20.1" customHeight="1">
      <c r="A17" s="23">
        <v>7</v>
      </c>
      <c r="B17" s="43"/>
      <c r="C17" s="38" t="s">
        <v>30</v>
      </c>
      <c r="D17" s="26" t="s">
        <v>26</v>
      </c>
      <c r="E17" s="26">
        <v>15</v>
      </c>
      <c r="F17" s="39"/>
      <c r="G17" s="42">
        <f t="shared" si="0"/>
        <v>0</v>
      </c>
    </row>
    <row r="18" spans="1:7" s="36" customFormat="1" ht="20.1" customHeight="1">
      <c r="A18" s="23">
        <v>8</v>
      </c>
      <c r="B18" s="43"/>
      <c r="C18" s="38" t="s">
        <v>31</v>
      </c>
      <c r="D18" s="26" t="s">
        <v>32</v>
      </c>
      <c r="E18" s="26">
        <v>72</v>
      </c>
      <c r="F18" s="39"/>
      <c r="G18" s="42">
        <f t="shared" si="0"/>
        <v>0</v>
      </c>
    </row>
    <row r="19" spans="1:7" s="36" customFormat="1" ht="20.1" customHeight="1">
      <c r="A19" s="23">
        <v>9</v>
      </c>
      <c r="B19" s="43"/>
      <c r="C19" s="38" t="s">
        <v>33</v>
      </c>
      <c r="D19" s="26" t="s">
        <v>26</v>
      </c>
      <c r="E19" s="26">
        <v>50</v>
      </c>
      <c r="F19" s="39"/>
      <c r="G19" s="40">
        <f t="shared" si="0"/>
        <v>0</v>
      </c>
    </row>
    <row r="20" spans="1:7" s="36" customFormat="1" ht="20.1" customHeight="1">
      <c r="A20" s="23">
        <v>10</v>
      </c>
      <c r="B20" s="43"/>
      <c r="C20" s="38" t="s">
        <v>34</v>
      </c>
      <c r="D20" s="26" t="s">
        <v>26</v>
      </c>
      <c r="E20" s="26">
        <v>60</v>
      </c>
      <c r="F20" s="39"/>
      <c r="G20" s="42">
        <f t="shared" si="0"/>
        <v>0</v>
      </c>
    </row>
    <row r="21" spans="1:7" s="36" customFormat="1" ht="20.1" customHeight="1">
      <c r="A21" s="23">
        <v>11</v>
      </c>
      <c r="B21" s="41"/>
      <c r="C21" s="38" t="s">
        <v>35</v>
      </c>
      <c r="D21" s="26" t="s">
        <v>24</v>
      </c>
      <c r="E21" s="26">
        <v>85.53</v>
      </c>
      <c r="F21" s="39"/>
      <c r="G21" s="42">
        <f t="shared" si="0"/>
        <v>0</v>
      </c>
    </row>
    <row r="22" spans="1:7" s="36" customFormat="1" ht="20.1" customHeight="1">
      <c r="A22" s="23">
        <v>12</v>
      </c>
      <c r="B22" s="41"/>
      <c r="C22" s="38" t="s">
        <v>36</v>
      </c>
      <c r="D22" s="26" t="s">
        <v>24</v>
      </c>
      <c r="E22" s="26">
        <v>9</v>
      </c>
      <c r="F22" s="39"/>
      <c r="G22" s="42">
        <f t="shared" si="0"/>
        <v>0</v>
      </c>
    </row>
    <row r="23" spans="1:7" s="36" customFormat="1" ht="20.1" customHeight="1">
      <c r="A23" s="23">
        <v>13</v>
      </c>
      <c r="B23" s="41"/>
      <c r="C23" s="38" t="s">
        <v>37</v>
      </c>
      <c r="D23" s="26" t="s">
        <v>24</v>
      </c>
      <c r="E23" s="26">
        <v>0.71</v>
      </c>
      <c r="F23" s="39"/>
      <c r="G23" s="40">
        <f t="shared" si="0"/>
        <v>0</v>
      </c>
    </row>
    <row r="24" spans="1:7" s="36" customFormat="1" ht="20.1" customHeight="1">
      <c r="A24" s="23">
        <v>14</v>
      </c>
      <c r="B24" s="41"/>
      <c r="C24" s="38" t="s">
        <v>38</v>
      </c>
      <c r="D24" s="26" t="s">
        <v>24</v>
      </c>
      <c r="E24" s="26">
        <v>0.71</v>
      </c>
      <c r="F24" s="39"/>
      <c r="G24" s="40">
        <f t="shared" si="0"/>
        <v>0</v>
      </c>
    </row>
    <row r="25" spans="1:7" s="36" customFormat="1" ht="20.1" customHeight="1">
      <c r="A25" s="23">
        <v>15</v>
      </c>
      <c r="B25" s="41"/>
      <c r="C25" s="38" t="s">
        <v>39</v>
      </c>
      <c r="D25" s="26" t="s">
        <v>40</v>
      </c>
      <c r="E25" s="26">
        <v>4</v>
      </c>
      <c r="F25" s="39"/>
      <c r="G25" s="40">
        <f t="shared" si="0"/>
        <v>0</v>
      </c>
    </row>
    <row r="26" spans="1:7" s="36" customFormat="1" ht="20.1" customHeight="1">
      <c r="A26" s="23">
        <v>16</v>
      </c>
      <c r="B26" s="41"/>
      <c r="C26" s="38" t="s">
        <v>41</v>
      </c>
      <c r="D26" s="26" t="s">
        <v>24</v>
      </c>
      <c r="E26" s="26">
        <v>5.45</v>
      </c>
      <c r="F26" s="39"/>
      <c r="G26" s="40">
        <f t="shared" si="0"/>
        <v>0</v>
      </c>
    </row>
    <row r="27" spans="1:7" s="36" customFormat="1" ht="20.1" customHeight="1">
      <c r="A27" s="23">
        <v>17</v>
      </c>
      <c r="B27" s="41"/>
      <c r="C27" s="38" t="s">
        <v>42</v>
      </c>
      <c r="D27" s="26" t="s">
        <v>43</v>
      </c>
      <c r="E27" s="26">
        <v>3</v>
      </c>
      <c r="F27" s="39"/>
      <c r="G27" s="40">
        <f t="shared" si="0"/>
        <v>0</v>
      </c>
    </row>
    <row r="28" spans="1:7" s="36" customFormat="1" ht="20.1" customHeight="1">
      <c r="A28" s="23">
        <v>18</v>
      </c>
      <c r="B28" s="41"/>
      <c r="C28" s="38" t="s">
        <v>44</v>
      </c>
      <c r="D28" s="26" t="s">
        <v>24</v>
      </c>
      <c r="E28" s="26">
        <v>0.66</v>
      </c>
      <c r="F28" s="39"/>
      <c r="G28" s="40">
        <f t="shared" si="0"/>
        <v>0</v>
      </c>
    </row>
    <row r="29" spans="1:7" s="36" customFormat="1" ht="20.1" customHeight="1">
      <c r="A29" s="23">
        <v>19</v>
      </c>
      <c r="B29" s="41"/>
      <c r="C29" s="38" t="s">
        <v>45</v>
      </c>
      <c r="D29" s="26" t="s">
        <v>24</v>
      </c>
      <c r="E29" s="26">
        <v>0.66</v>
      </c>
      <c r="F29" s="39"/>
      <c r="G29" s="40">
        <f t="shared" si="0"/>
        <v>0</v>
      </c>
    </row>
    <row r="30" spans="1:7" s="36" customFormat="1" ht="20.1" customHeight="1">
      <c r="A30" s="23">
        <v>20</v>
      </c>
      <c r="B30" s="41"/>
      <c r="C30" s="38" t="s">
        <v>46</v>
      </c>
      <c r="D30" s="26" t="s">
        <v>47</v>
      </c>
      <c r="E30" s="26">
        <v>26.36</v>
      </c>
      <c r="F30" s="39"/>
      <c r="G30" s="40">
        <f t="shared" si="0"/>
        <v>0</v>
      </c>
    </row>
    <row r="31" spans="1:7" s="36" customFormat="1" ht="20.1" customHeight="1">
      <c r="A31" s="23">
        <v>21</v>
      </c>
      <c r="B31" s="41"/>
      <c r="C31" s="38" t="s">
        <v>48</v>
      </c>
      <c r="D31" s="26" t="s">
        <v>47</v>
      </c>
      <c r="E31" s="26">
        <v>23.75</v>
      </c>
      <c r="F31" s="39"/>
      <c r="G31" s="42">
        <f t="shared" si="0"/>
        <v>0</v>
      </c>
    </row>
    <row r="32" spans="1:7" s="36" customFormat="1" ht="20.1" customHeight="1">
      <c r="A32" s="23">
        <v>22</v>
      </c>
      <c r="B32" s="41"/>
      <c r="C32" s="38" t="s">
        <v>49</v>
      </c>
      <c r="D32" s="26" t="s">
        <v>47</v>
      </c>
      <c r="E32" s="26">
        <v>2.61</v>
      </c>
      <c r="F32" s="39"/>
      <c r="G32" s="42">
        <f t="shared" si="0"/>
        <v>0</v>
      </c>
    </row>
    <row r="33" spans="1:7" s="36" customFormat="1" ht="20.1" customHeight="1">
      <c r="A33" s="23">
        <v>24</v>
      </c>
      <c r="B33" s="41"/>
      <c r="C33" s="38" t="s">
        <v>50</v>
      </c>
      <c r="D33" s="26" t="s">
        <v>40</v>
      </c>
      <c r="E33" s="26">
        <v>5</v>
      </c>
      <c r="F33" s="39"/>
      <c r="G33" s="42">
        <f t="shared" si="0"/>
        <v>0</v>
      </c>
    </row>
    <row r="34" spans="1:7" s="36" customFormat="1" ht="20.1" customHeight="1">
      <c r="A34" s="23">
        <v>25</v>
      </c>
      <c r="B34" s="41"/>
      <c r="C34" s="38" t="s">
        <v>51</v>
      </c>
      <c r="D34" s="26" t="s">
        <v>52</v>
      </c>
      <c r="E34" s="26">
        <v>3.6</v>
      </c>
      <c r="F34" s="39"/>
      <c r="G34" s="40">
        <f t="shared" si="0"/>
        <v>0</v>
      </c>
    </row>
    <row r="35" spans="1:7" s="36" customFormat="1" ht="20.1" customHeight="1">
      <c r="A35" s="23">
        <v>26</v>
      </c>
      <c r="B35" s="41"/>
      <c r="C35" s="38" t="s">
        <v>53</v>
      </c>
      <c r="D35" s="26" t="s">
        <v>26</v>
      </c>
      <c r="E35" s="26">
        <v>3.6</v>
      </c>
      <c r="F35" s="39"/>
      <c r="G35" s="40">
        <f t="shared" si="0"/>
        <v>0</v>
      </c>
    </row>
    <row r="36" spans="1:7" s="36" customFormat="1" ht="20.1" customHeight="1">
      <c r="A36" s="23">
        <v>27</v>
      </c>
      <c r="B36" s="41"/>
      <c r="C36" s="38" t="s">
        <v>54</v>
      </c>
      <c r="D36" s="26" t="s">
        <v>26</v>
      </c>
      <c r="E36" s="26">
        <v>6.9</v>
      </c>
      <c r="F36" s="39"/>
      <c r="G36" s="40">
        <f t="shared" si="0"/>
        <v>0</v>
      </c>
    </row>
    <row r="37" spans="1:7" s="36" customFormat="1" ht="20.1" customHeight="1">
      <c r="A37" s="23">
        <v>28</v>
      </c>
      <c r="B37" s="41"/>
      <c r="C37" s="38" t="s">
        <v>55</v>
      </c>
      <c r="D37" s="26" t="s">
        <v>26</v>
      </c>
      <c r="E37" s="26">
        <v>6.9</v>
      </c>
      <c r="F37" s="39"/>
      <c r="G37" s="40">
        <f t="shared" si="0"/>
        <v>0</v>
      </c>
    </row>
    <row r="38" spans="1:7" s="36" customFormat="1" ht="20.1" customHeight="1">
      <c r="A38" s="23">
        <v>29</v>
      </c>
      <c r="B38" s="41"/>
      <c r="C38" s="38" t="s">
        <v>56</v>
      </c>
      <c r="D38" s="26" t="s">
        <v>40</v>
      </c>
      <c r="E38" s="26">
        <v>2</v>
      </c>
      <c r="F38" s="39"/>
      <c r="G38" s="40">
        <f t="shared" si="0"/>
        <v>0</v>
      </c>
    </row>
    <row r="39" spans="1:7" s="36" customFormat="1" ht="20.1" customHeight="1">
      <c r="A39" s="23">
        <v>30</v>
      </c>
      <c r="B39" s="41"/>
      <c r="C39" s="38" t="s">
        <v>57</v>
      </c>
      <c r="D39" s="26" t="s">
        <v>40</v>
      </c>
      <c r="E39" s="26">
        <v>41</v>
      </c>
      <c r="F39" s="39"/>
      <c r="G39" s="40">
        <f t="shared" si="0"/>
        <v>0</v>
      </c>
    </row>
    <row r="40" spans="1:7" s="36" customFormat="1" ht="20.1" customHeight="1">
      <c r="A40" s="23">
        <v>31</v>
      </c>
      <c r="B40" s="41"/>
      <c r="C40" s="38" t="s">
        <v>58</v>
      </c>
      <c r="D40" s="26" t="s">
        <v>59</v>
      </c>
      <c r="E40" s="26">
        <v>10</v>
      </c>
      <c r="F40" s="39"/>
      <c r="G40" s="40">
        <f t="shared" si="0"/>
        <v>0</v>
      </c>
    </row>
    <row r="41" spans="1:7" s="36" customFormat="1" ht="20.1" customHeight="1">
      <c r="A41" s="23">
        <v>32</v>
      </c>
      <c r="B41" s="41"/>
      <c r="C41" s="38" t="s">
        <v>60</v>
      </c>
      <c r="D41" s="26" t="s">
        <v>61</v>
      </c>
      <c r="E41" s="26">
        <v>2</v>
      </c>
      <c r="F41" s="39"/>
      <c r="G41" s="40">
        <f t="shared" si="0"/>
        <v>0</v>
      </c>
    </row>
    <row r="42" spans="1:7" s="36" customFormat="1" ht="20.1" customHeight="1">
      <c r="A42" s="23">
        <v>33</v>
      </c>
      <c r="B42" s="41"/>
      <c r="C42" s="38" t="s">
        <v>62</v>
      </c>
      <c r="D42" s="26" t="s">
        <v>63</v>
      </c>
      <c r="E42" s="26">
        <v>2</v>
      </c>
      <c r="F42" s="39"/>
      <c r="G42" s="40">
        <f t="shared" si="0"/>
        <v>0</v>
      </c>
    </row>
    <row r="43" spans="1:10" s="29" customFormat="1" ht="20.1" customHeight="1">
      <c r="A43" s="23">
        <v>34</v>
      </c>
      <c r="B43" s="41"/>
      <c r="C43" s="38" t="s">
        <v>64</v>
      </c>
      <c r="D43" s="26" t="s">
        <v>63</v>
      </c>
      <c r="E43" s="26">
        <v>8.9</v>
      </c>
      <c r="F43" s="39"/>
      <c r="G43" s="40">
        <f t="shared" si="0"/>
        <v>0</v>
      </c>
      <c r="J43" s="44"/>
    </row>
    <row r="44" spans="1:10" s="29" customFormat="1" ht="20.1" customHeight="1" thickBot="1">
      <c r="A44" s="23">
        <v>35</v>
      </c>
      <c r="B44" s="41"/>
      <c r="C44" s="41"/>
      <c r="D44" s="26"/>
      <c r="E44" s="26"/>
      <c r="F44" s="27"/>
      <c r="G44" s="40">
        <f t="shared" si="0"/>
        <v>0</v>
      </c>
      <c r="J44" s="44"/>
    </row>
    <row r="45" spans="1:10" s="29" customFormat="1" ht="20.1" customHeight="1" thickBot="1">
      <c r="A45" s="30" t="s">
        <v>65</v>
      </c>
      <c r="B45" s="17"/>
      <c r="C45" s="17"/>
      <c r="D45" s="17"/>
      <c r="E45" s="17"/>
      <c r="F45" s="31"/>
      <c r="G45" s="32">
        <f>SUM(G11:G44)</f>
        <v>0</v>
      </c>
      <c r="J45" s="44"/>
    </row>
    <row r="46" spans="1:10" s="29" customFormat="1" ht="9.6" customHeight="1" thickBot="1">
      <c r="A46" s="33"/>
      <c r="B46" s="34"/>
      <c r="C46" s="34"/>
      <c r="D46" s="34"/>
      <c r="E46" s="34"/>
      <c r="F46" s="34"/>
      <c r="G46" s="34"/>
      <c r="J46" s="44"/>
    </row>
    <row r="47" spans="1:9" s="29" customFormat="1" ht="20.1" customHeight="1" thickBot="1">
      <c r="A47" s="30" t="s">
        <v>66</v>
      </c>
      <c r="B47" s="17"/>
      <c r="C47" s="17"/>
      <c r="D47" s="17"/>
      <c r="E47" s="17"/>
      <c r="F47" s="45"/>
      <c r="G47" s="32">
        <f>SUM(G7,G45)</f>
        <v>0</v>
      </c>
      <c r="I47" s="44"/>
    </row>
    <row r="48" spans="1:9" s="29" customFormat="1" ht="9.6" customHeight="1" thickBot="1">
      <c r="A48" s="33"/>
      <c r="B48" s="34"/>
      <c r="C48" s="34"/>
      <c r="D48" s="34"/>
      <c r="E48" s="34"/>
      <c r="F48" s="34"/>
      <c r="G48" s="34"/>
      <c r="I48" s="44"/>
    </row>
    <row r="49" spans="1:9" s="29" customFormat="1" ht="20.1" customHeight="1" thickBot="1">
      <c r="A49" s="30" t="s">
        <v>67</v>
      </c>
      <c r="B49" s="17"/>
      <c r="C49" s="17"/>
      <c r="D49" s="17"/>
      <c r="E49" s="17"/>
      <c r="F49" s="45"/>
      <c r="G49" s="32">
        <f>(G47/100)*4</f>
        <v>0</v>
      </c>
      <c r="I49" s="44"/>
    </row>
    <row r="50" spans="1:9" s="29" customFormat="1" ht="7.9" customHeight="1" thickBot="1">
      <c r="A50" s="33"/>
      <c r="B50" s="34"/>
      <c r="C50" s="34"/>
      <c r="D50" s="34"/>
      <c r="E50" s="34"/>
      <c r="F50" s="34"/>
      <c r="G50" s="34"/>
      <c r="I50" s="44"/>
    </row>
    <row r="51" spans="1:9" s="29" customFormat="1" ht="20.1" customHeight="1" thickBot="1">
      <c r="A51" s="30" t="s">
        <v>68</v>
      </c>
      <c r="B51" s="17"/>
      <c r="C51" s="17"/>
      <c r="D51" s="17"/>
      <c r="E51" s="17"/>
      <c r="F51" s="45"/>
      <c r="G51" s="32">
        <f>(G47/100)*10</f>
        <v>0</v>
      </c>
      <c r="I51" s="44"/>
    </row>
    <row r="52" spans="1:9" s="29" customFormat="1" ht="17.45" customHeight="1">
      <c r="A52" s="46" t="s">
        <v>69</v>
      </c>
      <c r="B52" s="25"/>
      <c r="C52" s="25"/>
      <c r="D52" s="25"/>
      <c r="E52" s="25"/>
      <c r="F52" s="25"/>
      <c r="G52" s="47">
        <f>(G47/100)*7.25</f>
        <v>0</v>
      </c>
      <c r="I52" s="44"/>
    </row>
    <row r="53" spans="1:9" s="29" customFormat="1" ht="20.1" customHeight="1" thickBot="1">
      <c r="A53" s="48" t="s">
        <v>70</v>
      </c>
      <c r="B53" s="49"/>
      <c r="C53" s="49"/>
      <c r="D53" s="49"/>
      <c r="E53" s="49"/>
      <c r="F53" s="49"/>
      <c r="G53" s="50">
        <v>0</v>
      </c>
      <c r="I53" s="44"/>
    </row>
    <row r="54" spans="1:10" s="51" customFormat="1" ht="12.6" customHeight="1" thickBot="1">
      <c r="A54" s="33"/>
      <c r="B54" s="34"/>
      <c r="C54" s="34"/>
      <c r="D54" s="34"/>
      <c r="E54" s="34"/>
      <c r="F54" s="34"/>
      <c r="G54" s="34"/>
      <c r="I54" s="52"/>
      <c r="J54" s="52"/>
    </row>
    <row r="55" spans="1:10" s="51" customFormat="1" ht="20.1" customHeight="1" thickBot="1">
      <c r="A55" s="30" t="s">
        <v>71</v>
      </c>
      <c r="B55" s="17"/>
      <c r="C55" s="17"/>
      <c r="D55" s="17"/>
      <c r="E55" s="17"/>
      <c r="F55" s="45"/>
      <c r="G55" s="32">
        <f>(G47/100)*6</f>
        <v>0</v>
      </c>
      <c r="I55" s="52"/>
      <c r="J55" s="52"/>
    </row>
    <row r="56" spans="1:10" s="51" customFormat="1" ht="10.15" customHeight="1" thickBot="1">
      <c r="A56" s="33"/>
      <c r="B56" s="34"/>
      <c r="C56" s="34"/>
      <c r="D56" s="34"/>
      <c r="E56" s="34"/>
      <c r="F56" s="34"/>
      <c r="G56" s="34"/>
      <c r="I56" s="52"/>
      <c r="J56" s="52"/>
    </row>
    <row r="57" spans="1:10" s="51" customFormat="1" ht="20.1" customHeight="1" thickBot="1">
      <c r="A57" s="30" t="s">
        <v>72</v>
      </c>
      <c r="B57" s="17"/>
      <c r="C57" s="17"/>
      <c r="D57" s="17"/>
      <c r="E57" s="17"/>
      <c r="F57" s="17"/>
      <c r="G57" s="53">
        <f>SUM(G47,G49,G51,G55)</f>
        <v>0</v>
      </c>
      <c r="I57" s="52"/>
      <c r="J57" s="52"/>
    </row>
    <row r="58" spans="1:9" s="29" customFormat="1" ht="19.15" customHeight="1" thickBot="1">
      <c r="A58" s="54" t="s">
        <v>73</v>
      </c>
      <c r="B58" s="55">
        <v>0.21</v>
      </c>
      <c r="C58" s="56"/>
      <c r="D58" s="56"/>
      <c r="E58" s="56"/>
      <c r="F58" s="56"/>
      <c r="G58" s="57">
        <f>G57*B58</f>
        <v>0</v>
      </c>
      <c r="I58" s="44"/>
    </row>
    <row r="59" spans="1:9" s="29" customFormat="1" ht="20.1" customHeight="1" thickBot="1">
      <c r="A59" s="30" t="s">
        <v>74</v>
      </c>
      <c r="B59" s="17"/>
      <c r="C59" s="17"/>
      <c r="D59" s="17"/>
      <c r="E59" s="17"/>
      <c r="F59" s="17"/>
      <c r="G59" s="57">
        <f>G57*1.21</f>
        <v>0</v>
      </c>
      <c r="I59" s="44"/>
    </row>
    <row r="60" spans="1:9" s="29" customFormat="1" ht="20.1" customHeight="1">
      <c r="A60" s="58"/>
      <c r="B60" s="58"/>
      <c r="C60" s="59"/>
      <c r="D60" s="60"/>
      <c r="E60" s="60"/>
      <c r="F60" s="60"/>
      <c r="G60" s="60"/>
      <c r="I60" s="44"/>
    </row>
    <row r="61" spans="1:9" s="29" customFormat="1" ht="20.1" customHeight="1">
      <c r="A61" s="61"/>
      <c r="B61" s="61"/>
      <c r="C61" s="61"/>
      <c r="D61" s="61"/>
      <c r="E61" s="61"/>
      <c r="F61" s="61"/>
      <c r="G61" s="61"/>
      <c r="I61" s="44"/>
    </row>
    <row r="62" spans="1:10" s="29" customFormat="1" ht="20.1" customHeight="1">
      <c r="A62" s="62"/>
      <c r="B62" s="62"/>
      <c r="C62" s="63"/>
      <c r="D62" s="64"/>
      <c r="E62" s="65"/>
      <c r="F62" s="64"/>
      <c r="G62" s="64"/>
      <c r="H62" s="66"/>
      <c r="I62" s="67"/>
      <c r="J62" s="66"/>
    </row>
    <row r="63" spans="1:10" s="29" customFormat="1" ht="8.45" customHeight="1">
      <c r="A63" s="58"/>
      <c r="B63" s="58"/>
      <c r="C63" s="68"/>
      <c r="D63" s="69"/>
      <c r="E63" s="69"/>
      <c r="F63" s="69"/>
      <c r="G63" s="70"/>
      <c r="H63" s="66"/>
      <c r="I63" s="67"/>
      <c r="J63" s="66"/>
    </row>
    <row r="64" spans="1:10" s="29" customFormat="1" ht="20.1" customHeight="1">
      <c r="A64" s="62"/>
      <c r="B64" s="62"/>
      <c r="C64" s="63"/>
      <c r="D64" s="64"/>
      <c r="E64" s="65"/>
      <c r="F64" s="64"/>
      <c r="G64" s="64"/>
      <c r="H64" s="66"/>
      <c r="I64" s="71"/>
      <c r="J64" s="71"/>
    </row>
    <row r="65" spans="1:10" s="29" customFormat="1" ht="25.15" customHeight="1">
      <c r="A65" s="58"/>
      <c r="B65" s="58"/>
      <c r="C65" s="68"/>
      <c r="D65" s="69"/>
      <c r="E65" s="69"/>
      <c r="F65" s="69"/>
      <c r="G65" s="70"/>
      <c r="H65" s="66"/>
      <c r="I65" s="66"/>
      <c r="J65" s="66"/>
    </row>
    <row r="66" spans="1:10" s="14" customFormat="1" ht="28.15" customHeight="1">
      <c r="A66" s="72"/>
      <c r="B66" s="72"/>
      <c r="C66" s="72"/>
      <c r="D66" s="73"/>
      <c r="E66" s="73"/>
      <c r="F66" s="73"/>
      <c r="G66" s="73"/>
      <c r="H66" s="74"/>
      <c r="I66" s="75"/>
      <c r="J66" s="75"/>
    </row>
    <row r="67" spans="1:10" s="14" customFormat="1" ht="21.6" customHeight="1">
      <c r="A67"/>
      <c r="B67"/>
      <c r="C67" s="76"/>
      <c r="D67" s="76"/>
      <c r="E67" s="76"/>
      <c r="F67" s="77"/>
      <c r="G67" s="71"/>
      <c r="H67" s="74"/>
      <c r="I67" s="2"/>
      <c r="J67" s="2"/>
    </row>
    <row r="68" spans="1:10" s="14" customFormat="1" ht="20.1" customHeight="1">
      <c r="A68"/>
      <c r="B68"/>
      <c r="C68" s="76"/>
      <c r="D68"/>
      <c r="E68"/>
      <c r="F68" s="72"/>
      <c r="G68" s="71"/>
      <c r="H68" s="74"/>
      <c r="I68" s="2"/>
      <c r="J68" s="2"/>
    </row>
    <row r="69" spans="1:9" s="14" customFormat="1" ht="22.15" customHeight="1">
      <c r="A69"/>
      <c r="B69"/>
      <c r="C69"/>
      <c r="D69"/>
      <c r="E69"/>
      <c r="F69" s="78"/>
      <c r="G69" s="72"/>
      <c r="H69" s="13"/>
      <c r="I69" s="79"/>
    </row>
    <row r="70" spans="1:8" s="14" customFormat="1" ht="20.1" customHeight="1">
      <c r="A70"/>
      <c r="B70"/>
      <c r="C70"/>
      <c r="D70"/>
      <c r="E70"/>
      <c r="F70" s="72"/>
      <c r="G70" s="72"/>
      <c r="H70" s="13"/>
    </row>
    <row r="71" spans="1:8" s="14" customFormat="1" ht="20.1" customHeight="1">
      <c r="A71"/>
      <c r="B71"/>
      <c r="C71"/>
      <c r="D71"/>
      <c r="E71"/>
      <c r="F71" s="72"/>
      <c r="G71" s="72"/>
      <c r="H71" s="13"/>
    </row>
    <row r="72" spans="1:8" s="14" customFormat="1" ht="20.1" customHeight="1">
      <c r="A72"/>
      <c r="B72"/>
      <c r="C72"/>
      <c r="D72"/>
      <c r="E72"/>
      <c r="F72"/>
      <c r="G72"/>
      <c r="H72" s="13"/>
    </row>
    <row r="73" spans="1:8" s="14" customFormat="1" ht="9.95" customHeight="1">
      <c r="A73"/>
      <c r="B73"/>
      <c r="C73"/>
      <c r="D73"/>
      <c r="E73"/>
      <c r="F73"/>
      <c r="G73"/>
      <c r="H73" s="13"/>
    </row>
    <row r="74" spans="1:8" s="14" customFormat="1" ht="20.1" customHeight="1">
      <c r="A74"/>
      <c r="B74"/>
      <c r="C74"/>
      <c r="D74"/>
      <c r="E74"/>
      <c r="F74"/>
      <c r="G74" t="s">
        <v>75</v>
      </c>
      <c r="H74" s="13"/>
    </row>
    <row r="75" spans="1:8" s="14" customFormat="1" ht="9.95" customHeight="1">
      <c r="A75"/>
      <c r="B75"/>
      <c r="C75"/>
      <c r="D75"/>
      <c r="E75"/>
      <c r="F75"/>
      <c r="G75"/>
      <c r="H75" s="13"/>
    </row>
    <row r="76" spans="1:8" s="14" customFormat="1" ht="20.1" customHeight="1">
      <c r="A76"/>
      <c r="B76"/>
      <c r="C76"/>
      <c r="D76"/>
      <c r="E76"/>
      <c r="F76"/>
      <c r="G76"/>
      <c r="H76" s="13"/>
    </row>
    <row r="77" ht="15">
      <c r="H77" s="80"/>
    </row>
    <row r="83" spans="8:9" ht="15">
      <c r="H83" s="72"/>
      <c r="I83" s="72"/>
    </row>
    <row r="84" spans="8:9" ht="15">
      <c r="H84" s="72"/>
      <c r="I84" s="72"/>
    </row>
    <row r="85" spans="8:9" ht="15">
      <c r="H85" s="72"/>
      <c r="I85" s="72"/>
    </row>
    <row r="86" spans="8:9" ht="15">
      <c r="H86" s="72"/>
      <c r="I86" s="72"/>
    </row>
    <row r="87" spans="8:9" ht="15">
      <c r="H87" s="72"/>
      <c r="I87" s="72"/>
    </row>
    <row r="88" spans="8:9" ht="15">
      <c r="H88" s="72"/>
      <c r="I88" s="72"/>
    </row>
    <row r="89" spans="8:9" ht="15">
      <c r="H89" s="72"/>
      <c r="I89" s="72"/>
    </row>
  </sheetData>
  <mergeCells count="23">
    <mergeCell ref="A57:F57"/>
    <mergeCell ref="A59:F59"/>
    <mergeCell ref="A60:B60"/>
    <mergeCell ref="A63:B63"/>
    <mergeCell ref="A65:B65"/>
    <mergeCell ref="A51:F51"/>
    <mergeCell ref="A52:F52"/>
    <mergeCell ref="A53:F53"/>
    <mergeCell ref="A54:G54"/>
    <mergeCell ref="A55:F55"/>
    <mergeCell ref="A56:G56"/>
    <mergeCell ref="A45:F45"/>
    <mergeCell ref="A46:G46"/>
    <mergeCell ref="A47:F47"/>
    <mergeCell ref="A48:G48"/>
    <mergeCell ref="A49:F49"/>
    <mergeCell ref="A50:G50"/>
    <mergeCell ref="A4:G4"/>
    <mergeCell ref="B5:C5"/>
    <mergeCell ref="B6:C6"/>
    <mergeCell ref="A7:F7"/>
    <mergeCell ref="A8:G8"/>
    <mergeCell ref="A9:G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Sladký David Ing.</dc:creator>
  <cp:keywords/>
  <dc:description/>
  <cp:lastModifiedBy>Sladký David Ing.</cp:lastModifiedBy>
  <dcterms:created xsi:type="dcterms:W3CDTF">2019-08-26T13:02:49Z</dcterms:created>
  <dcterms:modified xsi:type="dcterms:W3CDTF">2019-08-26T13:03:35Z</dcterms:modified>
  <cp:category/>
  <cp:version/>
  <cp:contentType/>
  <cp:contentStatus/>
</cp:coreProperties>
</file>