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VOZ HOZ 2018-2022\3 SEVERNÍ MORAVA\ZD SM final OVHS\"/>
    </mc:Choice>
  </mc:AlternateContent>
  <bookViews>
    <workbookView xWindow="-12" yWindow="-12" windowWidth="15480" windowHeight="6228" tabRatio="736"/>
  </bookViews>
  <sheets>
    <sheet name=" Rozpis činností služeb" sheetId="8" r:id="rId1"/>
  </sheets>
  <definedNames>
    <definedName name="_xlnm.Print_Area" localSheetId="0">' Rozpis činností služeb'!$A$1:$AE$30</definedName>
  </definedNames>
  <calcPr calcId="162913"/>
</workbook>
</file>

<file path=xl/calcChain.xml><?xml version="1.0" encoding="utf-8"?>
<calcChain xmlns="http://schemas.openxmlformats.org/spreadsheetml/2006/main">
  <c r="AC9" i="8" l="1"/>
  <c r="AC10" i="8"/>
  <c r="AC11" i="8"/>
  <c r="AC12" i="8"/>
  <c r="AC13" i="8"/>
  <c r="AC14" i="8"/>
  <c r="AC15" i="8"/>
  <c r="AC16" i="8"/>
  <c r="AC17" i="8"/>
  <c r="AC18" i="8"/>
  <c r="AC19" i="8"/>
  <c r="AC20" i="8"/>
  <c r="AC21" i="8"/>
  <c r="AC22" i="8"/>
  <c r="AC23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AD9" i="8" l="1"/>
  <c r="AD21" i="8"/>
  <c r="AD17" i="8"/>
  <c r="AD13" i="8"/>
  <c r="AD23" i="8"/>
  <c r="AD20" i="8"/>
  <c r="AD16" i="8"/>
  <c r="AD12" i="8"/>
  <c r="AD19" i="8"/>
  <c r="AD15" i="8"/>
  <c r="AD11" i="8"/>
  <c r="AD22" i="8"/>
  <c r="AD18" i="8"/>
  <c r="AD14" i="8"/>
  <c r="AD10" i="8"/>
  <c r="AC8" i="8"/>
  <c r="AC24" i="8" s="1"/>
  <c r="R8" i="8"/>
  <c r="R24" i="8" s="1"/>
  <c r="AD8" i="8" l="1"/>
  <c r="AD24" i="8" s="1"/>
  <c r="AD27" i="8" s="1"/>
  <c r="AD28" i="8" l="1"/>
  <c r="AE28" i="8" s="1"/>
  <c r="AE27" i="8"/>
</calcChain>
</file>

<file path=xl/sharedStrings.xml><?xml version="1.0" encoding="utf-8"?>
<sst xmlns="http://schemas.openxmlformats.org/spreadsheetml/2006/main" count="104" uniqueCount="62">
  <si>
    <t>hod</t>
  </si>
  <si>
    <t>jiná zařízení než čerpací stanice</t>
  </si>
  <si>
    <t>ks</t>
  </si>
  <si>
    <t>Poznámka</t>
  </si>
  <si>
    <t>revize hasicích přístrojů</t>
  </si>
  <si>
    <t>zajištění odběrného místa, kontrola a odečty el.energie</t>
  </si>
  <si>
    <t>* kontrolní prohlídky funkčnosti a stavu ČS, povrchových ploch, stavebních objektů, elektroinstalací</t>
  </si>
  <si>
    <t>servis pohyblivých mechanismů a čerpadel, kontrolní prohlídky funkčnosti a stavu *</t>
  </si>
  <si>
    <t>četnost provádění kontrol</t>
  </si>
  <si>
    <t>údržba el.instalací</t>
  </si>
  <si>
    <t>čištění jímek, vtokových a výústních obj.</t>
  </si>
  <si>
    <t>nátěry kovových konstrukcí</t>
  </si>
  <si>
    <t>ČS bez zděného přístřešku</t>
  </si>
  <si>
    <t>pouze kontrolní prohlídky funkčnosti a stavu</t>
  </si>
  <si>
    <t>vedení provoz. deníku a přehled revizí</t>
  </si>
  <si>
    <t>v Kč bez DPH</t>
  </si>
  <si>
    <t>Název objektu HOZ</t>
  </si>
  <si>
    <t>prohlídky BOZP</t>
  </si>
  <si>
    <t>cena Kč/ks</t>
  </si>
  <si>
    <t>bez DPH</t>
  </si>
  <si>
    <t xml:space="preserve">cena Kč/hod   </t>
  </si>
  <si>
    <t>cena Kč/hod</t>
  </si>
  <si>
    <t>cena Kč/m2</t>
  </si>
  <si>
    <t>cena Kč/m3</t>
  </si>
  <si>
    <t>celková cena služeb provozu a údržby</t>
  </si>
  <si>
    <t>cena služeb provozu celkem</t>
  </si>
  <si>
    <t>cena služeb údržby celkem</t>
  </si>
  <si>
    <t>ČINNOSTI PROVOZU</t>
  </si>
  <si>
    <t>ČINNOSTI ÚDRŽBY</t>
  </si>
  <si>
    <t>údržba trafostanice</t>
  </si>
  <si>
    <t>cena   Kč/hod</t>
  </si>
  <si>
    <t>revize el. instalace čerpadla v jímce</t>
  </si>
  <si>
    <t>1x týdně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</si>
  <si>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</si>
  <si>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</si>
  <si>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t>údaje pro běžný rok v r. 2019-2022</t>
  </si>
  <si>
    <t>Severní Morava</t>
  </si>
  <si>
    <t>ČSO 1 Šunychl</t>
  </si>
  <si>
    <t>ČSO 2 Šunychl</t>
  </si>
  <si>
    <t>ČSO 3 Šunychl</t>
  </si>
  <si>
    <t>ČSO 4 Šunychl</t>
  </si>
  <si>
    <t>ČSO 5 Šunychl</t>
  </si>
  <si>
    <t>ČSO DĚTMAROVICE 1/1</t>
  </si>
  <si>
    <t>ČSO DĚTMAROVICE  2/1</t>
  </si>
  <si>
    <t>ČSO MARKLOVICE I 6/1</t>
  </si>
  <si>
    <t>ČSO MARKLOVICE I 7/2</t>
  </si>
  <si>
    <t>ČSO MARKLOVICE II 8/1</t>
  </si>
  <si>
    <t>ČSO MARKLOVICE I 7/1</t>
  </si>
  <si>
    <t>ČSO MARKLOVICE II 10/2</t>
  </si>
  <si>
    <t>ČSO MARKLOVICE II 10/3</t>
  </si>
  <si>
    <t>ČSO PETROVICE 10/1</t>
  </si>
  <si>
    <t>ČSO DOLNÍ LUTYNĚ  2/1</t>
  </si>
  <si>
    <t>HMZ Studénka VIII - (česle na vtoku, výtok, shybka)</t>
  </si>
  <si>
    <t>1xměsíčně</t>
  </si>
  <si>
    <t>nefunkční, výhledově projednat zrušení</t>
  </si>
  <si>
    <t>gravitační odtok</t>
  </si>
  <si>
    <t>sečení v prostoru HOZ</t>
  </si>
  <si>
    <t>Kč bez DPH</t>
  </si>
  <si>
    <t>Kč s DPH</t>
  </si>
  <si>
    <t>CELKOVÁ CENA SLUŽEB PROVOZU A ÚDRŽBY, OBLAST SEVERNÍ MORAVA za r. 2019 - 2022</t>
  </si>
  <si>
    <t>CELKOVÁ CENA SLUŽEB PROVOZU A ÚDRŽBY, OBLAST SEVERNÍ MORAVA za 1 rok</t>
  </si>
  <si>
    <t>Příloha č.6 - Rozpis činností služeb provozu a údržby pro jednotlivé objekty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</si>
</sst>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2F5496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4" fillId="0" borderId="0" xfId="0" applyFont="1"/>
    <xf numFmtId="0" fontId="1" fillId="0" borderId="0" xfId="0" applyFont="1" applyBorder="1"/>
    <xf numFmtId="0" fontId="2" fillId="7" borderId="4" xfId="0" applyFont="1" applyFill="1" applyBorder="1" applyAlignment="1">
      <alignment horizontal="center" vertical="center"/>
    </xf>
    <xf numFmtId="3" fontId="2" fillId="8" borderId="4" xfId="0" applyNumberFormat="1" applyFont="1" applyFill="1" applyBorder="1" applyAlignment="1">
      <alignment horizontal="center"/>
    </xf>
    <xf numFmtId="0" fontId="1" fillId="0" borderId="12" xfId="0" applyFont="1" applyBorder="1"/>
    <xf numFmtId="0" fontId="2" fillId="0" borderId="0" xfId="0" applyFont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3" fontId="2" fillId="8" borderId="17" xfId="0" applyNumberFormat="1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3" fontId="2" fillId="8" borderId="31" xfId="0" applyNumberFormat="1" applyFont="1" applyFill="1" applyBorder="1" applyAlignment="1">
      <alignment horizontal="center" vertical="center" wrapText="1"/>
    </xf>
    <xf numFmtId="0" fontId="2" fillId="8" borderId="3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7" borderId="11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/>
    </xf>
    <xf numFmtId="3" fontId="2" fillId="8" borderId="15" xfId="0" applyNumberFormat="1" applyFont="1" applyFill="1" applyBorder="1" applyAlignment="1">
      <alignment horizontal="center"/>
    </xf>
    <xf numFmtId="0" fontId="2" fillId="8" borderId="16" xfId="0" applyFont="1" applyFill="1" applyBorder="1" applyAlignment="1">
      <alignment horizontal="center" vertical="center"/>
    </xf>
    <xf numFmtId="3" fontId="2" fillId="8" borderId="11" xfId="0" applyNumberFormat="1" applyFont="1" applyFill="1" applyBorder="1" applyAlignment="1">
      <alignment horizontal="center"/>
    </xf>
    <xf numFmtId="3" fontId="2" fillId="8" borderId="9" xfId="0" applyNumberFormat="1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/>
    </xf>
    <xf numFmtId="0" fontId="2" fillId="8" borderId="29" xfId="0" applyFont="1" applyFill="1" applyBorder="1" applyAlignment="1">
      <alignment horizontal="center" vertical="center"/>
    </xf>
    <xf numFmtId="0" fontId="5" fillId="9" borderId="12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2" fillId="3" borderId="0" xfId="1" applyFont="1" applyFill="1" applyBorder="1" applyAlignment="1">
      <alignment horizontal="left"/>
    </xf>
    <xf numFmtId="0" fontId="8" fillId="0" borderId="0" xfId="0" applyFont="1" applyAlignment="1">
      <alignment horizontal="left" vertical="center" indent="5"/>
    </xf>
    <xf numFmtId="0" fontId="1" fillId="3" borderId="1" xfId="0" applyFont="1" applyFill="1" applyBorder="1"/>
    <xf numFmtId="0" fontId="1" fillId="2" borderId="1" xfId="0" applyFont="1" applyFill="1" applyBorder="1"/>
    <xf numFmtId="0" fontId="1" fillId="0" borderId="35" xfId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horizontal="center" vertical="center"/>
    </xf>
    <xf numFmtId="3" fontId="1" fillId="0" borderId="36" xfId="1" applyNumberFormat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center" vertical="center"/>
    </xf>
    <xf numFmtId="3" fontId="1" fillId="0" borderId="38" xfId="1" applyNumberFormat="1" applyFont="1" applyFill="1" applyBorder="1" applyAlignment="1">
      <alignment horizontal="center" vertical="center"/>
    </xf>
    <xf numFmtId="3" fontId="1" fillId="0" borderId="39" xfId="1" applyNumberFormat="1" applyFont="1" applyFill="1" applyBorder="1" applyAlignment="1">
      <alignment horizontal="center" vertical="center"/>
    </xf>
    <xf numFmtId="3" fontId="1" fillId="0" borderId="27" xfId="1" applyNumberFormat="1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vertical="center" wrapText="1"/>
    </xf>
    <xf numFmtId="0" fontId="1" fillId="0" borderId="40" xfId="1" applyFont="1" applyFill="1" applyBorder="1" applyAlignment="1">
      <alignment vertical="center"/>
    </xf>
    <xf numFmtId="3" fontId="1" fillId="0" borderId="42" xfId="1" applyNumberFormat="1" applyFont="1" applyFill="1" applyBorder="1" applyAlignment="1">
      <alignment horizontal="center" vertical="center"/>
    </xf>
    <xf numFmtId="3" fontId="1" fillId="0" borderId="43" xfId="1" applyNumberFormat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3" fontId="1" fillId="0" borderId="45" xfId="1" applyNumberFormat="1" applyFont="1" applyFill="1" applyBorder="1" applyAlignment="1">
      <alignment horizontal="center" vertical="center"/>
    </xf>
    <xf numFmtId="3" fontId="1" fillId="0" borderId="46" xfId="1" applyNumberFormat="1" applyFont="1" applyFill="1" applyBorder="1" applyAlignment="1">
      <alignment horizontal="center" vertical="center"/>
    </xf>
    <xf numFmtId="3" fontId="1" fillId="0" borderId="47" xfId="1" applyNumberFormat="1" applyFont="1" applyFill="1" applyBorder="1" applyAlignment="1">
      <alignment horizontal="center" vertical="center"/>
    </xf>
    <xf numFmtId="3" fontId="1" fillId="7" borderId="41" xfId="1" applyNumberFormat="1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vertical="center" wrapText="1"/>
    </xf>
    <xf numFmtId="0" fontId="1" fillId="0" borderId="58" xfId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horizontal="center" vertical="center"/>
    </xf>
    <xf numFmtId="3" fontId="1" fillId="0" borderId="60" xfId="1" applyNumberFormat="1" applyFont="1" applyFill="1" applyBorder="1" applyAlignment="1">
      <alignment horizontal="center" vertical="center"/>
    </xf>
    <xf numFmtId="3" fontId="1" fillId="0" borderId="61" xfId="1" applyNumberFormat="1" applyFont="1" applyFill="1" applyBorder="1" applyAlignment="1">
      <alignment horizontal="center" vertical="center"/>
    </xf>
    <xf numFmtId="3" fontId="1" fillId="0" borderId="62" xfId="1" applyNumberFormat="1" applyFont="1" applyFill="1" applyBorder="1" applyAlignment="1">
      <alignment horizontal="center" vertical="center"/>
    </xf>
    <xf numFmtId="0" fontId="1" fillId="0" borderId="63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/>
    </xf>
    <xf numFmtId="0" fontId="1" fillId="10" borderId="50" xfId="1" applyFont="1" applyFill="1" applyBorder="1" applyAlignment="1">
      <alignment vertical="center" wrapText="1"/>
    </xf>
    <xf numFmtId="0" fontId="1" fillId="10" borderId="51" xfId="1" applyFont="1" applyFill="1" applyBorder="1" applyAlignment="1">
      <alignment horizontal="center" vertical="center"/>
    </xf>
    <xf numFmtId="3" fontId="1" fillId="10" borderId="34" xfId="1" applyNumberFormat="1" applyFont="1" applyFill="1" applyBorder="1" applyAlignment="1">
      <alignment horizontal="center" vertical="center"/>
    </xf>
    <xf numFmtId="3" fontId="1" fillId="10" borderId="52" xfId="1" applyNumberFormat="1" applyFont="1" applyFill="1" applyBorder="1" applyAlignment="1">
      <alignment horizontal="center" vertical="center"/>
    </xf>
    <xf numFmtId="0" fontId="1" fillId="10" borderId="53" xfId="1" applyFont="1" applyFill="1" applyBorder="1" applyAlignment="1">
      <alignment horizontal="center" vertical="center"/>
    </xf>
    <xf numFmtId="0" fontId="1" fillId="10" borderId="54" xfId="1" applyFont="1" applyFill="1" applyBorder="1" applyAlignment="1">
      <alignment horizontal="center" vertical="center"/>
    </xf>
    <xf numFmtId="3" fontId="1" fillId="10" borderId="55" xfId="1" applyNumberFormat="1" applyFont="1" applyFill="1" applyBorder="1" applyAlignment="1">
      <alignment horizontal="center" vertical="center"/>
    </xf>
    <xf numFmtId="3" fontId="1" fillId="10" borderId="56" xfId="1" applyNumberFormat="1" applyFont="1" applyFill="1" applyBorder="1" applyAlignment="1">
      <alignment horizontal="center" vertical="center"/>
    </xf>
    <xf numFmtId="3" fontId="1" fillId="10" borderId="28" xfId="1" applyNumberFormat="1" applyFont="1" applyFill="1" applyBorder="1" applyAlignment="1">
      <alignment horizontal="center" vertical="center"/>
    </xf>
    <xf numFmtId="3" fontId="1" fillId="10" borderId="57" xfId="0" applyNumberFormat="1" applyFont="1" applyFill="1" applyBorder="1" applyAlignment="1">
      <alignment horizontal="center" vertical="center"/>
    </xf>
    <xf numFmtId="0" fontId="1" fillId="10" borderId="55" xfId="0" applyFont="1" applyFill="1" applyBorder="1" applyAlignment="1">
      <alignment horizontal="center" vertical="center"/>
    </xf>
    <xf numFmtId="0" fontId="1" fillId="10" borderId="2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" fillId="10" borderId="34" xfId="0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0" fontId="1" fillId="0" borderId="64" xfId="1" applyFont="1" applyFill="1" applyBorder="1" applyAlignment="1">
      <alignment horizontal="center" vertical="center"/>
    </xf>
    <xf numFmtId="0" fontId="1" fillId="0" borderId="65" xfId="1" applyFont="1" applyFill="1" applyBorder="1" applyAlignment="1">
      <alignment horizontal="center" vertical="center"/>
    </xf>
    <xf numFmtId="0" fontId="1" fillId="0" borderId="66" xfId="1" applyFont="1" applyFill="1" applyBorder="1" applyAlignment="1">
      <alignment horizontal="center" vertical="center"/>
    </xf>
    <xf numFmtId="0" fontId="1" fillId="0" borderId="64" xfId="1" applyFont="1" applyFill="1" applyBorder="1" applyAlignment="1">
      <alignment horizontal="center" vertical="center" wrapText="1"/>
    </xf>
    <xf numFmtId="0" fontId="1" fillId="0" borderId="67" xfId="1" applyFont="1" applyFill="1" applyBorder="1" applyAlignment="1">
      <alignment horizontal="center" vertical="center"/>
    </xf>
    <xf numFmtId="0" fontId="1" fillId="0" borderId="68" xfId="1" applyFont="1" applyFill="1" applyBorder="1" applyAlignment="1">
      <alignment horizontal="center" vertical="center"/>
    </xf>
    <xf numFmtId="0" fontId="1" fillId="11" borderId="68" xfId="1" applyFont="1" applyFill="1" applyBorder="1" applyAlignment="1">
      <alignment horizontal="center" vertical="center" wrapText="1"/>
    </xf>
    <xf numFmtId="0" fontId="1" fillId="11" borderId="69" xfId="1" applyFont="1" applyFill="1" applyBorder="1" applyAlignment="1">
      <alignment horizontal="center" vertical="center"/>
    </xf>
    <xf numFmtId="0" fontId="1" fillId="11" borderId="68" xfId="1" applyFont="1" applyFill="1" applyBorder="1" applyAlignment="1">
      <alignment horizontal="center" vertical="center"/>
    </xf>
    <xf numFmtId="0" fontId="1" fillId="11" borderId="70" xfId="1" applyFont="1" applyFill="1" applyBorder="1" applyAlignment="1">
      <alignment horizontal="center" vertical="center" wrapText="1"/>
    </xf>
    <xf numFmtId="0" fontId="1" fillId="11" borderId="70" xfId="1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center" vertical="center" wrapText="1"/>
    </xf>
    <xf numFmtId="0" fontId="1" fillId="11" borderId="52" xfId="0" applyFont="1" applyFill="1" applyBorder="1" applyAlignment="1">
      <alignment vertical="center" wrapText="1"/>
    </xf>
    <xf numFmtId="0" fontId="1" fillId="10" borderId="57" xfId="0" applyFont="1" applyFill="1" applyBorder="1" applyAlignment="1">
      <alignment horizontal="center" vertical="center"/>
    </xf>
    <xf numFmtId="3" fontId="1" fillId="7" borderId="5" xfId="1" applyNumberFormat="1" applyFont="1" applyFill="1" applyBorder="1" applyAlignment="1">
      <alignment horizontal="center" vertical="center"/>
    </xf>
    <xf numFmtId="3" fontId="1" fillId="7" borderId="6" xfId="1" applyNumberFormat="1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/>
    </xf>
    <xf numFmtId="3" fontId="7" fillId="0" borderId="41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3" fontId="1" fillId="0" borderId="66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horizontal="center" vertical="center"/>
    </xf>
    <xf numFmtId="3" fontId="1" fillId="10" borderId="75" xfId="0" applyNumberFormat="1" applyFont="1" applyFill="1" applyBorder="1" applyAlignment="1">
      <alignment horizontal="center" vertical="center"/>
    </xf>
    <xf numFmtId="3" fontId="1" fillId="8" borderId="8" xfId="0" applyNumberFormat="1" applyFont="1" applyFill="1" applyBorder="1" applyAlignment="1">
      <alignment horizontal="center" vertical="center"/>
    </xf>
    <xf numFmtId="3" fontId="1" fillId="8" borderId="48" xfId="0" applyNumberFormat="1" applyFont="1" applyFill="1" applyBorder="1" applyAlignment="1">
      <alignment horizontal="center" vertical="center"/>
    </xf>
    <xf numFmtId="3" fontId="1" fillId="8" borderId="9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left" wrapText="1"/>
    </xf>
    <xf numFmtId="3" fontId="1" fillId="0" borderId="77" xfId="0" applyNumberFormat="1" applyFont="1" applyBorder="1"/>
    <xf numFmtId="3" fontId="1" fillId="0" borderId="76" xfId="0" applyNumberFormat="1" applyFont="1" applyBorder="1" applyAlignment="1">
      <alignment horizontal="right"/>
    </xf>
    <xf numFmtId="4" fontId="2" fillId="0" borderId="77" xfId="0" applyNumberFormat="1" applyFont="1" applyBorder="1" applyAlignment="1">
      <alignment horizontal="left" wrapText="1"/>
    </xf>
    <xf numFmtId="0" fontId="2" fillId="0" borderId="76" xfId="0" applyFont="1" applyBorder="1" applyAlignment="1">
      <alignment wrapText="1"/>
    </xf>
    <xf numFmtId="3" fontId="1" fillId="0" borderId="36" xfId="0" applyNumberFormat="1" applyFont="1" applyFill="1" applyBorder="1" applyAlignment="1">
      <alignment horizontal="center" vertical="center"/>
    </xf>
    <xf numFmtId="3" fontId="1" fillId="0" borderId="43" xfId="0" applyNumberFormat="1" applyFont="1" applyFill="1" applyBorder="1" applyAlignment="1">
      <alignment horizontal="center" vertical="center"/>
    </xf>
    <xf numFmtId="3" fontId="1" fillId="10" borderId="52" xfId="0" applyNumberFormat="1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 vertical="center"/>
    </xf>
    <xf numFmtId="3" fontId="2" fillId="8" borderId="3" xfId="0" applyNumberFormat="1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9" borderId="25" xfId="0" applyFont="1" applyFill="1" applyBorder="1" applyAlignment="1">
      <alignment horizontal="center" vertical="center" wrapText="1"/>
    </xf>
    <xf numFmtId="0" fontId="2" fillId="9" borderId="24" xfId="0" applyFont="1" applyFill="1" applyBorder="1" applyAlignment="1">
      <alignment horizontal="center" vertical="center" wrapText="1"/>
    </xf>
    <xf numFmtId="0" fontId="2" fillId="9" borderId="23" xfId="0" applyFont="1" applyFill="1" applyBorder="1" applyAlignment="1">
      <alignment horizontal="center" vertical="center" wrapText="1"/>
    </xf>
    <xf numFmtId="3" fontId="2" fillId="8" borderId="2" xfId="0" applyNumberFormat="1" applyFont="1" applyFill="1" applyBorder="1" applyAlignment="1">
      <alignment horizontal="center"/>
    </xf>
    <xf numFmtId="3" fontId="2" fillId="8" borderId="3" xfId="0" applyNumberFormat="1" applyFont="1" applyFill="1" applyBorder="1" applyAlignment="1">
      <alignment horizontal="center"/>
    </xf>
    <xf numFmtId="0" fontId="2" fillId="8" borderId="9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5" borderId="8" xfId="1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3" fontId="1" fillId="0" borderId="73" xfId="0" applyNumberFormat="1" applyFont="1" applyFill="1" applyBorder="1" applyAlignment="1">
      <alignment horizontal="center" vertical="center"/>
    </xf>
    <xf numFmtId="3" fontId="1" fillId="0" borderId="67" xfId="0" applyNumberFormat="1" applyFont="1" applyFill="1" applyBorder="1" applyAlignment="1">
      <alignment horizontal="center" vertical="center"/>
    </xf>
    <xf numFmtId="3" fontId="1" fillId="0" borderId="71" xfId="0" applyNumberFormat="1" applyFont="1" applyFill="1" applyBorder="1" applyAlignment="1">
      <alignment horizontal="center" vertical="center"/>
    </xf>
    <xf numFmtId="3" fontId="1" fillId="0" borderId="72" xfId="0" applyNumberFormat="1" applyFont="1" applyFill="1" applyBorder="1" applyAlignment="1">
      <alignment horizontal="center" vertical="center"/>
    </xf>
    <xf numFmtId="3" fontId="1" fillId="0" borderId="74" xfId="0" applyNumberFormat="1" applyFont="1" applyFill="1" applyBorder="1" applyAlignment="1">
      <alignment horizontal="center" vertical="center"/>
    </xf>
    <xf numFmtId="3" fontId="1" fillId="0" borderId="64" xfId="0" applyNumberFormat="1" applyFont="1" applyFill="1" applyBorder="1" applyAlignment="1">
      <alignment horizontal="center" vertical="center"/>
    </xf>
    <xf numFmtId="3" fontId="1" fillId="0" borderId="72" xfId="0" applyNumberFormat="1" applyFont="1" applyFill="1" applyBorder="1" applyAlignment="1">
      <alignment horizontal="center" vertical="center" wrapText="1"/>
    </xf>
    <xf numFmtId="3" fontId="1" fillId="11" borderId="74" xfId="0" applyNumberFormat="1" applyFont="1" applyFill="1" applyBorder="1" applyAlignment="1">
      <alignment horizontal="center" vertical="center" wrapText="1"/>
    </xf>
    <xf numFmtId="3" fontId="1" fillId="11" borderId="72" xfId="0" applyNumberFormat="1" applyFont="1" applyFill="1" applyBorder="1" applyAlignment="1">
      <alignment horizontal="center" vertical="center" wrapText="1"/>
    </xf>
    <xf numFmtId="3" fontId="1" fillId="11" borderId="64" xfId="0" applyNumberFormat="1" applyFont="1" applyFill="1" applyBorder="1" applyAlignment="1">
      <alignment horizontal="center" vertical="center" wrapText="1"/>
    </xf>
    <xf numFmtId="3" fontId="1" fillId="11" borderId="74" xfId="0" applyNumberFormat="1" applyFont="1" applyFill="1" applyBorder="1" applyAlignment="1">
      <alignment horizontal="center" vertical="center"/>
    </xf>
    <xf numFmtId="3" fontId="1" fillId="11" borderId="72" xfId="0" applyNumberFormat="1" applyFont="1" applyFill="1" applyBorder="1" applyAlignment="1">
      <alignment horizontal="center" vertical="center"/>
    </xf>
    <xf numFmtId="3" fontId="1" fillId="11" borderId="64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_HOZ-provozni smlouvy 2012_UP Brno" xfId="1"/>
  </cellStyles>
  <dxfs count="0"/>
  <tableStyles count="0" defaultTableStyle="TableStyleMedium9" defaultPivotStyle="PivotStyleLight16"/>
  <colors>
    <mruColors>
      <color rgb="FF8DB4E3"/>
      <color rgb="FFFE8A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0"/>
  <sheetViews>
    <sheetView tabSelected="1" zoomScaleNormal="100" workbookViewId="0">
      <selection activeCell="B2" sqref="B2"/>
    </sheetView>
  </sheetViews>
  <sheetFormatPr defaultColWidth="9.109375" defaultRowHeight="13.2" x14ac:dyDescent="0.25"/>
  <cols>
    <col min="1" max="1" width="3" style="1" bestFit="1" customWidth="1"/>
    <col min="2" max="2" width="33.88671875" style="3" customWidth="1"/>
    <col min="3" max="3" width="13.21875" style="3" customWidth="1"/>
    <col min="4" max="4" width="11.77734375" style="3" customWidth="1"/>
    <col min="5" max="5" width="8.77734375" style="3" customWidth="1"/>
    <col min="6" max="6" width="9.6640625" style="3" customWidth="1"/>
    <col min="7" max="7" width="8.77734375" style="3" customWidth="1"/>
    <col min="8" max="8" width="8.21875" style="3" customWidth="1"/>
    <col min="9" max="9" width="8.77734375" style="3" customWidth="1"/>
    <col min="10" max="10" width="10.21875" style="3" customWidth="1"/>
    <col min="11" max="11" width="8.77734375" style="3" customWidth="1"/>
    <col min="12" max="12" width="8.33203125" style="3" customWidth="1"/>
    <col min="13" max="13" width="8.77734375" style="3" customWidth="1"/>
    <col min="14" max="14" width="9.21875" style="3" customWidth="1"/>
    <col min="15" max="15" width="8.77734375" style="3" customWidth="1"/>
    <col min="16" max="16" width="8.5546875" style="3" customWidth="1"/>
    <col min="17" max="17" width="8.77734375" style="3" customWidth="1"/>
    <col min="18" max="18" width="13.77734375" style="3" customWidth="1"/>
    <col min="19" max="20" width="8.77734375" style="4" customWidth="1"/>
    <col min="21" max="21" width="10.6640625" style="4" customWidth="1"/>
    <col min="22" max="22" width="8.77734375" style="4" customWidth="1"/>
    <col min="23" max="23" width="10.109375" style="4" customWidth="1"/>
    <col min="24" max="24" width="8.77734375" style="4" customWidth="1"/>
    <col min="25" max="25" width="10" style="4" customWidth="1"/>
    <col min="26" max="26" width="8.77734375" style="4" customWidth="1"/>
    <col min="27" max="27" width="7.6640625" style="4" customWidth="1"/>
    <col min="28" max="28" width="8.77734375" style="4" customWidth="1"/>
    <col min="29" max="29" width="12.6640625" style="4" customWidth="1"/>
    <col min="30" max="30" width="13.5546875" style="4" customWidth="1"/>
    <col min="31" max="31" width="26.5546875" style="5" customWidth="1"/>
    <col min="32" max="16384" width="9.109375" style="3"/>
  </cols>
  <sheetData>
    <row r="1" spans="1:31" x14ac:dyDescent="0.25">
      <c r="B1" s="2" t="s">
        <v>61</v>
      </c>
      <c r="J1" s="2"/>
      <c r="K1" s="2"/>
    </row>
    <row r="2" spans="1:31" x14ac:dyDescent="0.25">
      <c r="B2" s="2" t="s">
        <v>35</v>
      </c>
      <c r="J2" s="2"/>
      <c r="K2" s="2"/>
    </row>
    <row r="3" spans="1:31" ht="13.8" thickBot="1" x14ac:dyDescent="0.3">
      <c r="B3" s="6" t="s">
        <v>36</v>
      </c>
    </row>
    <row r="4" spans="1:31" ht="15" customHeight="1" thickTop="1" thickBot="1" x14ac:dyDescent="0.3">
      <c r="B4" s="7"/>
      <c r="C4" s="133" t="s">
        <v>27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24"/>
      <c r="Q4" s="8"/>
      <c r="R4" s="149" t="s">
        <v>25</v>
      </c>
      <c r="S4" s="138" t="s">
        <v>28</v>
      </c>
      <c r="T4" s="139"/>
      <c r="U4" s="139"/>
      <c r="V4" s="139"/>
      <c r="W4" s="139"/>
      <c r="X4" s="139"/>
      <c r="Y4" s="139"/>
      <c r="Z4" s="139"/>
      <c r="AA4" s="125"/>
      <c r="AB4" s="9"/>
      <c r="AC4" s="135" t="s">
        <v>26</v>
      </c>
      <c r="AD4" s="126" t="s">
        <v>24</v>
      </c>
    </row>
    <row r="5" spans="1:31" ht="15" customHeight="1" thickBot="1" x14ac:dyDescent="0.3">
      <c r="B5" s="10"/>
      <c r="C5" s="123"/>
      <c r="D5" s="145">
        <v>1</v>
      </c>
      <c r="E5" s="146"/>
      <c r="F5" s="145">
        <v>2</v>
      </c>
      <c r="G5" s="146"/>
      <c r="H5" s="129">
        <v>3</v>
      </c>
      <c r="I5" s="142"/>
      <c r="J5" s="129">
        <v>4</v>
      </c>
      <c r="K5" s="142"/>
      <c r="L5" s="129">
        <v>5</v>
      </c>
      <c r="M5" s="142"/>
      <c r="N5" s="129">
        <v>6</v>
      </c>
      <c r="O5" s="130"/>
      <c r="P5" s="145">
        <v>7</v>
      </c>
      <c r="Q5" s="146"/>
      <c r="R5" s="150"/>
      <c r="S5" s="140">
        <v>8</v>
      </c>
      <c r="T5" s="141"/>
      <c r="U5" s="140">
        <v>9</v>
      </c>
      <c r="V5" s="141"/>
      <c r="W5" s="140">
        <v>10</v>
      </c>
      <c r="X5" s="141"/>
      <c r="Y5" s="140">
        <v>11</v>
      </c>
      <c r="Z5" s="141"/>
      <c r="AA5" s="143">
        <v>12</v>
      </c>
      <c r="AB5" s="144"/>
      <c r="AC5" s="136"/>
      <c r="AD5" s="127"/>
    </row>
    <row r="6" spans="1:31" s="11" customFormat="1" ht="119.4" thickBot="1" x14ac:dyDescent="0.35">
      <c r="B6" s="147" t="s">
        <v>16</v>
      </c>
      <c r="C6" s="131" t="s">
        <v>8</v>
      </c>
      <c r="D6" s="12" t="s">
        <v>7</v>
      </c>
      <c r="E6" s="13" t="s">
        <v>20</v>
      </c>
      <c r="F6" s="14" t="s">
        <v>13</v>
      </c>
      <c r="G6" s="14" t="s">
        <v>20</v>
      </c>
      <c r="H6" s="12" t="s">
        <v>14</v>
      </c>
      <c r="I6" s="13" t="s">
        <v>21</v>
      </c>
      <c r="J6" s="12" t="s">
        <v>5</v>
      </c>
      <c r="K6" s="13" t="s">
        <v>21</v>
      </c>
      <c r="L6" s="12" t="s">
        <v>4</v>
      </c>
      <c r="M6" s="13" t="s">
        <v>18</v>
      </c>
      <c r="N6" s="12" t="s">
        <v>17</v>
      </c>
      <c r="O6" s="15" t="s">
        <v>18</v>
      </c>
      <c r="P6" s="12" t="s">
        <v>31</v>
      </c>
      <c r="Q6" s="15" t="s">
        <v>18</v>
      </c>
      <c r="R6" s="151"/>
      <c r="S6" s="16" t="s">
        <v>56</v>
      </c>
      <c r="T6" s="17" t="s">
        <v>22</v>
      </c>
      <c r="U6" s="16" t="s">
        <v>10</v>
      </c>
      <c r="V6" s="17" t="s">
        <v>23</v>
      </c>
      <c r="W6" s="16" t="s">
        <v>9</v>
      </c>
      <c r="X6" s="17" t="s">
        <v>21</v>
      </c>
      <c r="Y6" s="16" t="s">
        <v>11</v>
      </c>
      <c r="Z6" s="18" t="s">
        <v>22</v>
      </c>
      <c r="AA6" s="19" t="s">
        <v>29</v>
      </c>
      <c r="AB6" s="20" t="s">
        <v>30</v>
      </c>
      <c r="AC6" s="137"/>
      <c r="AD6" s="128"/>
      <c r="AE6" s="21" t="s">
        <v>3</v>
      </c>
    </row>
    <row r="7" spans="1:31" s="22" customFormat="1" ht="16.2" thickBot="1" x14ac:dyDescent="0.3">
      <c r="B7" s="148"/>
      <c r="C7" s="132"/>
      <c r="D7" s="23" t="s">
        <v>0</v>
      </c>
      <c r="E7" s="24" t="s">
        <v>19</v>
      </c>
      <c r="F7" s="25" t="s">
        <v>0</v>
      </c>
      <c r="G7" s="24" t="s">
        <v>19</v>
      </c>
      <c r="H7" s="23" t="s">
        <v>0</v>
      </c>
      <c r="I7" s="24" t="s">
        <v>19</v>
      </c>
      <c r="J7" s="23" t="s">
        <v>0</v>
      </c>
      <c r="K7" s="24" t="s">
        <v>19</v>
      </c>
      <c r="L7" s="26" t="s">
        <v>2</v>
      </c>
      <c r="M7" s="24" t="s">
        <v>19</v>
      </c>
      <c r="N7" s="26" t="s">
        <v>2</v>
      </c>
      <c r="O7" s="24" t="s">
        <v>19</v>
      </c>
      <c r="P7" s="26" t="s">
        <v>2</v>
      </c>
      <c r="Q7" s="24" t="s">
        <v>19</v>
      </c>
      <c r="R7" s="27" t="s">
        <v>15</v>
      </c>
      <c r="S7" s="28" t="s">
        <v>33</v>
      </c>
      <c r="T7" s="29" t="s">
        <v>19</v>
      </c>
      <c r="U7" s="30" t="s">
        <v>34</v>
      </c>
      <c r="V7" s="29" t="s">
        <v>19</v>
      </c>
      <c r="W7" s="30" t="s">
        <v>0</v>
      </c>
      <c r="X7" s="29" t="s">
        <v>19</v>
      </c>
      <c r="Y7" s="31" t="s">
        <v>33</v>
      </c>
      <c r="Z7" s="29" t="s">
        <v>19</v>
      </c>
      <c r="AA7" s="32" t="s">
        <v>0</v>
      </c>
      <c r="AB7" s="33" t="s">
        <v>19</v>
      </c>
      <c r="AC7" s="34" t="s">
        <v>15</v>
      </c>
      <c r="AD7" s="35" t="s">
        <v>15</v>
      </c>
      <c r="AE7" s="36"/>
    </row>
    <row r="8" spans="1:31" s="39" customFormat="1" x14ac:dyDescent="0.3">
      <c r="A8" s="37">
        <v>1</v>
      </c>
      <c r="B8" s="46" t="s">
        <v>37</v>
      </c>
      <c r="C8" s="89" t="s">
        <v>32</v>
      </c>
      <c r="D8" s="93">
        <v>0</v>
      </c>
      <c r="E8" s="48">
        <v>0</v>
      </c>
      <c r="F8" s="91">
        <v>104</v>
      </c>
      <c r="G8" s="49">
        <v>0</v>
      </c>
      <c r="H8" s="50">
        <v>12</v>
      </c>
      <c r="I8" s="48">
        <v>0</v>
      </c>
      <c r="J8" s="58">
        <v>12</v>
      </c>
      <c r="K8" s="51">
        <v>0</v>
      </c>
      <c r="L8" s="47">
        <v>0</v>
      </c>
      <c r="M8" s="48">
        <v>0</v>
      </c>
      <c r="N8" s="47">
        <v>1</v>
      </c>
      <c r="O8" s="48">
        <v>0</v>
      </c>
      <c r="P8" s="55">
        <v>1</v>
      </c>
      <c r="Q8" s="52">
        <v>0</v>
      </c>
      <c r="R8" s="102">
        <f>(D8*E8)+(F8*G8)+(H8*I8)+(J8*K8)+(L8*M8)+(N8*O8)+(P8*Q8)</f>
        <v>0</v>
      </c>
      <c r="S8" s="152">
        <v>50</v>
      </c>
      <c r="T8" s="120">
        <v>0</v>
      </c>
      <c r="U8" s="153">
        <v>2</v>
      </c>
      <c r="V8" s="108">
        <v>0</v>
      </c>
      <c r="W8" s="152">
        <v>6</v>
      </c>
      <c r="X8" s="68">
        <v>0</v>
      </c>
      <c r="Y8" s="154">
        <v>5</v>
      </c>
      <c r="Z8" s="70">
        <v>0</v>
      </c>
      <c r="AA8" s="38">
        <v>0</v>
      </c>
      <c r="AB8" s="40">
        <v>0</v>
      </c>
      <c r="AC8" s="111">
        <f>(S8*T8)+(U8*V8)+(W8*X8)+(Y8*Z8)+(AA8*AB8)</f>
        <v>0</v>
      </c>
      <c r="AD8" s="104">
        <f>R8+AC8</f>
        <v>0</v>
      </c>
      <c r="AE8" s="53"/>
    </row>
    <row r="9" spans="1:31" s="39" customFormat="1" x14ac:dyDescent="0.3">
      <c r="A9" s="37">
        <v>2</v>
      </c>
      <c r="B9" s="54" t="s">
        <v>38</v>
      </c>
      <c r="C9" s="87" t="s">
        <v>32</v>
      </c>
      <c r="D9" s="93">
        <v>0</v>
      </c>
      <c r="E9" s="56">
        <v>0</v>
      </c>
      <c r="F9" s="92">
        <v>104</v>
      </c>
      <c r="G9" s="57">
        <v>0</v>
      </c>
      <c r="H9" s="58">
        <v>12</v>
      </c>
      <c r="I9" s="56">
        <v>0</v>
      </c>
      <c r="J9" s="58">
        <v>12</v>
      </c>
      <c r="K9" s="59">
        <v>0</v>
      </c>
      <c r="L9" s="55">
        <v>0</v>
      </c>
      <c r="M9" s="56">
        <v>0</v>
      </c>
      <c r="N9" s="55">
        <v>1</v>
      </c>
      <c r="O9" s="56">
        <v>0</v>
      </c>
      <c r="P9" s="55">
        <v>1</v>
      </c>
      <c r="Q9" s="60">
        <v>0</v>
      </c>
      <c r="R9" s="61">
        <f t="shared" ref="R9:R23" si="0">(D9*E9)+(F9*G9)+(H9*I9)+(J9*K9)+(L9*M9)+(N9*O9)+(P9*Q9)</f>
        <v>0</v>
      </c>
      <c r="S9" s="155">
        <v>50</v>
      </c>
      <c r="T9" s="121">
        <v>0</v>
      </c>
      <c r="U9" s="156">
        <v>2</v>
      </c>
      <c r="V9" s="109">
        <v>0</v>
      </c>
      <c r="W9" s="155">
        <v>6</v>
      </c>
      <c r="X9" s="68">
        <v>0</v>
      </c>
      <c r="Y9" s="157">
        <v>5</v>
      </c>
      <c r="Z9" s="70">
        <v>0</v>
      </c>
      <c r="AA9" s="62">
        <v>0</v>
      </c>
      <c r="AB9" s="63">
        <v>0</v>
      </c>
      <c r="AC9" s="112">
        <f t="shared" ref="AC9:AC23" si="1">(S9*T9)+(U9*V9)+(W9*X9)+(Y9*Z9)+(AA9*AB9)</f>
        <v>0</v>
      </c>
      <c r="AD9" s="105">
        <f t="shared" ref="AD9:AD23" si="2">R9+AC9</f>
        <v>0</v>
      </c>
      <c r="AE9" s="64"/>
    </row>
    <row r="10" spans="1:31" s="41" customFormat="1" x14ac:dyDescent="0.3">
      <c r="A10" s="37">
        <v>3</v>
      </c>
      <c r="B10" s="54" t="s">
        <v>39</v>
      </c>
      <c r="C10" s="90" t="s">
        <v>53</v>
      </c>
      <c r="D10" s="93">
        <v>0</v>
      </c>
      <c r="E10" s="56">
        <v>0</v>
      </c>
      <c r="F10" s="96">
        <v>12</v>
      </c>
      <c r="G10" s="57">
        <v>0</v>
      </c>
      <c r="H10" s="58">
        <v>3</v>
      </c>
      <c r="I10" s="56">
        <v>0</v>
      </c>
      <c r="J10" s="58">
        <v>0</v>
      </c>
      <c r="K10" s="59">
        <v>0</v>
      </c>
      <c r="L10" s="55">
        <v>0</v>
      </c>
      <c r="M10" s="56">
        <v>0</v>
      </c>
      <c r="N10" s="55">
        <v>1</v>
      </c>
      <c r="O10" s="56">
        <v>0</v>
      </c>
      <c r="P10" s="55">
        <v>0</v>
      </c>
      <c r="Q10" s="60">
        <v>0</v>
      </c>
      <c r="R10" s="61">
        <f t="shared" si="0"/>
        <v>0</v>
      </c>
      <c r="S10" s="158">
        <v>25</v>
      </c>
      <c r="T10" s="121">
        <v>0</v>
      </c>
      <c r="U10" s="159">
        <v>1</v>
      </c>
      <c r="V10" s="109">
        <v>0</v>
      </c>
      <c r="W10" s="160">
        <v>0</v>
      </c>
      <c r="X10" s="68">
        <v>0</v>
      </c>
      <c r="Y10" s="161">
        <v>1</v>
      </c>
      <c r="Z10" s="70">
        <v>0</v>
      </c>
      <c r="AA10" s="62">
        <v>0</v>
      </c>
      <c r="AB10" s="63">
        <v>0</v>
      </c>
      <c r="AC10" s="112">
        <f t="shared" si="1"/>
        <v>0</v>
      </c>
      <c r="AD10" s="105">
        <f t="shared" si="2"/>
        <v>0</v>
      </c>
      <c r="AE10" s="98" t="s">
        <v>55</v>
      </c>
    </row>
    <row r="11" spans="1:31" s="39" customFormat="1" x14ac:dyDescent="0.3">
      <c r="A11" s="37">
        <v>4</v>
      </c>
      <c r="B11" s="54" t="s">
        <v>40</v>
      </c>
      <c r="C11" s="87" t="s">
        <v>32</v>
      </c>
      <c r="D11" s="93">
        <v>0</v>
      </c>
      <c r="E11" s="56">
        <v>0</v>
      </c>
      <c r="F11" s="94">
        <v>104</v>
      </c>
      <c r="G11" s="57">
        <v>0</v>
      </c>
      <c r="H11" s="58">
        <v>12</v>
      </c>
      <c r="I11" s="56">
        <v>0</v>
      </c>
      <c r="J11" s="58">
        <v>12</v>
      </c>
      <c r="K11" s="59">
        <v>0</v>
      </c>
      <c r="L11" s="55">
        <v>0</v>
      </c>
      <c r="M11" s="56">
        <v>0</v>
      </c>
      <c r="N11" s="55">
        <v>1</v>
      </c>
      <c r="O11" s="56">
        <v>0</v>
      </c>
      <c r="P11" s="55">
        <v>1</v>
      </c>
      <c r="Q11" s="60">
        <v>0</v>
      </c>
      <c r="R11" s="61">
        <f t="shared" si="0"/>
        <v>0</v>
      </c>
      <c r="S11" s="155">
        <v>50</v>
      </c>
      <c r="T11" s="121">
        <v>0</v>
      </c>
      <c r="U11" s="156">
        <v>2</v>
      </c>
      <c r="V11" s="109">
        <v>0</v>
      </c>
      <c r="W11" s="155">
        <v>6</v>
      </c>
      <c r="X11" s="68">
        <v>0</v>
      </c>
      <c r="Y11" s="157">
        <v>5</v>
      </c>
      <c r="Z11" s="70">
        <v>0</v>
      </c>
      <c r="AA11" s="62">
        <v>0</v>
      </c>
      <c r="AB11" s="63">
        <v>0</v>
      </c>
      <c r="AC11" s="112">
        <f t="shared" si="1"/>
        <v>0</v>
      </c>
      <c r="AD11" s="105">
        <f t="shared" si="2"/>
        <v>0</v>
      </c>
      <c r="AE11" s="64"/>
    </row>
    <row r="12" spans="1:31" s="39" customFormat="1" x14ac:dyDescent="0.3">
      <c r="A12" s="37">
        <v>5</v>
      </c>
      <c r="B12" s="54" t="s">
        <v>41</v>
      </c>
      <c r="C12" s="88" t="s">
        <v>32</v>
      </c>
      <c r="D12" s="93">
        <v>0</v>
      </c>
      <c r="E12" s="56">
        <v>0</v>
      </c>
      <c r="F12" s="95">
        <v>104</v>
      </c>
      <c r="G12" s="57">
        <v>0</v>
      </c>
      <c r="H12" s="58">
        <v>12</v>
      </c>
      <c r="I12" s="56">
        <v>0</v>
      </c>
      <c r="J12" s="58">
        <v>12</v>
      </c>
      <c r="K12" s="59">
        <v>0</v>
      </c>
      <c r="L12" s="55">
        <v>0</v>
      </c>
      <c r="M12" s="56">
        <v>0</v>
      </c>
      <c r="N12" s="55">
        <v>1</v>
      </c>
      <c r="O12" s="56">
        <v>0</v>
      </c>
      <c r="P12" s="55">
        <v>1</v>
      </c>
      <c r="Q12" s="60">
        <v>0</v>
      </c>
      <c r="R12" s="61">
        <f t="shared" si="0"/>
        <v>0</v>
      </c>
      <c r="S12" s="155">
        <v>50</v>
      </c>
      <c r="T12" s="121">
        <v>0</v>
      </c>
      <c r="U12" s="156">
        <v>2</v>
      </c>
      <c r="V12" s="109">
        <v>0</v>
      </c>
      <c r="W12" s="155">
        <v>6</v>
      </c>
      <c r="X12" s="68">
        <v>0</v>
      </c>
      <c r="Y12" s="157">
        <v>5</v>
      </c>
      <c r="Z12" s="70">
        <v>0</v>
      </c>
      <c r="AA12" s="62">
        <v>0</v>
      </c>
      <c r="AB12" s="63">
        <v>0</v>
      </c>
      <c r="AC12" s="112">
        <f t="shared" si="1"/>
        <v>0</v>
      </c>
      <c r="AD12" s="105">
        <f t="shared" si="2"/>
        <v>0</v>
      </c>
      <c r="AE12" s="64"/>
    </row>
    <row r="13" spans="1:31" s="39" customFormat="1" x14ac:dyDescent="0.3">
      <c r="A13" s="37">
        <v>6</v>
      </c>
      <c r="B13" s="54" t="s">
        <v>42</v>
      </c>
      <c r="C13" s="87" t="s">
        <v>32</v>
      </c>
      <c r="D13" s="93">
        <v>0</v>
      </c>
      <c r="E13" s="56">
        <v>0</v>
      </c>
      <c r="F13" s="94">
        <v>104</v>
      </c>
      <c r="G13" s="57">
        <v>0</v>
      </c>
      <c r="H13" s="58">
        <v>12</v>
      </c>
      <c r="I13" s="56">
        <v>0</v>
      </c>
      <c r="J13" s="58">
        <v>12</v>
      </c>
      <c r="K13" s="59">
        <v>0</v>
      </c>
      <c r="L13" s="55">
        <v>0</v>
      </c>
      <c r="M13" s="56">
        <v>0</v>
      </c>
      <c r="N13" s="55">
        <v>1</v>
      </c>
      <c r="O13" s="56">
        <v>0</v>
      </c>
      <c r="P13" s="55">
        <v>2</v>
      </c>
      <c r="Q13" s="60">
        <v>0</v>
      </c>
      <c r="R13" s="61">
        <f t="shared" si="0"/>
        <v>0</v>
      </c>
      <c r="S13" s="155">
        <v>100</v>
      </c>
      <c r="T13" s="121">
        <v>0</v>
      </c>
      <c r="U13" s="156">
        <v>2</v>
      </c>
      <c r="V13" s="109">
        <v>0</v>
      </c>
      <c r="W13" s="155">
        <v>6</v>
      </c>
      <c r="X13" s="68">
        <v>0</v>
      </c>
      <c r="Y13" s="157">
        <v>5</v>
      </c>
      <c r="Z13" s="70">
        <v>0</v>
      </c>
      <c r="AA13" s="62">
        <v>0</v>
      </c>
      <c r="AB13" s="63">
        <v>0</v>
      </c>
      <c r="AC13" s="112">
        <f t="shared" si="1"/>
        <v>0</v>
      </c>
      <c r="AD13" s="105">
        <f t="shared" si="2"/>
        <v>0</v>
      </c>
      <c r="AE13" s="64"/>
    </row>
    <row r="14" spans="1:31" s="39" customFormat="1" x14ac:dyDescent="0.3">
      <c r="A14" s="37">
        <v>7</v>
      </c>
      <c r="B14" s="54" t="s">
        <v>43</v>
      </c>
      <c r="C14" s="87" t="s">
        <v>32</v>
      </c>
      <c r="D14" s="93">
        <v>0</v>
      </c>
      <c r="E14" s="56">
        <v>0</v>
      </c>
      <c r="F14" s="92">
        <v>104</v>
      </c>
      <c r="G14" s="57">
        <v>0</v>
      </c>
      <c r="H14" s="58">
        <v>12</v>
      </c>
      <c r="I14" s="56">
        <v>0</v>
      </c>
      <c r="J14" s="58">
        <v>12</v>
      </c>
      <c r="K14" s="59">
        <v>0</v>
      </c>
      <c r="L14" s="55">
        <v>0</v>
      </c>
      <c r="M14" s="56">
        <v>0</v>
      </c>
      <c r="N14" s="55">
        <v>1</v>
      </c>
      <c r="O14" s="56">
        <v>0</v>
      </c>
      <c r="P14" s="55">
        <v>2</v>
      </c>
      <c r="Q14" s="60">
        <v>0</v>
      </c>
      <c r="R14" s="61">
        <f t="shared" si="0"/>
        <v>0</v>
      </c>
      <c r="S14" s="155">
        <v>100</v>
      </c>
      <c r="T14" s="121">
        <v>0</v>
      </c>
      <c r="U14" s="156">
        <v>2</v>
      </c>
      <c r="V14" s="109">
        <v>0</v>
      </c>
      <c r="W14" s="155">
        <v>6</v>
      </c>
      <c r="X14" s="68">
        <v>0</v>
      </c>
      <c r="Y14" s="157">
        <v>5</v>
      </c>
      <c r="Z14" s="70">
        <v>0</v>
      </c>
      <c r="AA14" s="62">
        <v>0</v>
      </c>
      <c r="AB14" s="63">
        <v>0</v>
      </c>
      <c r="AC14" s="112">
        <f t="shared" si="1"/>
        <v>0</v>
      </c>
      <c r="AD14" s="105">
        <f t="shared" si="2"/>
        <v>0</v>
      </c>
      <c r="AE14" s="64"/>
    </row>
    <row r="15" spans="1:31" s="39" customFormat="1" x14ac:dyDescent="0.3">
      <c r="A15" s="37">
        <v>8</v>
      </c>
      <c r="B15" s="54" t="s">
        <v>44</v>
      </c>
      <c r="C15" s="87" t="s">
        <v>32</v>
      </c>
      <c r="D15" s="93">
        <v>0</v>
      </c>
      <c r="E15" s="56">
        <v>0</v>
      </c>
      <c r="F15" s="92">
        <v>104</v>
      </c>
      <c r="G15" s="57">
        <v>0</v>
      </c>
      <c r="H15" s="58">
        <v>12</v>
      </c>
      <c r="I15" s="56">
        <v>0</v>
      </c>
      <c r="J15" s="58">
        <v>12</v>
      </c>
      <c r="K15" s="59">
        <v>0</v>
      </c>
      <c r="L15" s="55">
        <v>0</v>
      </c>
      <c r="M15" s="56">
        <v>0</v>
      </c>
      <c r="N15" s="55">
        <v>1</v>
      </c>
      <c r="O15" s="56">
        <v>0</v>
      </c>
      <c r="P15" s="55">
        <v>2</v>
      </c>
      <c r="Q15" s="60">
        <v>0</v>
      </c>
      <c r="R15" s="61">
        <f t="shared" si="0"/>
        <v>0</v>
      </c>
      <c r="S15" s="155">
        <v>100</v>
      </c>
      <c r="T15" s="121">
        <v>0</v>
      </c>
      <c r="U15" s="156">
        <v>2</v>
      </c>
      <c r="V15" s="109">
        <v>0</v>
      </c>
      <c r="W15" s="155">
        <v>6</v>
      </c>
      <c r="X15" s="68">
        <v>0</v>
      </c>
      <c r="Y15" s="157">
        <v>5</v>
      </c>
      <c r="Z15" s="70">
        <v>0</v>
      </c>
      <c r="AA15" s="62">
        <v>0</v>
      </c>
      <c r="AB15" s="63">
        <v>0</v>
      </c>
      <c r="AC15" s="112">
        <f t="shared" si="1"/>
        <v>0</v>
      </c>
      <c r="AD15" s="105">
        <f t="shared" si="2"/>
        <v>0</v>
      </c>
      <c r="AE15" s="64"/>
    </row>
    <row r="16" spans="1:31" s="39" customFormat="1" x14ac:dyDescent="0.3">
      <c r="A16" s="37">
        <v>9</v>
      </c>
      <c r="B16" s="54" t="s">
        <v>45</v>
      </c>
      <c r="C16" s="88" t="s">
        <v>32</v>
      </c>
      <c r="D16" s="93">
        <v>0</v>
      </c>
      <c r="E16" s="56">
        <v>0</v>
      </c>
      <c r="F16" s="92">
        <v>104</v>
      </c>
      <c r="G16" s="57">
        <v>0</v>
      </c>
      <c r="H16" s="58">
        <v>12</v>
      </c>
      <c r="I16" s="56">
        <v>0</v>
      </c>
      <c r="J16" s="58">
        <v>12</v>
      </c>
      <c r="K16" s="59">
        <v>0</v>
      </c>
      <c r="L16" s="55">
        <v>0</v>
      </c>
      <c r="M16" s="56">
        <v>0</v>
      </c>
      <c r="N16" s="55">
        <v>1</v>
      </c>
      <c r="O16" s="56">
        <v>0</v>
      </c>
      <c r="P16" s="55">
        <v>2</v>
      </c>
      <c r="Q16" s="60">
        <v>0</v>
      </c>
      <c r="R16" s="61">
        <f t="shared" si="0"/>
        <v>0</v>
      </c>
      <c r="S16" s="155">
        <v>100</v>
      </c>
      <c r="T16" s="121">
        <v>0</v>
      </c>
      <c r="U16" s="156">
        <v>2</v>
      </c>
      <c r="V16" s="109">
        <v>0</v>
      </c>
      <c r="W16" s="155">
        <v>6</v>
      </c>
      <c r="X16" s="68">
        <v>0</v>
      </c>
      <c r="Y16" s="157">
        <v>5</v>
      </c>
      <c r="Z16" s="70">
        <v>0</v>
      </c>
      <c r="AA16" s="62">
        <v>0</v>
      </c>
      <c r="AB16" s="63">
        <v>0</v>
      </c>
      <c r="AC16" s="112">
        <f t="shared" si="1"/>
        <v>0</v>
      </c>
      <c r="AD16" s="105">
        <f t="shared" si="2"/>
        <v>0</v>
      </c>
      <c r="AE16" s="64"/>
    </row>
    <row r="17" spans="1:31" s="39" customFormat="1" x14ac:dyDescent="0.3">
      <c r="A17" s="37">
        <v>10</v>
      </c>
      <c r="B17" s="54" t="s">
        <v>46</v>
      </c>
      <c r="C17" s="87" t="s">
        <v>32</v>
      </c>
      <c r="D17" s="93">
        <v>0</v>
      </c>
      <c r="E17" s="56">
        <v>0</v>
      </c>
      <c r="F17" s="92">
        <v>104</v>
      </c>
      <c r="G17" s="57">
        <v>0</v>
      </c>
      <c r="H17" s="58">
        <v>12</v>
      </c>
      <c r="I17" s="56">
        <v>0</v>
      </c>
      <c r="J17" s="58">
        <v>12</v>
      </c>
      <c r="K17" s="59">
        <v>0</v>
      </c>
      <c r="L17" s="55">
        <v>0</v>
      </c>
      <c r="M17" s="56">
        <v>0</v>
      </c>
      <c r="N17" s="55">
        <v>1</v>
      </c>
      <c r="O17" s="56">
        <v>0</v>
      </c>
      <c r="P17" s="55">
        <v>1</v>
      </c>
      <c r="Q17" s="60">
        <v>0</v>
      </c>
      <c r="R17" s="61">
        <f t="shared" si="0"/>
        <v>0</v>
      </c>
      <c r="S17" s="155">
        <v>100</v>
      </c>
      <c r="T17" s="121">
        <v>0</v>
      </c>
      <c r="U17" s="156">
        <v>2</v>
      </c>
      <c r="V17" s="109">
        <v>0</v>
      </c>
      <c r="W17" s="155">
        <v>6</v>
      </c>
      <c r="X17" s="68">
        <v>0</v>
      </c>
      <c r="Y17" s="157">
        <v>5</v>
      </c>
      <c r="Z17" s="70">
        <v>0</v>
      </c>
      <c r="AA17" s="62">
        <v>0</v>
      </c>
      <c r="AB17" s="63">
        <v>0</v>
      </c>
      <c r="AC17" s="112">
        <f t="shared" si="1"/>
        <v>0</v>
      </c>
      <c r="AD17" s="105">
        <f t="shared" si="2"/>
        <v>0</v>
      </c>
      <c r="AE17" s="64"/>
    </row>
    <row r="18" spans="1:31" s="39" customFormat="1" x14ac:dyDescent="0.3">
      <c r="A18" s="37">
        <v>11</v>
      </c>
      <c r="B18" s="54" t="s">
        <v>47</v>
      </c>
      <c r="C18" s="87" t="s">
        <v>32</v>
      </c>
      <c r="D18" s="93">
        <v>0</v>
      </c>
      <c r="E18" s="56">
        <v>0</v>
      </c>
      <c r="F18" s="92">
        <v>104</v>
      </c>
      <c r="G18" s="57">
        <v>0</v>
      </c>
      <c r="H18" s="58">
        <v>12</v>
      </c>
      <c r="I18" s="56">
        <v>0</v>
      </c>
      <c r="J18" s="58">
        <v>12</v>
      </c>
      <c r="K18" s="59">
        <v>0</v>
      </c>
      <c r="L18" s="55">
        <v>0</v>
      </c>
      <c r="M18" s="56">
        <v>0</v>
      </c>
      <c r="N18" s="55">
        <v>1</v>
      </c>
      <c r="O18" s="56">
        <v>0</v>
      </c>
      <c r="P18" s="55">
        <v>2</v>
      </c>
      <c r="Q18" s="60">
        <v>0</v>
      </c>
      <c r="R18" s="61">
        <f t="shared" si="0"/>
        <v>0</v>
      </c>
      <c r="S18" s="155">
        <v>100</v>
      </c>
      <c r="T18" s="121">
        <v>0</v>
      </c>
      <c r="U18" s="156">
        <v>2</v>
      </c>
      <c r="V18" s="109">
        <v>0</v>
      </c>
      <c r="W18" s="155">
        <v>6</v>
      </c>
      <c r="X18" s="68">
        <v>0</v>
      </c>
      <c r="Y18" s="157">
        <v>5</v>
      </c>
      <c r="Z18" s="70">
        <v>0</v>
      </c>
      <c r="AA18" s="62">
        <v>0</v>
      </c>
      <c r="AB18" s="63">
        <v>0</v>
      </c>
      <c r="AC18" s="112">
        <f t="shared" si="1"/>
        <v>0</v>
      </c>
      <c r="AD18" s="105">
        <f t="shared" si="2"/>
        <v>0</v>
      </c>
      <c r="AE18" s="64"/>
    </row>
    <row r="19" spans="1:31" s="39" customFormat="1" x14ac:dyDescent="0.3">
      <c r="A19" s="37">
        <v>12</v>
      </c>
      <c r="B19" s="54" t="s">
        <v>48</v>
      </c>
      <c r="C19" s="87" t="s">
        <v>32</v>
      </c>
      <c r="D19" s="93">
        <v>0</v>
      </c>
      <c r="E19" s="56">
        <v>0</v>
      </c>
      <c r="F19" s="92">
        <v>104</v>
      </c>
      <c r="G19" s="57">
        <v>0</v>
      </c>
      <c r="H19" s="58">
        <v>12</v>
      </c>
      <c r="I19" s="56">
        <v>0</v>
      </c>
      <c r="J19" s="58">
        <v>12</v>
      </c>
      <c r="K19" s="59">
        <v>0</v>
      </c>
      <c r="L19" s="55">
        <v>0</v>
      </c>
      <c r="M19" s="56">
        <v>0</v>
      </c>
      <c r="N19" s="55">
        <v>1</v>
      </c>
      <c r="O19" s="56">
        <v>0</v>
      </c>
      <c r="P19" s="55">
        <v>1</v>
      </c>
      <c r="Q19" s="60">
        <v>0</v>
      </c>
      <c r="R19" s="61">
        <f t="shared" si="0"/>
        <v>0</v>
      </c>
      <c r="S19" s="155">
        <v>100</v>
      </c>
      <c r="T19" s="121">
        <v>0</v>
      </c>
      <c r="U19" s="156">
        <v>2</v>
      </c>
      <c r="V19" s="109">
        <v>0</v>
      </c>
      <c r="W19" s="155">
        <v>6</v>
      </c>
      <c r="X19" s="68">
        <v>0</v>
      </c>
      <c r="Y19" s="157">
        <v>5</v>
      </c>
      <c r="Z19" s="70">
        <v>0</v>
      </c>
      <c r="AA19" s="62">
        <v>0</v>
      </c>
      <c r="AB19" s="63">
        <v>0</v>
      </c>
      <c r="AC19" s="112">
        <f t="shared" si="1"/>
        <v>0</v>
      </c>
      <c r="AD19" s="105">
        <f t="shared" si="2"/>
        <v>0</v>
      </c>
      <c r="AE19" s="64"/>
    </row>
    <row r="20" spans="1:31" s="39" customFormat="1" x14ac:dyDescent="0.3">
      <c r="A20" s="37">
        <v>13</v>
      </c>
      <c r="B20" s="54" t="s">
        <v>49</v>
      </c>
      <c r="C20" s="87" t="s">
        <v>32</v>
      </c>
      <c r="D20" s="93">
        <v>0</v>
      </c>
      <c r="E20" s="56">
        <v>0</v>
      </c>
      <c r="F20" s="92">
        <v>104</v>
      </c>
      <c r="G20" s="57">
        <v>0</v>
      </c>
      <c r="H20" s="58">
        <v>12</v>
      </c>
      <c r="I20" s="56">
        <v>0</v>
      </c>
      <c r="J20" s="58">
        <v>12</v>
      </c>
      <c r="K20" s="59">
        <v>0</v>
      </c>
      <c r="L20" s="55">
        <v>0</v>
      </c>
      <c r="M20" s="56">
        <v>0</v>
      </c>
      <c r="N20" s="55">
        <v>1</v>
      </c>
      <c r="O20" s="56">
        <v>0</v>
      </c>
      <c r="P20" s="55">
        <v>1</v>
      </c>
      <c r="Q20" s="60">
        <v>0</v>
      </c>
      <c r="R20" s="61">
        <f t="shared" si="0"/>
        <v>0</v>
      </c>
      <c r="S20" s="155">
        <v>100</v>
      </c>
      <c r="T20" s="121">
        <v>0</v>
      </c>
      <c r="U20" s="156">
        <v>2</v>
      </c>
      <c r="V20" s="109">
        <v>0</v>
      </c>
      <c r="W20" s="155">
        <v>6</v>
      </c>
      <c r="X20" s="68">
        <v>0</v>
      </c>
      <c r="Y20" s="157">
        <v>5</v>
      </c>
      <c r="Z20" s="70">
        <v>0</v>
      </c>
      <c r="AA20" s="62">
        <v>0</v>
      </c>
      <c r="AB20" s="63">
        <v>0</v>
      </c>
      <c r="AC20" s="112">
        <f t="shared" si="1"/>
        <v>0</v>
      </c>
      <c r="AD20" s="105">
        <f t="shared" si="2"/>
        <v>0</v>
      </c>
      <c r="AE20" s="64"/>
    </row>
    <row r="21" spans="1:31" s="39" customFormat="1" ht="26.4" x14ac:dyDescent="0.3">
      <c r="A21" s="37">
        <v>14</v>
      </c>
      <c r="B21" s="65" t="s">
        <v>50</v>
      </c>
      <c r="C21" s="87" t="s">
        <v>53</v>
      </c>
      <c r="D21" s="95">
        <v>0</v>
      </c>
      <c r="E21" s="66">
        <v>0</v>
      </c>
      <c r="F21" s="97">
        <v>12</v>
      </c>
      <c r="G21" s="57">
        <v>0</v>
      </c>
      <c r="H21" s="67">
        <v>3</v>
      </c>
      <c r="I21" s="56">
        <v>0</v>
      </c>
      <c r="J21" s="67">
        <v>0</v>
      </c>
      <c r="K21" s="68">
        <v>0</v>
      </c>
      <c r="L21" s="55">
        <v>0</v>
      </c>
      <c r="M21" s="66">
        <v>0</v>
      </c>
      <c r="N21" s="55">
        <v>1</v>
      </c>
      <c r="O21" s="56">
        <v>0</v>
      </c>
      <c r="P21" s="55">
        <v>0</v>
      </c>
      <c r="Q21" s="69">
        <v>0</v>
      </c>
      <c r="R21" s="61">
        <f t="shared" si="0"/>
        <v>0</v>
      </c>
      <c r="S21" s="155">
        <v>25</v>
      </c>
      <c r="T21" s="121">
        <v>0</v>
      </c>
      <c r="U21" s="162">
        <v>0</v>
      </c>
      <c r="V21" s="109">
        <v>0</v>
      </c>
      <c r="W21" s="163">
        <v>0</v>
      </c>
      <c r="X21" s="68">
        <v>0</v>
      </c>
      <c r="Y21" s="164">
        <v>0</v>
      </c>
      <c r="Z21" s="70">
        <v>0</v>
      </c>
      <c r="AA21" s="62">
        <v>0</v>
      </c>
      <c r="AB21" s="71">
        <v>0</v>
      </c>
      <c r="AC21" s="112">
        <f t="shared" si="1"/>
        <v>0</v>
      </c>
      <c r="AD21" s="105">
        <f t="shared" si="2"/>
        <v>0</v>
      </c>
      <c r="AE21" s="99" t="s">
        <v>54</v>
      </c>
    </row>
    <row r="22" spans="1:31" s="39" customFormat="1" ht="26.4" x14ac:dyDescent="0.3">
      <c r="A22" s="37">
        <v>15</v>
      </c>
      <c r="B22" s="65" t="s">
        <v>51</v>
      </c>
      <c r="C22" s="87" t="s">
        <v>53</v>
      </c>
      <c r="D22" s="95">
        <v>0</v>
      </c>
      <c r="E22" s="66">
        <v>0</v>
      </c>
      <c r="F22" s="97">
        <v>12</v>
      </c>
      <c r="G22" s="57">
        <v>0</v>
      </c>
      <c r="H22" s="67">
        <v>3</v>
      </c>
      <c r="I22" s="56">
        <v>0</v>
      </c>
      <c r="J22" s="67">
        <v>0</v>
      </c>
      <c r="K22" s="68">
        <v>0</v>
      </c>
      <c r="L22" s="55">
        <v>0</v>
      </c>
      <c r="M22" s="66">
        <v>0</v>
      </c>
      <c r="N22" s="55">
        <v>1</v>
      </c>
      <c r="O22" s="56">
        <v>0</v>
      </c>
      <c r="P22" s="55">
        <v>0</v>
      </c>
      <c r="Q22" s="69">
        <v>0</v>
      </c>
      <c r="R22" s="61">
        <f t="shared" si="0"/>
        <v>0</v>
      </c>
      <c r="S22" s="155">
        <v>0</v>
      </c>
      <c r="T22" s="121">
        <v>0</v>
      </c>
      <c r="U22" s="162">
        <v>0</v>
      </c>
      <c r="V22" s="109">
        <v>0</v>
      </c>
      <c r="W22" s="163">
        <v>0</v>
      </c>
      <c r="X22" s="68">
        <v>0</v>
      </c>
      <c r="Y22" s="164">
        <v>0</v>
      </c>
      <c r="Z22" s="70">
        <v>0</v>
      </c>
      <c r="AA22" s="62">
        <v>0</v>
      </c>
      <c r="AB22" s="71">
        <v>0</v>
      </c>
      <c r="AC22" s="112">
        <f t="shared" si="1"/>
        <v>0</v>
      </c>
      <c r="AD22" s="105">
        <f t="shared" si="2"/>
        <v>0</v>
      </c>
      <c r="AE22" s="99" t="s">
        <v>54</v>
      </c>
    </row>
    <row r="23" spans="1:31" s="39" customFormat="1" ht="27" thickBot="1" x14ac:dyDescent="0.35">
      <c r="A23" s="37">
        <v>16</v>
      </c>
      <c r="B23" s="72" t="s">
        <v>52</v>
      </c>
      <c r="C23" s="73" t="s">
        <v>53</v>
      </c>
      <c r="D23" s="74">
        <v>0</v>
      </c>
      <c r="E23" s="75">
        <v>0</v>
      </c>
      <c r="F23" s="76">
        <v>12</v>
      </c>
      <c r="G23" s="77">
        <v>0</v>
      </c>
      <c r="H23" s="78">
        <v>3</v>
      </c>
      <c r="I23" s="75">
        <v>0</v>
      </c>
      <c r="J23" s="78">
        <v>0</v>
      </c>
      <c r="K23" s="79">
        <v>0</v>
      </c>
      <c r="L23" s="74">
        <v>0</v>
      </c>
      <c r="M23" s="75">
        <v>0</v>
      </c>
      <c r="N23" s="74">
        <v>1</v>
      </c>
      <c r="O23" s="75">
        <v>0</v>
      </c>
      <c r="P23" s="74">
        <v>0</v>
      </c>
      <c r="Q23" s="80">
        <v>0</v>
      </c>
      <c r="R23" s="103">
        <f t="shared" si="0"/>
        <v>0</v>
      </c>
      <c r="S23" s="81">
        <v>100</v>
      </c>
      <c r="T23" s="122">
        <v>0</v>
      </c>
      <c r="U23" s="82">
        <v>5</v>
      </c>
      <c r="V23" s="110">
        <v>0</v>
      </c>
      <c r="W23" s="101">
        <v>0</v>
      </c>
      <c r="X23" s="79">
        <v>0</v>
      </c>
      <c r="Y23" s="83">
        <v>5</v>
      </c>
      <c r="Z23" s="84">
        <v>0</v>
      </c>
      <c r="AA23" s="85">
        <v>0</v>
      </c>
      <c r="AB23" s="86">
        <v>0</v>
      </c>
      <c r="AC23" s="113">
        <f t="shared" si="1"/>
        <v>0</v>
      </c>
      <c r="AD23" s="106">
        <f t="shared" si="2"/>
        <v>0</v>
      </c>
      <c r="AE23" s="100"/>
    </row>
    <row r="24" spans="1:31" x14ac:dyDescent="0.25">
      <c r="R24" s="107">
        <f>SUM(R8:R23)</f>
        <v>0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1">
        <f>SUM(AC8:AC23)</f>
        <v>0</v>
      </c>
      <c r="AD24" s="107">
        <f>SUM(AD8:AD23)</f>
        <v>0</v>
      </c>
    </row>
    <row r="25" spans="1:31" ht="13.8" thickBot="1" x14ac:dyDescent="0.3">
      <c r="B25" s="3" t="s">
        <v>6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1" ht="13.8" thickBot="1" x14ac:dyDescent="0.3">
      <c r="AD26" s="117" t="s">
        <v>57</v>
      </c>
      <c r="AE26" s="119" t="s">
        <v>58</v>
      </c>
    </row>
    <row r="27" spans="1:31" x14ac:dyDescent="0.25">
      <c r="D27" s="42"/>
      <c r="E27" s="43"/>
      <c r="U27" s="4" t="s">
        <v>60</v>
      </c>
      <c r="AD27" s="116">
        <f>AD24</f>
        <v>0</v>
      </c>
      <c r="AE27" s="118">
        <f>AD27*1.21</f>
        <v>0</v>
      </c>
    </row>
    <row r="28" spans="1:31" x14ac:dyDescent="0.25">
      <c r="B28" s="44" t="s">
        <v>12</v>
      </c>
      <c r="U28" s="4" t="s">
        <v>59</v>
      </c>
      <c r="AD28" s="114">
        <f>AD27*4</f>
        <v>0</v>
      </c>
      <c r="AE28" s="115">
        <f>AD28*1.21</f>
        <v>0</v>
      </c>
    </row>
    <row r="29" spans="1:31" x14ac:dyDescent="0.25">
      <c r="B29" s="45" t="s">
        <v>1</v>
      </c>
    </row>
    <row r="30" spans="1:31" x14ac:dyDescent="0.25">
      <c r="Y30" s="3"/>
      <c r="Z30" s="3"/>
      <c r="AA30" s="3"/>
      <c r="AB30" s="3"/>
      <c r="AC30" s="3"/>
      <c r="AD30" s="3"/>
    </row>
  </sheetData>
  <mergeCells count="19">
    <mergeCell ref="B6:B7"/>
    <mergeCell ref="R4:R6"/>
    <mergeCell ref="D5:E5"/>
    <mergeCell ref="F5:G5"/>
    <mergeCell ref="AD4:AD6"/>
    <mergeCell ref="N5:O5"/>
    <mergeCell ref="C6:C7"/>
    <mergeCell ref="C4:O4"/>
    <mergeCell ref="AC4:AC6"/>
    <mergeCell ref="S4:Z4"/>
    <mergeCell ref="S5:T5"/>
    <mergeCell ref="U5:V5"/>
    <mergeCell ref="W5:X5"/>
    <mergeCell ref="Y5:Z5"/>
    <mergeCell ref="H5:I5"/>
    <mergeCell ref="J5:K5"/>
    <mergeCell ref="L5:M5"/>
    <mergeCell ref="AA5:AB5"/>
    <mergeCell ref="P5:Q5"/>
  </mergeCells>
  <phoneticPr fontId="3" type="noConversion"/>
  <pageMargins left="0.31496062992125984" right="0.31496062992125984" top="0.98425196850393704" bottom="0.59055118110236227" header="0.31496062992125984" footer="0.31496062992125984"/>
  <pageSetup paperSize="8" scale="6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 Rozpis činností služeb</vt:lpstr>
      <vt:lpstr>' Rozpis činností služeb'!Oblast_tisku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Šťastný Zdenek</dc:creator>
  <cp:lastModifiedBy>Kašpírková Michaela Ing.</cp:lastModifiedBy>
  <cp:lastPrinted>2018-07-25T08:17:44Z</cp:lastPrinted>
  <dcterms:created xsi:type="dcterms:W3CDTF">2012-11-09T08:00:40Z</dcterms:created>
  <dcterms:modified xsi:type="dcterms:W3CDTF">2018-07-25T08:17:49Z</dcterms:modified>
</cp:coreProperties>
</file>