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232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<sst xmlns="http://schemas.openxmlformats.org/spreadsheetml/2006/main" count="94" uniqueCount="80">
  <si>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</si>
  <si>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</si>
  <si>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</si>
  <si>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</si>
  <si>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</si>
  <si>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</si>
  <si>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</si>
  <si>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</si>
  <si>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</si>
  <si>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</si>
  <si>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</si>
  <si>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</si>
  <si>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</si>
  <si>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</si>
  <si>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</si>
  <si>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</si>
  <si>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</si>
  <si>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</si>
  <si>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</si>
  <si>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</si>
  <si>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</si>
  <si>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</si>
  <si>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</si>
  <si>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</si>
  <si>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</si>
  <si>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</si>
  <si>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</si>
  <si>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</si>
  <si>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</si>
  <si>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</si>
  <si>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</si>
  <si>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</si>
  <si>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</si>
  <si>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</si>
  <si>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</si>
  <si>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</si>
  <si>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</si>
  <si>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</si>
  <si>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</si>
  <si>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</si>
  <si>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</si>
  <si>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</si>
  <si>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</si>
  <si>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</si>
  <si>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</si>
  <si>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</si>
  <si>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</si>
  <si>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</si>
  <si>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</si>
  <si>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</si>
  <si>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</si>
  <si>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</si>
  <si>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</si>
  <si>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</si>
  <si>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</si>
  <si>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</si>
  <si>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>Předložení aktuální dokumentace návrhu KoPÚ</t>
  </si>
  <si>
    <t>do 3 měsíců nabytí PM 1.rozhodnutí</t>
  </si>
  <si>
    <t>31.1.2019</t>
  </si>
  <si>
    <r>
      <t>Podrobné měření polohopisu v obvodu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</si>
  <si>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KoPÚ v trvalých porostech</t>
    </r>
  </si>
  <si>
    <r>
      <t>Výškopisné zaměření zájmového území v obvodu KoPÚ v trvalých a mimo trvalé porosty</t>
    </r>
    <r>
      <rPr>
        <sz val="10"/>
        <color indexed="1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</si>
  <si>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indexed="1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</si>
  <si>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indexed="10"/>
        <rFont val="Arial"/>
        <family val="2"/>
      </rPr>
      <t xml:space="preserve"> </t>
    </r>
  </si>
  <si>
    <r>
      <t>2</t>
    </r>
    <r>
      <rPr>
        <sz val="10"/>
        <color indexed="10"/>
        <rFont val="Arial"/>
        <family val="2"/>
      </rPr>
      <t xml:space="preserve"> 1)</t>
    </r>
  </si>
  <si>
    <r>
      <t>Vytyčení pozemků dle zapsané DKM</t>
    </r>
    <r>
      <rPr>
        <b/>
        <sz val="10"/>
        <color indexed="10"/>
        <rFont val="Arial"/>
        <family val="2"/>
      </rPr>
      <t xml:space="preserve"> </t>
    </r>
  </si>
  <si>
    <t>1) V případě, že bude podána žaloba do rozhodnutí SPÚ o zamítnutí odvolání, bude další dokumentace návrhu KoPÚ řešena dodatkem k SoD.</t>
  </si>
  <si>
    <t>2) Závazné termíny plnění dílčích částí budou stanoveny zpracovatelem s ohledem na podmínky stanovené v zadávací dokumentaci.</t>
  </si>
  <si>
    <t>Ing. Richard Valný</t>
  </si>
  <si>
    <t>vedoucí Pobočky Strakonice</t>
  </si>
  <si>
    <t xml:space="preserve">Ve Strakonicích  dne ………………………...            </t>
  </si>
  <si>
    <t>geo</t>
  </si>
  <si>
    <t>proj</t>
  </si>
  <si>
    <t xml:space="preserve"> </t>
  </si>
  <si>
    <t>V Písku dne 22.8.2016</t>
  </si>
  <si>
    <t>Ing. Jan Plavec, jednatel
GK Plavec - Michalec Geodetická kancelář s.r.o.
reprezentant sdružení</t>
  </si>
  <si>
    <t>Položkový výkaz činností - Příloha ke Smlouvě o dílo č. 1414-2016-505206 - KoPÚ Škvořetice</t>
  </si>
  <si>
    <t>30.11.2017</t>
  </si>
  <si>
    <t>31.1.2018</t>
  </si>
  <si>
    <t>30.4.2018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</si>
</sst>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hair"/>
      <top style="thin"/>
      <bottom style="medium"/>
    </border>
    <border>
      <left style="hair"/>
      <right/>
      <top style="thin"/>
      <bottom/>
    </border>
    <border>
      <left style="hair"/>
      <right style="hair"/>
      <top/>
      <bottom style="medium"/>
    </border>
    <border>
      <left style="hair"/>
      <right style="hair"/>
      <top style="medium"/>
      <bottom style="thin"/>
    </border>
    <border>
      <left/>
      <right style="medium"/>
      <top style="hair"/>
      <bottom style="thin"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medium"/>
      <bottom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46" applyFont="1">
      <alignment/>
      <protection/>
    </xf>
    <xf numFmtId="0" fontId="3" fillId="0" borderId="0" xfId="0" applyFont="1" applyAlignment="1">
      <alignment/>
    </xf>
    <xf numFmtId="49" fontId="1" fillId="0" borderId="10" xfId="46" applyNumberFormat="1" applyFont="1" applyFill="1" applyBorder="1" applyAlignment="1">
      <alignment horizontal="center" vertical="center"/>
      <protection/>
    </xf>
    <xf numFmtId="0" fontId="1" fillId="0" borderId="11" xfId="46" applyFont="1" applyFill="1" applyBorder="1" applyAlignment="1">
      <alignment horizontal="left" vertical="center" wrapText="1"/>
      <protection/>
    </xf>
    <xf numFmtId="164" fontId="2" fillId="0" borderId="11" xfId="46" applyNumberFormat="1" applyFont="1" applyFill="1" applyBorder="1" applyAlignment="1" applyProtection="1">
      <alignment horizontal="center" vertical="center"/>
      <protection locked="0"/>
    </xf>
    <xf numFmtId="0" fontId="1" fillId="0" borderId="12" xfId="46" applyFont="1" applyFill="1" applyBorder="1" applyAlignment="1">
      <alignment horizontal="left" vertical="center" wrapText="1"/>
      <protection/>
    </xf>
    <xf numFmtId="164" fontId="2" fillId="0" borderId="13" xfId="46" applyNumberFormat="1" applyFont="1" applyFill="1" applyBorder="1" applyAlignment="1" applyProtection="1">
      <alignment horizontal="center" vertical="center"/>
      <protection locked="0"/>
    </xf>
    <xf numFmtId="164" fontId="1" fillId="0" borderId="12" xfId="46" applyNumberFormat="1" applyFont="1" applyFill="1" applyBorder="1" applyAlignment="1">
      <alignment horizontal="right" vertical="center"/>
      <protection/>
    </xf>
    <xf numFmtId="164" fontId="2" fillId="0" borderId="12" xfId="46" applyNumberFormat="1" applyFont="1" applyFill="1" applyBorder="1" applyAlignment="1" applyProtection="1">
      <alignment horizontal="center" vertical="center"/>
      <protection locked="0"/>
    </xf>
    <xf numFmtId="49" fontId="1" fillId="0" borderId="0" xfId="46" applyNumberFormat="1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left" vertical="top"/>
      <protection/>
    </xf>
    <xf numFmtId="0" fontId="1" fillId="0" borderId="0" xfId="46" applyFont="1" applyFill="1" applyBorder="1" applyAlignment="1">
      <alignment horizontal="left"/>
      <protection/>
    </xf>
    <xf numFmtId="164" fontId="1" fillId="3" borderId="12" xfId="46" applyNumberFormat="1" applyFont="1" applyFill="1" applyBorder="1" applyAlignment="1">
      <alignment horizontal="center" vertical="center"/>
      <protection/>
    </xf>
    <xf numFmtId="164" fontId="1" fillId="3" borderId="14" xfId="46" applyNumberFormat="1" applyFont="1" applyFill="1" applyBorder="1" applyAlignment="1">
      <alignment horizontal="center" vertical="center"/>
      <protection/>
    </xf>
    <xf numFmtId="0" fontId="1" fillId="3" borderId="12" xfId="46" applyFont="1" applyFill="1" applyBorder="1" applyAlignment="1">
      <alignment horizontal="center" vertical="center"/>
      <protection/>
    </xf>
    <xf numFmtId="0" fontId="1" fillId="3" borderId="11" xfId="46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horizontal="left" vertical="center" wrapText="1"/>
      <protection/>
    </xf>
    <xf numFmtId="0" fontId="1" fillId="32" borderId="11" xfId="46" applyFont="1" applyFill="1" applyBorder="1" applyAlignment="1">
      <alignment horizontal="center" vertical="center"/>
      <protection/>
    </xf>
    <xf numFmtId="0" fontId="1" fillId="32" borderId="15" xfId="46" applyFont="1" applyFill="1" applyBorder="1" applyAlignment="1">
      <alignment horizontal="center" vertical="center"/>
      <protection/>
    </xf>
    <xf numFmtId="0" fontId="1" fillId="32" borderId="12" xfId="46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 wrapText="1"/>
      <protection/>
    </xf>
    <xf numFmtId="0" fontId="2" fillId="0" borderId="17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49" fontId="1" fillId="0" borderId="18" xfId="46" applyNumberFormat="1" applyFont="1" applyFill="1" applyBorder="1" applyAlignment="1">
      <alignment horizontal="center" vertical="top"/>
      <protection/>
    </xf>
    <xf numFmtId="0" fontId="2" fillId="0" borderId="19" xfId="46" applyFont="1" applyFill="1" applyBorder="1" applyAlignment="1">
      <alignment horizontal="center" vertical="center" wrapText="1"/>
      <protection/>
    </xf>
    <xf numFmtId="49" fontId="2" fillId="0" borderId="20" xfId="46" applyNumberFormat="1" applyFont="1" applyFill="1" applyBorder="1" applyAlignment="1">
      <alignment horizontal="center" vertical="center"/>
      <protection/>
    </xf>
    <xf numFmtId="164" fontId="2" fillId="0" borderId="21" xfId="46" applyNumberFormat="1" applyFont="1" applyFill="1" applyBorder="1" applyAlignment="1">
      <alignment horizontal="center" vertical="center"/>
      <protection/>
    </xf>
    <xf numFmtId="164" fontId="2" fillId="0" borderId="22" xfId="46" applyNumberFormat="1" applyFont="1" applyFill="1" applyBorder="1" applyAlignment="1">
      <alignment horizontal="center" vertical="center"/>
      <protection/>
    </xf>
    <xf numFmtId="49" fontId="1" fillId="0" borderId="23" xfId="46" applyNumberFormat="1" applyFont="1" applyFill="1" applyBorder="1" applyAlignment="1">
      <alignment horizontal="center" vertical="center"/>
      <protection/>
    </xf>
    <xf numFmtId="0" fontId="1" fillId="0" borderId="24" xfId="46" applyFont="1" applyFill="1" applyBorder="1" applyAlignment="1">
      <alignment horizontal="left" vertical="center" wrapText="1"/>
      <protection/>
    </xf>
    <xf numFmtId="0" fontId="1" fillId="32" borderId="24" xfId="46" applyFont="1" applyFill="1" applyBorder="1" applyAlignment="1">
      <alignment horizontal="center" vertical="center"/>
      <protection/>
    </xf>
    <xf numFmtId="0" fontId="1" fillId="3" borderId="24" xfId="46" applyFont="1" applyFill="1" applyBorder="1" applyAlignment="1">
      <alignment horizontal="center" vertical="center"/>
      <protection/>
    </xf>
    <xf numFmtId="164" fontId="2" fillId="0" borderId="24" xfId="46" applyNumberFormat="1" applyFont="1" applyFill="1" applyBorder="1" applyAlignment="1" applyProtection="1">
      <alignment horizontal="center" vertical="center"/>
      <protection locked="0"/>
    </xf>
    <xf numFmtId="164" fontId="1" fillId="0" borderId="24" xfId="46" applyNumberFormat="1" applyFont="1" applyFill="1" applyBorder="1" applyAlignment="1">
      <alignment horizontal="right" vertical="center"/>
      <protection/>
    </xf>
    <xf numFmtId="164" fontId="2" fillId="0" borderId="25" xfId="46" applyNumberFormat="1" applyFont="1" applyFill="1" applyBorder="1" applyAlignment="1" applyProtection="1">
      <alignment horizontal="center" vertical="center"/>
      <protection locked="0"/>
    </xf>
    <xf numFmtId="49" fontId="1" fillId="0" borderId="26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46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horizontal="center" vertical="center"/>
      <protection/>
    </xf>
    <xf numFmtId="0" fontId="2" fillId="0" borderId="22" xfId="46" applyFont="1" applyFill="1" applyBorder="1" applyAlignment="1">
      <alignment horizontal="center" vertical="center"/>
      <protection/>
    </xf>
    <xf numFmtId="49" fontId="1" fillId="0" borderId="28" xfId="46" applyNumberFormat="1" applyFont="1" applyFill="1" applyBorder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2" fillId="0" borderId="29" xfId="46" applyFont="1" applyFill="1" applyBorder="1" applyAlignment="1">
      <alignment vertical="center" wrapText="1"/>
      <protection/>
    </xf>
    <xf numFmtId="0" fontId="2" fillId="0" borderId="30" xfId="46" applyFont="1" applyFill="1" applyBorder="1" applyAlignment="1">
      <alignment vertical="center" wrapText="1"/>
      <protection/>
    </xf>
    <xf numFmtId="0" fontId="2" fillId="0" borderId="27" xfId="46" applyFont="1" applyFill="1" applyBorder="1" applyAlignment="1">
      <alignment vertical="center" wrapText="1"/>
      <protection/>
    </xf>
    <xf numFmtId="0" fontId="2" fillId="0" borderId="21" xfId="46" applyFont="1" applyFill="1" applyBorder="1" applyAlignment="1">
      <alignment vertical="center"/>
      <protection/>
    </xf>
    <xf numFmtId="0" fontId="2" fillId="0" borderId="22" xfId="46" applyFont="1" applyFill="1" applyBorder="1" applyAlignment="1">
      <alignment vertical="center"/>
      <protection/>
    </xf>
    <xf numFmtId="0" fontId="1" fillId="0" borderId="31" xfId="46" applyFont="1" applyFill="1" applyBorder="1" applyAlignment="1">
      <alignment vertical="center"/>
      <protection/>
    </xf>
    <xf numFmtId="0" fontId="1" fillId="0" borderId="32" xfId="46" applyFont="1" applyFill="1" applyBorder="1" applyAlignment="1">
      <alignment vertical="center"/>
      <protection/>
    </xf>
    <xf numFmtId="0" fontId="1" fillId="0" borderId="33" xfId="46" applyFont="1" applyFill="1" applyBorder="1" applyAlignment="1">
      <alignment vertical="center"/>
      <protection/>
    </xf>
    <xf numFmtId="0" fontId="1" fillId="0" borderId="34" xfId="46" applyFont="1" applyFill="1" applyBorder="1" applyAlignment="1">
      <alignment vertical="center"/>
      <protection/>
    </xf>
    <xf numFmtId="0" fontId="2" fillId="0" borderId="33" xfId="46" applyFont="1" applyFill="1" applyBorder="1" applyAlignment="1">
      <alignment vertical="center"/>
      <protection/>
    </xf>
    <xf numFmtId="0" fontId="2" fillId="0" borderId="34" xfId="46" applyFont="1" applyFill="1" applyBorder="1" applyAlignment="1">
      <alignment vertical="center"/>
      <protection/>
    </xf>
    <xf numFmtId="0" fontId="1" fillId="0" borderId="35" xfId="46" applyFont="1" applyFill="1" applyBorder="1" applyAlignment="1" applyProtection="1">
      <alignment vertical="center"/>
      <protection locked="0"/>
    </xf>
    <xf numFmtId="0" fontId="1" fillId="0" borderId="36" xfId="46" applyFont="1" applyFill="1" applyBorder="1" applyAlignment="1" applyProtection="1">
      <alignment vertical="center"/>
      <protection locked="0"/>
    </xf>
    <xf numFmtId="0" fontId="2" fillId="0" borderId="37" xfId="46" applyFont="1" applyFill="1" applyBorder="1" applyAlignment="1">
      <alignment vertical="center"/>
      <protection/>
    </xf>
    <xf numFmtId="0" fontId="2" fillId="0" borderId="38" xfId="46" applyFont="1" applyFill="1" applyBorder="1" applyAlignment="1">
      <alignment vertical="center"/>
      <protection/>
    </xf>
    <xf numFmtId="0" fontId="1" fillId="3" borderId="39" xfId="46" applyFont="1" applyFill="1" applyBorder="1" applyAlignment="1">
      <alignment horizontal="center" vertical="center"/>
      <protection/>
    </xf>
    <xf numFmtId="0" fontId="2" fillId="0" borderId="40" xfId="46" applyFont="1" applyFill="1" applyBorder="1" applyAlignment="1">
      <alignment vertical="center" wrapText="1"/>
      <protection/>
    </xf>
    <xf numFmtId="0" fontId="2" fillId="0" borderId="41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64" fontId="2" fillId="0" borderId="0" xfId="46" applyNumberFormat="1" applyFont="1" applyFill="1" applyBorder="1" applyAlignment="1" applyProtection="1">
      <alignment horizontal="center" vertical="center"/>
      <protection locked="0"/>
    </xf>
    <xf numFmtId="0" fontId="1" fillId="0" borderId="29" xfId="46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164" fontId="2" fillId="0" borderId="29" xfId="46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/>
    </xf>
    <xf numFmtId="164" fontId="2" fillId="0" borderId="43" xfId="46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3" fillId="0" borderId="12" xfId="46" applyFont="1" applyFill="1" applyBorder="1" applyAlignment="1">
      <alignment horizontal="left" vertical="center" wrapText="1"/>
      <protection/>
    </xf>
    <xf numFmtId="0" fontId="1" fillId="32" borderId="39" xfId="46" applyFont="1" applyFill="1" applyBorder="1" applyAlignment="1">
      <alignment horizontal="center" vertical="center"/>
      <protection/>
    </xf>
    <xf numFmtId="0" fontId="1" fillId="32" borderId="39" xfId="46" applyFont="1" applyFill="1" applyBorder="1" applyAlignment="1">
      <alignment horizontal="center" vertical="center" wrapText="1"/>
      <protection/>
    </xf>
    <xf numFmtId="0" fontId="1" fillId="0" borderId="39" xfId="46" applyFont="1" applyFill="1" applyBorder="1" applyAlignment="1">
      <alignment horizontal="left" vertical="center" wrapText="1"/>
      <protection/>
    </xf>
    <xf numFmtId="0" fontId="1" fillId="0" borderId="12" xfId="46" applyFont="1" applyFill="1" applyBorder="1" applyAlignment="1">
      <alignment horizontal="left" vertical="center" wrapText="1"/>
      <protection/>
    </xf>
    <xf numFmtId="0" fontId="7" fillId="0" borderId="44" xfId="0" applyFont="1" applyBorder="1" applyAlignment="1">
      <alignment vertical="center"/>
    </xf>
    <xf numFmtId="0" fontId="1" fillId="3" borderId="39" xfId="46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5" xfId="4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2" borderId="12" xfId="46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46" xfId="46" applyNumberFormat="1" applyFont="1" applyFill="1" applyBorder="1" applyAlignment="1" applyProtection="1">
      <alignment horizontal="center" vertical="center"/>
      <protection locked="0"/>
    </xf>
    <xf numFmtId="49" fontId="1" fillId="0" borderId="28" xfId="46" applyNumberFormat="1" applyFont="1" applyFill="1" applyBorder="1" applyAlignment="1">
      <alignment horizontal="center" vertical="center"/>
      <protection/>
    </xf>
    <xf numFmtId="0" fontId="1" fillId="0" borderId="24" xfId="46" applyFont="1" applyFill="1" applyBorder="1" applyAlignment="1">
      <alignment horizontal="left" vertical="center" wrapText="1"/>
      <protection/>
    </xf>
    <xf numFmtId="49" fontId="1" fillId="0" borderId="26" xfId="46" applyNumberFormat="1" applyFont="1" applyFill="1" applyBorder="1" applyAlignment="1" applyProtection="1">
      <alignment horizontal="center" vertical="center" wrapText="1"/>
      <protection locked="0"/>
    </xf>
    <xf numFmtId="0" fontId="1" fillId="3" borderId="24" xfId="46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46" applyFont="1">
      <alignment/>
      <protection/>
    </xf>
    <xf numFmtId="0" fontId="6" fillId="0" borderId="0" xfId="46" applyFont="1" applyAlignment="1">
      <alignment vertical="center"/>
      <protection/>
    </xf>
    <xf numFmtId="49" fontId="2" fillId="0" borderId="47" xfId="46" applyNumberFormat="1" applyFont="1" applyFill="1" applyBorder="1" applyAlignment="1" applyProtection="1">
      <alignment horizontal="center" vertical="center"/>
      <protection locked="0"/>
    </xf>
    <xf numFmtId="0" fontId="1" fillId="33" borderId="48" xfId="46" applyFont="1" applyFill="1" applyBorder="1" applyAlignment="1">
      <alignment horizontal="left" vertical="center" wrapText="1"/>
      <protection/>
    </xf>
    <xf numFmtId="49" fontId="1" fillId="0" borderId="46" xfId="46" applyNumberFormat="1" applyFont="1" applyFill="1" applyBorder="1" applyAlignment="1">
      <alignment horizontal="center" vertical="center"/>
      <protection/>
    </xf>
    <xf numFmtId="49" fontId="1" fillId="0" borderId="26" xfId="46" applyNumberFormat="1" applyFont="1" applyFill="1" applyBorder="1" applyAlignment="1" applyProtection="1">
      <alignment horizontal="center" vertical="center"/>
      <protection locked="0"/>
    </xf>
    <xf numFmtId="0" fontId="1" fillId="0" borderId="0" xfId="46" applyFont="1" applyFill="1" applyBorder="1" applyAlignment="1">
      <alignment horizontal="left" vertical="top"/>
      <protection/>
    </xf>
    <xf numFmtId="49" fontId="1" fillId="0" borderId="49" xfId="46" applyNumberFormat="1" applyFont="1" applyFill="1" applyBorder="1" applyAlignment="1" applyProtection="1">
      <alignment horizontal="center" vertical="center"/>
      <protection locked="0"/>
    </xf>
    <xf numFmtId="164" fontId="1" fillId="0" borderId="39" xfId="46" applyNumberFormat="1" applyFont="1" applyFill="1" applyBorder="1" applyAlignment="1">
      <alignment horizontal="right" vertical="center"/>
      <protection/>
    </xf>
    <xf numFmtId="164" fontId="1" fillId="0" borderId="50" xfId="46" applyNumberFormat="1" applyFont="1" applyFill="1" applyBorder="1" applyAlignment="1">
      <alignment horizontal="center" vertical="center"/>
      <protection/>
    </xf>
    <xf numFmtId="164" fontId="1" fillId="0" borderId="51" xfId="46" applyNumberFormat="1" applyFont="1" applyFill="1" applyBorder="1" applyAlignment="1">
      <alignment horizontal="right" vertical="center"/>
      <protection/>
    </xf>
    <xf numFmtId="164" fontId="3" fillId="0" borderId="52" xfId="0" applyNumberFormat="1" applyFont="1" applyBorder="1" applyAlignment="1">
      <alignment horizontal="center" vertical="center"/>
    </xf>
    <xf numFmtId="164" fontId="1" fillId="0" borderId="53" xfId="46" applyNumberFormat="1" applyFont="1" applyFill="1" applyBorder="1" applyAlignment="1">
      <alignment vertical="center" wrapText="1"/>
      <protection/>
    </xf>
    <xf numFmtId="164" fontId="3" fillId="0" borderId="29" xfId="0" applyNumberFormat="1" applyFont="1" applyBorder="1" applyAlignment="1">
      <alignment horizontal="center" vertical="center"/>
    </xf>
    <xf numFmtId="49" fontId="1" fillId="0" borderId="54" xfId="46" applyNumberFormat="1" applyFont="1" applyFill="1" applyBorder="1" applyAlignment="1" applyProtection="1">
      <alignment horizontal="center" vertical="center" wrapText="1"/>
      <protection locked="0"/>
    </xf>
    <xf numFmtId="164" fontId="2" fillId="0" borderId="39" xfId="46" applyNumberFormat="1" applyFont="1" applyFill="1" applyBorder="1" applyAlignment="1" applyProtection="1">
      <alignment horizontal="center" vertical="center"/>
      <protection locked="0"/>
    </xf>
    <xf numFmtId="14" fontId="2" fillId="0" borderId="55" xfId="46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>
      <alignment/>
    </xf>
    <xf numFmtId="3" fontId="3" fillId="0" borderId="56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46" applyFont="1" applyFill="1" applyBorder="1" applyAlignment="1">
      <alignment vertical="center" wrapText="1"/>
      <protection/>
    </xf>
    <xf numFmtId="3" fontId="3" fillId="0" borderId="0" xfId="0" applyNumberFormat="1" applyFont="1" applyBorder="1" applyAlignment="1">
      <alignment horizontal="center" vertical="center"/>
    </xf>
    <xf numFmtId="49" fontId="1" fillId="0" borderId="57" xfId="46" applyNumberFormat="1" applyFont="1" applyFill="1" applyBorder="1" applyAlignment="1" applyProtection="1">
      <alignment horizontal="center" vertical="center"/>
      <protection locked="0"/>
    </xf>
    <xf numFmtId="49" fontId="1" fillId="0" borderId="58" xfId="46" applyNumberFormat="1" applyFont="1" applyFill="1" applyBorder="1" applyAlignment="1" applyProtection="1">
      <alignment horizontal="center" vertical="center"/>
      <protection locked="0"/>
    </xf>
    <xf numFmtId="49" fontId="1" fillId="0" borderId="59" xfId="46" applyNumberFormat="1" applyFont="1" applyFill="1" applyBorder="1" applyAlignment="1">
      <alignment horizontal="center" vertical="center"/>
      <protection/>
    </xf>
    <xf numFmtId="49" fontId="1" fillId="0" borderId="60" xfId="46" applyNumberFormat="1" applyFont="1" applyFill="1" applyBorder="1" applyAlignment="1">
      <alignment horizontal="center" vertical="center"/>
      <protection/>
    </xf>
    <xf numFmtId="0" fontId="2" fillId="0" borderId="44" xfId="46" applyFont="1" applyFill="1" applyBorder="1" applyAlignment="1">
      <alignment horizontal="center" vertical="center" wrapText="1"/>
      <protection/>
    </xf>
    <xf numFmtId="0" fontId="2" fillId="0" borderId="29" xfId="46" applyFont="1" applyFill="1" applyBorder="1" applyAlignment="1">
      <alignment horizontal="center" vertical="center" wrapText="1"/>
      <protection/>
    </xf>
    <xf numFmtId="49" fontId="1" fillId="0" borderId="46" xfId="46" applyNumberFormat="1" applyFont="1" applyFill="1" applyBorder="1" applyAlignment="1">
      <alignment horizontal="center" vertical="center"/>
      <protection/>
    </xf>
    <xf numFmtId="49" fontId="1" fillId="0" borderId="61" xfId="46" applyNumberFormat="1" applyFont="1" applyFill="1" applyBorder="1" applyAlignment="1">
      <alignment horizontal="center" vertical="center"/>
      <protection/>
    </xf>
    <xf numFmtId="49" fontId="1" fillId="0" borderId="49" xfId="46" applyNumberFormat="1" applyFont="1" applyFill="1" applyBorder="1" applyAlignment="1" applyProtection="1">
      <alignment horizontal="center" vertical="center"/>
      <protection locked="0"/>
    </xf>
    <xf numFmtId="49" fontId="1" fillId="0" borderId="47" xfId="46" applyNumberFormat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6" xfId="46" applyNumberFormat="1" applyFont="1" applyFill="1" applyBorder="1" applyAlignment="1">
      <alignment horizontal="center" vertical="center"/>
      <protection/>
    </xf>
    <xf numFmtId="49" fontId="1" fillId="0" borderId="61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Border="1" applyAlignment="1">
      <alignment horizontal="left"/>
      <protection/>
    </xf>
    <xf numFmtId="6" fontId="1" fillId="0" borderId="62" xfId="46" applyNumberFormat="1" applyFont="1" applyFill="1" applyBorder="1" applyAlignment="1">
      <alignment horizontal="center" vertical="center"/>
      <protection/>
    </xf>
    <xf numFmtId="6" fontId="1" fillId="0" borderId="63" xfId="46" applyNumberFormat="1" applyFont="1" applyFill="1" applyBorder="1" applyAlignment="1">
      <alignment horizontal="center" vertical="center"/>
      <protection/>
    </xf>
    <xf numFmtId="6" fontId="1" fillId="0" borderId="64" xfId="46" applyNumberFormat="1" applyFont="1" applyFill="1" applyBorder="1" applyAlignment="1">
      <alignment horizontal="center" vertical="center"/>
      <protection/>
    </xf>
    <xf numFmtId="6" fontId="1" fillId="0" borderId="65" xfId="46" applyNumberFormat="1" applyFont="1" applyFill="1" applyBorder="1" applyAlignment="1">
      <alignment horizontal="center" vertical="center"/>
      <protection/>
    </xf>
    <xf numFmtId="6" fontId="2" fillId="0" borderId="64" xfId="46" applyNumberFormat="1" applyFont="1" applyFill="1" applyBorder="1" applyAlignment="1">
      <alignment horizontal="center" vertical="center"/>
      <protection/>
    </xf>
    <xf numFmtId="6" fontId="2" fillId="0" borderId="65" xfId="46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4" fillId="0" borderId="66" xfId="46" applyFont="1" applyFill="1" applyBorder="1" applyAlignment="1">
      <alignment horizontal="left" vertical="center" wrapText="1"/>
      <protection/>
    </xf>
    <xf numFmtId="0" fontId="1" fillId="0" borderId="0" xfId="46" applyFont="1" applyFill="1" applyBorder="1" applyAlignment="1">
      <alignment vertical="center" wrapText="1"/>
      <protection/>
    </xf>
    <xf numFmtId="0" fontId="1" fillId="0" borderId="0" xfId="46" applyFont="1" applyFill="1" applyBorder="1" applyAlignment="1">
      <alignment vertical="center"/>
      <protection/>
    </xf>
    <xf numFmtId="0" fontId="1" fillId="0" borderId="67" xfId="46" applyFont="1" applyFill="1" applyBorder="1" applyAlignment="1">
      <alignment horizontal="left" vertical="center" wrapText="1"/>
      <protection/>
    </xf>
    <xf numFmtId="0" fontId="1" fillId="0" borderId="31" xfId="46" applyFont="1" applyFill="1" applyBorder="1" applyAlignment="1">
      <alignment horizontal="left" vertical="center" wrapText="1"/>
      <protection/>
    </xf>
    <xf numFmtId="0" fontId="2" fillId="0" borderId="68" xfId="46" applyFont="1" applyFill="1" applyBorder="1" applyAlignment="1">
      <alignment horizontal="center" vertical="center" wrapText="1"/>
      <protection/>
    </xf>
    <xf numFmtId="0" fontId="2" fillId="0" borderId="21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Border="1" applyAlignment="1">
      <alignment horizontal="left"/>
      <protection/>
    </xf>
    <xf numFmtId="0" fontId="1" fillId="0" borderId="69" xfId="46" applyFont="1" applyFill="1" applyBorder="1" applyAlignment="1">
      <alignment horizontal="left" vertical="center" wrapText="1"/>
      <protection/>
    </xf>
    <xf numFmtId="0" fontId="1" fillId="0" borderId="33" xfId="46" applyFont="1" applyFill="1" applyBorder="1" applyAlignment="1">
      <alignment horizontal="left" vertical="center" wrapText="1"/>
      <protection/>
    </xf>
    <xf numFmtId="0" fontId="2" fillId="0" borderId="69" xfId="46" applyFont="1" applyFill="1" applyBorder="1" applyAlignment="1">
      <alignment horizontal="left" vertical="center" wrapText="1"/>
      <protection/>
    </xf>
    <xf numFmtId="0" fontId="2" fillId="0" borderId="33" xfId="46" applyFont="1" applyFill="1" applyBorder="1" applyAlignment="1">
      <alignment horizontal="left" vertical="center" wrapText="1"/>
      <protection/>
    </xf>
    <xf numFmtId="0" fontId="1" fillId="0" borderId="70" xfId="46" applyFont="1" applyFill="1" applyBorder="1" applyAlignment="1" applyProtection="1">
      <alignment horizontal="left" vertical="center" wrapText="1"/>
      <protection locked="0"/>
    </xf>
    <xf numFmtId="0" fontId="1" fillId="0" borderId="35" xfId="46" applyFont="1" applyFill="1" applyBorder="1" applyAlignment="1" applyProtection="1">
      <alignment horizontal="left" vertical="center" wrapText="1"/>
      <protection locked="0"/>
    </xf>
    <xf numFmtId="0" fontId="2" fillId="0" borderId="71" xfId="46" applyFont="1" applyFill="1" applyBorder="1" applyAlignment="1">
      <alignment horizontal="left" vertical="center" wrapText="1"/>
      <protection/>
    </xf>
    <xf numFmtId="0" fontId="2" fillId="0" borderId="37" xfId="4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6" fontId="1" fillId="0" borderId="72" xfId="46" applyNumberFormat="1" applyFont="1" applyFill="1" applyBorder="1" applyAlignment="1">
      <alignment horizontal="center" vertical="center"/>
      <protection/>
    </xf>
    <xf numFmtId="6" fontId="1" fillId="0" borderId="73" xfId="46" applyNumberFormat="1" applyFont="1" applyFill="1" applyBorder="1" applyAlignment="1">
      <alignment horizontal="center" vertical="center"/>
      <protection/>
    </xf>
    <xf numFmtId="6" fontId="2" fillId="0" borderId="74" xfId="46" applyNumberFormat="1" applyFont="1" applyFill="1" applyBorder="1" applyAlignment="1">
      <alignment horizontal="center" vertical="center"/>
      <protection/>
    </xf>
    <xf numFmtId="6" fontId="2" fillId="0" borderId="75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0" width="9.140625" style="2" customWidth="1"/>
    <col min="11" max="11" width="14.7109375" style="2" customWidth="1"/>
    <col min="12" max="12" width="13.00390625" style="2" customWidth="1"/>
    <col min="13" max="16384" width="9.140625" style="2" customWidth="1"/>
  </cols>
  <sheetData>
    <row r="1" spans="1:7" ht="21" customHeight="1">
      <c r="A1" s="43" t="s">
        <v>76</v>
      </c>
      <c r="B1" s="43"/>
      <c r="C1" s="1"/>
      <c r="D1" s="95"/>
      <c r="E1" s="94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8" ht="42" customHeight="1" thickBot="1">
      <c r="A3" s="26"/>
      <c r="B3" s="23" t="s">
        <v>46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22</v>
      </c>
      <c r="H3" s="71"/>
    </row>
    <row r="4" spans="1:7" ht="21" customHeight="1">
      <c r="A4" s="28" t="s">
        <v>4</v>
      </c>
      <c r="B4" s="39" t="s">
        <v>5</v>
      </c>
      <c r="C4" s="40"/>
      <c r="D4" s="40"/>
      <c r="E4" s="40"/>
      <c r="F4" s="40"/>
      <c r="G4" s="41"/>
    </row>
    <row r="5" spans="1:7" ht="24" customHeight="1">
      <c r="A5" s="119" t="s">
        <v>27</v>
      </c>
      <c r="B5" s="6" t="s">
        <v>24</v>
      </c>
      <c r="C5" s="21" t="s">
        <v>7</v>
      </c>
      <c r="D5" s="15">
        <v>11</v>
      </c>
      <c r="E5" s="7">
        <v>1000</v>
      </c>
      <c r="F5" s="8">
        <f>+D5*E5</f>
        <v>11000</v>
      </c>
      <c r="G5" s="117" t="s">
        <v>77</v>
      </c>
    </row>
    <row r="6" spans="1:7" ht="25.5" customHeight="1">
      <c r="A6" s="120"/>
      <c r="B6" s="76" t="s">
        <v>25</v>
      </c>
      <c r="C6" s="22" t="s">
        <v>8</v>
      </c>
      <c r="D6" s="16">
        <v>7</v>
      </c>
      <c r="E6" s="9">
        <v>3500</v>
      </c>
      <c r="F6" s="8">
        <f aca="true" t="shared" si="0" ref="F6:F12">+D6*E6</f>
        <v>24500</v>
      </c>
      <c r="G6" s="118"/>
    </row>
    <row r="7" spans="1:8" ht="35.25" customHeight="1">
      <c r="A7" s="123" t="s">
        <v>28</v>
      </c>
      <c r="B7" s="72" t="s">
        <v>59</v>
      </c>
      <c r="C7" s="22" t="s">
        <v>6</v>
      </c>
      <c r="D7" s="17">
        <v>505</v>
      </c>
      <c r="E7" s="9">
        <v>700</v>
      </c>
      <c r="F7" s="8">
        <f t="shared" si="0"/>
        <v>353500</v>
      </c>
      <c r="G7" s="125" t="s">
        <v>77</v>
      </c>
      <c r="H7" s="71"/>
    </row>
    <row r="8" spans="1:7" ht="31.5" customHeight="1">
      <c r="A8" s="124"/>
      <c r="B8" s="72" t="s">
        <v>60</v>
      </c>
      <c r="C8" s="22" t="s">
        <v>6</v>
      </c>
      <c r="D8" s="17">
        <v>17</v>
      </c>
      <c r="E8" s="9">
        <v>1500</v>
      </c>
      <c r="F8" s="8">
        <f t="shared" si="0"/>
        <v>25500</v>
      </c>
      <c r="G8" s="126"/>
    </row>
    <row r="9" spans="1:7" ht="51.75" customHeight="1">
      <c r="A9" s="129" t="s">
        <v>53</v>
      </c>
      <c r="B9" s="75" t="s">
        <v>54</v>
      </c>
      <c r="C9" s="74" t="s">
        <v>42</v>
      </c>
      <c r="D9" s="78">
        <v>173</v>
      </c>
      <c r="E9" s="109">
        <v>2500</v>
      </c>
      <c r="F9" s="8">
        <f t="shared" si="0"/>
        <v>432500</v>
      </c>
      <c r="G9" s="101" t="s">
        <v>77</v>
      </c>
    </row>
    <row r="10" spans="1:7" ht="23.25" customHeight="1">
      <c r="A10" s="130"/>
      <c r="B10" s="75" t="s">
        <v>51</v>
      </c>
      <c r="C10" s="74" t="s">
        <v>42</v>
      </c>
      <c r="D10" s="78">
        <v>144</v>
      </c>
      <c r="E10" s="109">
        <v>2300</v>
      </c>
      <c r="F10" s="8">
        <f t="shared" si="0"/>
        <v>331200</v>
      </c>
      <c r="G10" s="101" t="s">
        <v>77</v>
      </c>
    </row>
    <row r="11" spans="1:8" ht="21" customHeight="1">
      <c r="A11" s="98" t="s">
        <v>29</v>
      </c>
      <c r="B11" s="97" t="s">
        <v>43</v>
      </c>
      <c r="C11" s="74" t="s">
        <v>6</v>
      </c>
      <c r="D11" s="78">
        <v>660</v>
      </c>
      <c r="E11" s="109">
        <v>200</v>
      </c>
      <c r="F11" s="8">
        <f t="shared" si="0"/>
        <v>132000</v>
      </c>
      <c r="G11" s="101" t="s">
        <v>77</v>
      </c>
      <c r="H11"/>
    </row>
    <row r="12" spans="1:7" ht="24.75" customHeight="1">
      <c r="A12" s="31" t="s">
        <v>30</v>
      </c>
      <c r="B12" s="32" t="s">
        <v>26</v>
      </c>
      <c r="C12" s="33" t="s">
        <v>6</v>
      </c>
      <c r="D12" s="34">
        <v>660</v>
      </c>
      <c r="E12" s="35">
        <v>300</v>
      </c>
      <c r="F12" s="102">
        <f t="shared" si="0"/>
        <v>198000</v>
      </c>
      <c r="G12" s="99" t="s">
        <v>78</v>
      </c>
    </row>
    <row r="13" spans="1:7" ht="37.5" customHeight="1" thickBot="1">
      <c r="A13" s="121" t="s">
        <v>49</v>
      </c>
      <c r="B13" s="122"/>
      <c r="C13" s="44"/>
      <c r="D13" s="44"/>
      <c r="E13" s="45"/>
      <c r="F13" s="103">
        <f>SUM(F5:F12)</f>
        <v>1508200</v>
      </c>
      <c r="G13" s="110">
        <v>43131</v>
      </c>
    </row>
    <row r="14" spans="1:7" ht="21" customHeight="1">
      <c r="A14" s="28" t="s">
        <v>31</v>
      </c>
      <c r="B14" s="39" t="s">
        <v>11</v>
      </c>
      <c r="C14" s="40"/>
      <c r="D14" s="40"/>
      <c r="E14" s="29"/>
      <c r="F14" s="29"/>
      <c r="G14" s="30"/>
    </row>
    <row r="15" spans="1:7" ht="32.25" customHeight="1">
      <c r="A15" s="3" t="s">
        <v>32</v>
      </c>
      <c r="B15" s="4" t="s">
        <v>20</v>
      </c>
      <c r="C15" s="20" t="s">
        <v>6</v>
      </c>
      <c r="D15" s="18">
        <v>660</v>
      </c>
      <c r="E15" s="5">
        <v>480</v>
      </c>
      <c r="F15" s="104">
        <f>+D15*E15</f>
        <v>316800</v>
      </c>
      <c r="G15" s="117" t="s">
        <v>79</v>
      </c>
    </row>
    <row r="16" spans="1:7" ht="43.5" customHeight="1">
      <c r="A16" s="86" t="s">
        <v>33</v>
      </c>
      <c r="B16" s="75" t="s">
        <v>61</v>
      </c>
      <c r="C16" s="22" t="s">
        <v>6</v>
      </c>
      <c r="D16" s="17">
        <v>660</v>
      </c>
      <c r="E16" s="9">
        <v>60</v>
      </c>
      <c r="F16" s="8">
        <f>+D16*E16</f>
        <v>39600</v>
      </c>
      <c r="G16" s="127"/>
    </row>
    <row r="17" spans="1:7" ht="58.5" customHeight="1">
      <c r="A17" s="87" t="s">
        <v>34</v>
      </c>
      <c r="B17" s="76" t="s">
        <v>62</v>
      </c>
      <c r="C17" s="22" t="s">
        <v>9</v>
      </c>
      <c r="D17" s="17">
        <v>75</v>
      </c>
      <c r="E17" s="9">
        <v>400</v>
      </c>
      <c r="F17" s="8">
        <f>+D17*E17</f>
        <v>30000</v>
      </c>
      <c r="G17" s="127"/>
    </row>
    <row r="18" spans="1:7" ht="45" customHeight="1">
      <c r="A18" s="87" t="s">
        <v>35</v>
      </c>
      <c r="B18" s="76" t="s">
        <v>63</v>
      </c>
      <c r="C18" s="22" t="s">
        <v>9</v>
      </c>
      <c r="D18" s="17">
        <v>28</v>
      </c>
      <c r="E18" s="9">
        <v>1000</v>
      </c>
      <c r="F18" s="8">
        <f>+D18*E18</f>
        <v>28000</v>
      </c>
      <c r="G18" s="128"/>
    </row>
    <row r="19" spans="1:7" ht="37.5" customHeight="1">
      <c r="A19" s="42" t="s">
        <v>36</v>
      </c>
      <c r="B19" s="76" t="s">
        <v>52</v>
      </c>
      <c r="C19" s="22" t="s">
        <v>6</v>
      </c>
      <c r="D19" s="17">
        <v>522</v>
      </c>
      <c r="E19" s="9">
        <v>700</v>
      </c>
      <c r="F19" s="8">
        <f>+D19*E19</f>
        <v>365400</v>
      </c>
      <c r="G19" s="96" t="s">
        <v>58</v>
      </c>
    </row>
    <row r="20" spans="1:7" ht="26.25">
      <c r="A20" s="31" t="s">
        <v>37</v>
      </c>
      <c r="B20" s="88" t="s">
        <v>56</v>
      </c>
      <c r="C20" s="33" t="s">
        <v>10</v>
      </c>
      <c r="D20" s="90" t="s">
        <v>64</v>
      </c>
      <c r="E20" s="35">
        <v>10000</v>
      </c>
      <c r="F20" s="36">
        <f>2*E20</f>
        <v>20000</v>
      </c>
      <c r="G20" s="38" t="s">
        <v>23</v>
      </c>
    </row>
    <row r="21" spans="1:7" ht="52.5" customHeight="1" thickBot="1">
      <c r="A21" s="121" t="s">
        <v>47</v>
      </c>
      <c r="B21" s="122"/>
      <c r="C21" s="60"/>
      <c r="D21" s="60"/>
      <c r="E21" s="61"/>
      <c r="F21" s="105">
        <f>SUM(F15:F20)</f>
        <v>799800</v>
      </c>
      <c r="G21" s="37"/>
    </row>
    <row r="22" spans="1:12" ht="39">
      <c r="A22" s="28" t="s">
        <v>40</v>
      </c>
      <c r="B22" s="46" t="s">
        <v>21</v>
      </c>
      <c r="C22" s="83" t="s">
        <v>6</v>
      </c>
      <c r="D22" s="17">
        <v>660</v>
      </c>
      <c r="E22" s="40">
        <v>900</v>
      </c>
      <c r="F22" s="106">
        <f>+D22*E22</f>
        <v>594000</v>
      </c>
      <c r="G22" s="89" t="s">
        <v>57</v>
      </c>
      <c r="K22" s="2" t="s">
        <v>71</v>
      </c>
      <c r="L22" s="2" t="s">
        <v>72</v>
      </c>
    </row>
    <row r="23" spans="1:14" ht="29.25" customHeight="1" thickBot="1">
      <c r="A23" s="121" t="s">
        <v>41</v>
      </c>
      <c r="B23" s="122"/>
      <c r="C23" s="44"/>
      <c r="D23" s="44"/>
      <c r="E23" s="45"/>
      <c r="F23" s="107">
        <f>+F22</f>
        <v>594000</v>
      </c>
      <c r="G23" s="70"/>
      <c r="K23" s="111">
        <f>SUM(F5:F10,F16,F22,F24)</f>
        <v>2156800</v>
      </c>
      <c r="L23" s="111">
        <f>SUM(F11,F12,F15,F17,F18,F19,F20)</f>
        <v>1090200</v>
      </c>
      <c r="N23" s="2" t="s">
        <v>73</v>
      </c>
    </row>
    <row r="24" spans="1:7" ht="92.25">
      <c r="A24" s="81" t="s">
        <v>44</v>
      </c>
      <c r="B24" s="82" t="s">
        <v>65</v>
      </c>
      <c r="C24" s="73" t="s">
        <v>9</v>
      </c>
      <c r="D24" s="59">
        <v>2300</v>
      </c>
      <c r="E24" s="63">
        <v>150</v>
      </c>
      <c r="F24" s="112">
        <f>+D24*E24</f>
        <v>345000</v>
      </c>
      <c r="G24" s="108" t="s">
        <v>55</v>
      </c>
    </row>
    <row r="25" spans="1:7" ht="36.75" customHeight="1" thickBot="1">
      <c r="A25" s="77" t="s">
        <v>48</v>
      </c>
      <c r="B25" s="66"/>
      <c r="C25" s="44"/>
      <c r="D25" s="67"/>
      <c r="E25" s="68"/>
      <c r="F25" s="113">
        <f>+F24</f>
        <v>345000</v>
      </c>
      <c r="G25" s="69"/>
    </row>
    <row r="26" spans="1:7" ht="36.75" customHeight="1">
      <c r="A26" s="114"/>
      <c r="B26" s="115"/>
      <c r="C26" s="62"/>
      <c r="D26" s="64"/>
      <c r="E26" s="65"/>
      <c r="F26" s="116"/>
      <c r="G26" s="64"/>
    </row>
    <row r="27" spans="1:7" ht="36.75" customHeight="1">
      <c r="A27" s="114"/>
      <c r="B27" s="115"/>
      <c r="C27" s="62"/>
      <c r="D27" s="64"/>
      <c r="E27" s="65"/>
      <c r="F27" s="116"/>
      <c r="G27" s="64"/>
    </row>
    <row r="28" spans="1:7" ht="36.75" customHeight="1">
      <c r="A28" s="114"/>
      <c r="B28" s="115"/>
      <c r="C28" s="62"/>
      <c r="D28" s="64"/>
      <c r="E28" s="65"/>
      <c r="F28" s="116"/>
      <c r="G28" s="64"/>
    </row>
    <row r="29" spans="1:7" ht="36.75" customHeight="1">
      <c r="A29" s="114"/>
      <c r="B29" s="115"/>
      <c r="C29" s="62"/>
      <c r="D29" s="64"/>
      <c r="E29" s="65"/>
      <c r="F29" s="116"/>
      <c r="G29" s="64"/>
    </row>
    <row r="30" spans="1:7" ht="29.25" customHeight="1">
      <c r="A30" s="63"/>
      <c r="B30" s="63"/>
      <c r="C30" s="62"/>
      <c r="D30" s="62"/>
      <c r="E30" s="62"/>
      <c r="F30" s="64"/>
      <c r="G30" s="65"/>
    </row>
    <row r="31" spans="1:7" ht="21" customHeight="1" thickBot="1">
      <c r="A31" s="10"/>
      <c r="B31" s="11"/>
      <c r="C31" s="1"/>
      <c r="D31" s="1"/>
      <c r="E31" s="12"/>
      <c r="F31" s="1"/>
      <c r="G31" s="12"/>
    </row>
    <row r="32" spans="1:7" ht="54" customHeight="1">
      <c r="A32" s="145" t="s">
        <v>12</v>
      </c>
      <c r="B32" s="146"/>
      <c r="C32" s="47"/>
      <c r="D32" s="47"/>
      <c r="E32" s="47"/>
      <c r="F32" s="47"/>
      <c r="G32" s="48"/>
    </row>
    <row r="33" spans="1:7" ht="31.5" customHeight="1">
      <c r="A33" s="143" t="s">
        <v>50</v>
      </c>
      <c r="B33" s="144"/>
      <c r="C33" s="49"/>
      <c r="D33" s="49"/>
      <c r="E33" s="50"/>
      <c r="F33" s="133">
        <f>+F13</f>
        <v>1508200</v>
      </c>
      <c r="G33" s="134"/>
    </row>
    <row r="34" spans="1:7" ht="31.5" customHeight="1">
      <c r="A34" s="150" t="s">
        <v>38</v>
      </c>
      <c r="B34" s="151"/>
      <c r="C34" s="51"/>
      <c r="D34" s="51"/>
      <c r="E34" s="52"/>
      <c r="F34" s="135">
        <f>+F21</f>
        <v>799800</v>
      </c>
      <c r="G34" s="136"/>
    </row>
    <row r="35" spans="1:7" ht="31.5" customHeight="1">
      <c r="A35" s="150" t="s">
        <v>39</v>
      </c>
      <c r="B35" s="151"/>
      <c r="C35" s="51"/>
      <c r="D35" s="51"/>
      <c r="E35" s="52"/>
      <c r="F35" s="135">
        <f>+F23</f>
        <v>594000</v>
      </c>
      <c r="G35" s="136"/>
    </row>
    <row r="36" spans="1:7" ht="31.5" customHeight="1">
      <c r="A36" s="150" t="s">
        <v>45</v>
      </c>
      <c r="B36" s="151"/>
      <c r="C36" s="51"/>
      <c r="D36" s="51"/>
      <c r="E36" s="52"/>
      <c r="F36" s="135">
        <f>+F25</f>
        <v>345000</v>
      </c>
      <c r="G36" s="136"/>
    </row>
    <row r="37" spans="1:7" ht="31.5" customHeight="1">
      <c r="A37" s="152" t="s">
        <v>17</v>
      </c>
      <c r="B37" s="153"/>
      <c r="C37" s="53"/>
      <c r="D37" s="53"/>
      <c r="E37" s="54"/>
      <c r="F37" s="137">
        <f>SUM(F33:G36)</f>
        <v>3247000</v>
      </c>
      <c r="G37" s="138"/>
    </row>
    <row r="38" spans="1:7" ht="31.5" customHeight="1" thickBot="1">
      <c r="A38" s="154" t="s">
        <v>19</v>
      </c>
      <c r="B38" s="155"/>
      <c r="C38" s="55"/>
      <c r="D38" s="55"/>
      <c r="E38" s="56"/>
      <c r="F38" s="159">
        <f>+F37*0.21</f>
        <v>681870</v>
      </c>
      <c r="G38" s="160"/>
    </row>
    <row r="39" spans="1:7" ht="31.5" customHeight="1" thickBot="1">
      <c r="A39" s="156" t="s">
        <v>18</v>
      </c>
      <c r="B39" s="157"/>
      <c r="C39" s="57"/>
      <c r="D39" s="57"/>
      <c r="E39" s="58"/>
      <c r="F39" s="161">
        <f>+F37*1.21</f>
        <v>3928870</v>
      </c>
      <c r="G39" s="162"/>
    </row>
    <row r="40" spans="1:7" ht="21" customHeight="1">
      <c r="A40" s="140"/>
      <c r="B40" s="140"/>
      <c r="C40" s="140"/>
      <c r="D40" s="140"/>
      <c r="E40" s="140"/>
      <c r="F40" s="140"/>
      <c r="G40" s="140"/>
    </row>
    <row r="41" spans="1:7" ht="21" customHeight="1">
      <c r="A41" s="19"/>
      <c r="B41" s="19"/>
      <c r="C41" s="19"/>
      <c r="D41" s="19"/>
      <c r="E41" s="19"/>
      <c r="F41" s="19"/>
      <c r="G41" s="19"/>
    </row>
    <row r="42" spans="1:7" ht="21" customHeight="1">
      <c r="A42" s="147" t="s">
        <v>70</v>
      </c>
      <c r="B42" s="148"/>
      <c r="C42" s="147" t="s">
        <v>74</v>
      </c>
      <c r="D42" s="148"/>
      <c r="E42" s="148"/>
      <c r="F42" s="148"/>
      <c r="G42" s="148"/>
    </row>
    <row r="43" spans="1:7" ht="21" customHeight="1">
      <c r="A43" s="13"/>
      <c r="B43" s="14"/>
      <c r="C43" s="12"/>
      <c r="D43" s="1"/>
      <c r="E43" s="14"/>
      <c r="F43" s="1"/>
      <c r="G43" s="14"/>
    </row>
    <row r="44" spans="1:7" s="92" customFormat="1" ht="21" customHeight="1">
      <c r="A44" s="131" t="s">
        <v>13</v>
      </c>
      <c r="B44" s="131"/>
      <c r="C44" s="131" t="s">
        <v>14</v>
      </c>
      <c r="D44" s="131"/>
      <c r="E44" s="131"/>
      <c r="F44" s="131"/>
      <c r="G44" s="131"/>
    </row>
    <row r="45" spans="1:7" ht="21" customHeight="1">
      <c r="A45" s="100"/>
      <c r="B45" s="100"/>
      <c r="D45" s="12"/>
      <c r="E45" s="13"/>
      <c r="F45" s="12"/>
      <c r="G45" s="13"/>
    </row>
    <row r="46" spans="1:7" ht="21" customHeight="1">
      <c r="A46" s="100"/>
      <c r="B46" s="100"/>
      <c r="C46" s="12"/>
      <c r="D46" s="12"/>
      <c r="E46" s="13"/>
      <c r="F46" s="12"/>
      <c r="G46" s="13"/>
    </row>
    <row r="47" spans="1:7" ht="21" customHeight="1">
      <c r="A47" s="149" t="s">
        <v>15</v>
      </c>
      <c r="B47" s="149"/>
      <c r="C47" s="132" t="s">
        <v>16</v>
      </c>
      <c r="D47" s="132"/>
      <c r="E47" s="132"/>
      <c r="F47" s="132"/>
      <c r="G47" s="132"/>
    </row>
    <row r="48" spans="1:7" ht="48.75" customHeight="1">
      <c r="A48" s="141" t="s">
        <v>68</v>
      </c>
      <c r="B48" s="141"/>
      <c r="C48" s="141" t="s">
        <v>75</v>
      </c>
      <c r="D48" s="142"/>
      <c r="E48" s="142"/>
      <c r="F48" s="142"/>
      <c r="G48" s="142"/>
    </row>
    <row r="49" ht="21" customHeight="1">
      <c r="A49" s="2" t="s">
        <v>69</v>
      </c>
    </row>
    <row r="50" ht="21" customHeight="1">
      <c r="A50" s="91"/>
    </row>
    <row r="51" ht="21" customHeight="1">
      <c r="A51" s="91"/>
    </row>
    <row r="52" spans="1:8" s="80" customFormat="1" ht="63" customHeight="1">
      <c r="A52" s="158"/>
      <c r="B52" s="158"/>
      <c r="C52" s="158"/>
      <c r="D52" s="158"/>
      <c r="E52" s="158"/>
      <c r="F52" s="158"/>
      <c r="G52" s="158"/>
      <c r="H52" s="79"/>
    </row>
    <row r="53" spans="1:8" s="85" customFormat="1" ht="42" customHeight="1">
      <c r="A53" s="139"/>
      <c r="B53" s="139"/>
      <c r="C53" s="139"/>
      <c r="D53" s="139"/>
      <c r="E53" s="139"/>
      <c r="F53" s="139"/>
      <c r="G53" s="139"/>
      <c r="H53" s="84"/>
    </row>
    <row r="54" s="93" customFormat="1" ht="27" customHeight="1">
      <c r="A54" s="93" t="s">
        <v>66</v>
      </c>
    </row>
    <row r="55" spans="1:8" s="85" customFormat="1" ht="35.25" customHeight="1">
      <c r="A55" s="139" t="s">
        <v>67</v>
      </c>
      <c r="B55" s="139"/>
      <c r="C55" s="139"/>
      <c r="D55" s="139"/>
      <c r="E55" s="139"/>
      <c r="F55" s="139"/>
      <c r="G55" s="139"/>
      <c r="H55" s="84"/>
    </row>
    <row r="56" spans="1:5" s="80" customFormat="1" ht="24.75" customHeight="1">
      <c r="A56" s="93"/>
      <c r="B56" s="93"/>
      <c r="C56" s="93"/>
      <c r="D56" s="93"/>
      <c r="E56" s="93"/>
    </row>
  </sheetData>
  <sheetProtection/>
  <mergeCells count="36">
    <mergeCell ref="A38:B38"/>
    <mergeCell ref="A39:B39"/>
    <mergeCell ref="A35:B35"/>
    <mergeCell ref="A48:B48"/>
    <mergeCell ref="A52:G52"/>
    <mergeCell ref="F35:G35"/>
    <mergeCell ref="F38:G38"/>
    <mergeCell ref="F39:G39"/>
    <mergeCell ref="A55:G55"/>
    <mergeCell ref="A53:G53"/>
    <mergeCell ref="A40:G40"/>
    <mergeCell ref="C48:G48"/>
    <mergeCell ref="A44:B44"/>
    <mergeCell ref="A33:B33"/>
    <mergeCell ref="C42:G42"/>
    <mergeCell ref="A47:B47"/>
    <mergeCell ref="A34:B34"/>
    <mergeCell ref="A36:B36"/>
    <mergeCell ref="A23:B23"/>
    <mergeCell ref="C44:G44"/>
    <mergeCell ref="C47:G47"/>
    <mergeCell ref="F33:G33"/>
    <mergeCell ref="F34:G34"/>
    <mergeCell ref="F36:G36"/>
    <mergeCell ref="F37:G37"/>
    <mergeCell ref="A32:B32"/>
    <mergeCell ref="A37:B37"/>
    <mergeCell ref="A42:B42"/>
    <mergeCell ref="G5:G6"/>
    <mergeCell ref="A5:A6"/>
    <mergeCell ref="A21:B21"/>
    <mergeCell ref="A7:A8"/>
    <mergeCell ref="G7:G8"/>
    <mergeCell ref="A13:B13"/>
    <mergeCell ref="G15:G18"/>
    <mergeCell ref="A9:A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2016-08-22T12:42:47Z</cp:lastPrinted>
  <dcterms:created xsi:type="dcterms:W3CDTF">2013-07-10T06:31:46Z</dcterms:created>
  <dcterms:modified xsi:type="dcterms:W3CDTF">2016-10-13T11:18:21Z</dcterms:modified>
  <cp:category/>
  <cp:version/>
  <cp:contentType/>
  <cp:contentStatus/>
</cp:coreProperties>
</file>