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05" windowWidth="14805" windowHeight="8010" activeTab="0"/>
  </bookViews>
  <sheets>
    <sheet name="Chramostek" sheetId="1" r:id="rId1"/>
    <sheet name="List2" sheetId="2" r:id="rId2"/>
    <sheet name="List3" sheetId="3" r:id="rId3"/>
  </sheets>
  <externalReferences>
    <externalReference r:id="rId6"/>
  </externalReferences>
  <definedNames>
    <definedName name="cisloobjektu">'[1]Krycí list'!$A$4</definedName>
    <definedName name="nazevobjektu">'[1]Krycí list'!$C$4</definedName>
  </definedNames>
  <calcPr calcId="145621"/>
</workbook>
</file>

<file path=xl/sharedStrings.xml><?xml version="1.0" encoding="utf-8"?>
<sst xmlns="http://schemas.openxmlformats.org/spreadsheetml/2006/main" count="467" uniqueCount="232">
  <si>
    <t>Stavba :</t>
  </si>
  <si>
    <t>Objekt :</t>
  </si>
  <si>
    <t>pořadové číslo</t>
  </si>
  <si>
    <t>Číslo položky</t>
  </si>
  <si>
    <t>Název položky</t>
  </si>
  <si>
    <t>MJ</t>
  </si>
  <si>
    <t>množství</t>
  </si>
  <si>
    <t>cena / MJ</t>
  </si>
  <si>
    <t>celkem (Kč)</t>
  </si>
  <si>
    <t>Zemní práce</t>
  </si>
  <si>
    <t>111 10-1101.R00</t>
  </si>
  <si>
    <t>Odstranění travin, rákosu na ploše do 0,1 ha</t>
  </si>
  <si>
    <t>ha</t>
  </si>
  <si>
    <t>122 10-2202.R00</t>
  </si>
  <si>
    <t>Odkopávky pro silnice v hor. 2 do 1000 m3</t>
  </si>
  <si>
    <t>m3</t>
  </si>
  <si>
    <t>139 60-1102.R00</t>
  </si>
  <si>
    <t>171 10-1103.R00</t>
  </si>
  <si>
    <t>Uložení sypaniny do násypů zhutněných na 100% PS</t>
  </si>
  <si>
    <t>174 10-1101.R00</t>
  </si>
  <si>
    <t>Zásyp jam, rýh, šachet se zhutněním</t>
  </si>
  <si>
    <t>171 20-1201.R00</t>
  </si>
  <si>
    <t>162 30-1101.R00</t>
  </si>
  <si>
    <t>162 70-1105.R00</t>
  </si>
  <si>
    <t>Vodorovné přemístění výkopku z hor.1-4 do 10000 m</t>
  </si>
  <si>
    <t>162 70-1109.R00</t>
  </si>
  <si>
    <t>167 10-1101.R00</t>
  </si>
  <si>
    <t>181 10-1102.R00</t>
  </si>
  <si>
    <t>Úprava pláně v zářezech v hor. 1-4, se zhutněním</t>
  </si>
  <si>
    <t>m2</t>
  </si>
  <si>
    <t>180 40-2111.R00</t>
  </si>
  <si>
    <t>Založení trávníku parkového výsevem v rovině</t>
  </si>
  <si>
    <t>005-72400</t>
  </si>
  <si>
    <t>kg</t>
  </si>
  <si>
    <t>182 00-1111.R00</t>
  </si>
  <si>
    <t>Plošná úprava terénu, nerovnosti do 10 cm v rovině</t>
  </si>
  <si>
    <t>185 80-3111.R00</t>
  </si>
  <si>
    <t>Ošetření trávníku v rovině</t>
  </si>
  <si>
    <t>185 85-1111.R00</t>
  </si>
  <si>
    <t>Dovoz vody pro zálivku rostlin do 6 km</t>
  </si>
  <si>
    <t>185 80-4312.R00</t>
  </si>
  <si>
    <t>Celkem za</t>
  </si>
  <si>
    <t>Komunikace</t>
  </si>
  <si>
    <t>56104-1111.R00</t>
  </si>
  <si>
    <t>Zřízení podkladu ze zeminy uprav. hydr. poj tl. 300 mm</t>
  </si>
  <si>
    <t>585-34623</t>
  </si>
  <si>
    <t>t</t>
  </si>
  <si>
    <t>564 85-1111.R00</t>
  </si>
  <si>
    <t>564 86-1111.R00</t>
  </si>
  <si>
    <t>565 15-1211.R00</t>
  </si>
  <si>
    <t>577 13-4121R00</t>
  </si>
  <si>
    <t>599</t>
  </si>
  <si>
    <t>ks</t>
  </si>
  <si>
    <t>Trubní vedení</t>
  </si>
  <si>
    <t>899 43-1111.R00</t>
  </si>
  <si>
    <t>Výšková úprava do 20 cm, zvýšení krytu šoupěte</t>
  </si>
  <si>
    <t>kus</t>
  </si>
  <si>
    <t>Geodetické práce</t>
  </si>
  <si>
    <t>Vytyčení stavby</t>
  </si>
  <si>
    <t>100m</t>
  </si>
  <si>
    <t>Staveništní přesun hmot</t>
  </si>
  <si>
    <t>998 22-5111.R00</t>
  </si>
  <si>
    <t>Přesun hmot, pozemní komunikace, kryt živičný</t>
  </si>
  <si>
    <t>111 10-1102.R00</t>
  </si>
  <si>
    <t>Odstranění travin, rákosu na ploše nad 0,1 do 1 ha</t>
  </si>
  <si>
    <t>122 10-2203.R00</t>
  </si>
  <si>
    <t>Odkopávky pro silnice v hor. 2 do 10000 m3</t>
  </si>
  <si>
    <t>56104-1131.R00</t>
  </si>
  <si>
    <t>564 23-1111.R00</t>
  </si>
  <si>
    <t>Podklad ze štěrkopísku po zhutnění tloušťky 10 cm</t>
  </si>
  <si>
    <t>Podklad ze štěrkodrti po zhutnění tloušťky 15 cm</t>
  </si>
  <si>
    <t>Podklad ze štěrkodrti po zhutnění tloušťky 20 cm</t>
  </si>
  <si>
    <t>564 86-1114.R00</t>
  </si>
  <si>
    <t>Podklad z obal kam.ACP 16+,ACP 22+,nad 3 m,tl.7 cm</t>
  </si>
  <si>
    <t>Asfaltový beton ACO 11 tl. 40 mm přes 3 m</t>
  </si>
  <si>
    <t>584 12-1111.R00</t>
  </si>
  <si>
    <t>Osazení silničních panelů,lože z kameniva tl. 4 cm</t>
  </si>
  <si>
    <t>593-81102</t>
  </si>
  <si>
    <t>Panely silniční IZD 300/150/16 JP 6t</t>
  </si>
  <si>
    <t>Hutnící zkoušky zlepšené zeminy</t>
  </si>
  <si>
    <t>899</t>
  </si>
  <si>
    <t>Oprava stávající šachty na vodovodu</t>
  </si>
  <si>
    <t>Doplňující práce na komunikaci</t>
  </si>
  <si>
    <t>911 33-2111.R00</t>
  </si>
  <si>
    <t>Montáž svodidla ocel. se zaber. sloupků vzd. 2 m</t>
  </si>
  <si>
    <t>m</t>
  </si>
  <si>
    <t>553-46901</t>
  </si>
  <si>
    <t>Svodnice NH-4-zkrácená l = 3835 mm pozinkovaná</t>
  </si>
  <si>
    <t>553-46942</t>
  </si>
  <si>
    <t>Přechodka náběhová NH-4 8,5 % Zn, 50.5.02</t>
  </si>
  <si>
    <t>553-46960</t>
  </si>
  <si>
    <t>Sloupek IPE100,  1500 mm pozinkovaný</t>
  </si>
  <si>
    <t>919 72-2152R00</t>
  </si>
  <si>
    <t>Geobuňky tl. 200 mm počet buněk do 30/m2</t>
  </si>
  <si>
    <t>919 72-6122R00</t>
  </si>
  <si>
    <t>Geotextilie pro ochranu a separaci do 500 kg/m2</t>
  </si>
  <si>
    <t>311 00-0000</t>
  </si>
  <si>
    <t>Želbet zídka z betonu C 20/25 - komplet</t>
  </si>
  <si>
    <t>Celkem Chramostek SO 02</t>
  </si>
  <si>
    <t>111 20-1101.R00</t>
  </si>
  <si>
    <t>Odstranění křovin i s kořeny na ploše do 1000 m2</t>
  </si>
  <si>
    <t>112 10-1101.R00</t>
  </si>
  <si>
    <t>Kácení stromů listnatých o průměru kmene 10-30 cm</t>
  </si>
  <si>
    <t>112 10-1102.R00</t>
  </si>
  <si>
    <t>Kácení stromů listnatých o průměru kmene 30-50 cm</t>
  </si>
  <si>
    <t>162 30-1401.R00</t>
  </si>
  <si>
    <t>Vod.přemístění větví listnatých, D 30cm  do 5000 m</t>
  </si>
  <si>
    <t>162 30-1402.R00</t>
  </si>
  <si>
    <t>Vod.přemístění větví listnatých, D 50cm  do 5000 m</t>
  </si>
  <si>
    <t>162 30-1411.R00</t>
  </si>
  <si>
    <t>Vod.přemístění kmenů listnatých, D 30cm  do 5000 m</t>
  </si>
  <si>
    <t>162 30-1412.R00</t>
  </si>
  <si>
    <t>Vod.přemístění kmenů listnatých, D 50cm  do 5000 m</t>
  </si>
  <si>
    <t>162 30-1421.R00</t>
  </si>
  <si>
    <t>Vodorovné přemístění pařezů  D 30 cm do 5000 m</t>
  </si>
  <si>
    <t>162 30-1422.R00</t>
  </si>
  <si>
    <t>Vodorovné přemístění pařezů  D 50 cm do 5000 m</t>
  </si>
  <si>
    <t>162 30-1901.R00</t>
  </si>
  <si>
    <t>162 30-1902.R00</t>
  </si>
  <si>
    <t>162 30-1911.R00</t>
  </si>
  <si>
    <t>162 30-1912.R00</t>
  </si>
  <si>
    <t>162 30-1921.R00</t>
  </si>
  <si>
    <t>162 30-1922.R00</t>
  </si>
  <si>
    <t>162 30-1501.R00</t>
  </si>
  <si>
    <t>Vodorovné přemístění křovin do  5000 m</t>
  </si>
  <si>
    <t>Geometrický plán</t>
  </si>
  <si>
    <t>Celkem Chramostek SO 03</t>
  </si>
  <si>
    <t>Výsadbové práce, zajištění výsadeb a zatravnění</t>
  </si>
  <si>
    <t>M001</t>
  </si>
  <si>
    <t xml:space="preserve">Vysokokmen 10-12 </t>
  </si>
  <si>
    <t>M005</t>
  </si>
  <si>
    <t xml:space="preserve">Srovnávací (komparativní) řez - vysokokmen </t>
  </si>
  <si>
    <t>183 10-1115.R00</t>
  </si>
  <si>
    <t xml:space="preserve">Hloub. jamek bez výměny půdy do 0,4 m3, svah 1:5 </t>
  </si>
  <si>
    <t>184 10-2116.R00</t>
  </si>
  <si>
    <t xml:space="preserve">Výsadba dřevin s balem D do 80 cm, v rovině </t>
  </si>
  <si>
    <t>184 20-2111.R00</t>
  </si>
  <si>
    <t xml:space="preserve">Ukotvení dřeviny kůly D do 10 cm, dl. do 2 m </t>
  </si>
  <si>
    <t>608-50030</t>
  </si>
  <si>
    <t xml:space="preserve">Příčka spojovací ke kůlům impregnovaná 50 x 8 cm </t>
  </si>
  <si>
    <t>608-50011</t>
  </si>
  <si>
    <t xml:space="preserve">Kůl vyvazovací impregnovaný 200 x 8 cm </t>
  </si>
  <si>
    <t>675-11020</t>
  </si>
  <si>
    <t xml:space="preserve">Páska vázací jutová š = 12 mm  l = 3 m </t>
  </si>
  <si>
    <t>184 92-1093.R00</t>
  </si>
  <si>
    <t xml:space="preserve">Mulčování rostlin tl. do 0,1 m rovina </t>
  </si>
  <si>
    <t>103-91100</t>
  </si>
  <si>
    <t xml:space="preserve">Kůra mulčovací VL </t>
  </si>
  <si>
    <t>184 80-4112.R00</t>
  </si>
  <si>
    <t xml:space="preserve">Ochrana dřevin před okusem z drát.pletiva v rovině </t>
  </si>
  <si>
    <t>M008</t>
  </si>
  <si>
    <t xml:space="preserve">Drátěné pletivo lesnické, výška do 1,5m </t>
  </si>
  <si>
    <t>184 80-4113.R00</t>
  </si>
  <si>
    <t xml:space="preserve">Ochrana dřevin před okusem chemicky v rovině </t>
  </si>
  <si>
    <t>M027</t>
  </si>
  <si>
    <t xml:space="preserve">Berlička pro dravce, 2 m </t>
  </si>
  <si>
    <t>180 40-1211.R00</t>
  </si>
  <si>
    <t xml:space="preserve">Založení trávníku lučního výsevem v rovině </t>
  </si>
  <si>
    <t>005-72472</t>
  </si>
  <si>
    <t xml:space="preserve">Směs travní luční III. - dlouhodobá PROFI </t>
  </si>
  <si>
    <t>185 80-3211.R00</t>
  </si>
  <si>
    <t xml:space="preserve">Uválcování trávníku </t>
  </si>
  <si>
    <t>Údržba a pěstební péče - 1.rok</t>
  </si>
  <si>
    <t>M026</t>
  </si>
  <si>
    <t xml:space="preserve">Dosetí trávník, 30% </t>
  </si>
  <si>
    <t>MO3</t>
  </si>
  <si>
    <t xml:space="preserve">Doplnění uhynulých dřevin </t>
  </si>
  <si>
    <t>184 80-8211.R00</t>
  </si>
  <si>
    <t xml:space="preserve">Ochrana sazenic proti zvěři, nátěr nebo postřik </t>
  </si>
  <si>
    <t>184 80-1121.R00</t>
  </si>
  <si>
    <t>Ošetřování vysazených dřevin soliterních, v rovině vysokokmeny (včetně údržby kotvení a chrániček)</t>
  </si>
  <si>
    <t>M010</t>
  </si>
  <si>
    <t xml:space="preserve">Přihnojení Silvamix </t>
  </si>
  <si>
    <t xml:space="preserve">Dovoz vody pro zálivku rostlin do 6 km </t>
  </si>
  <si>
    <t xml:space="preserve">Zalití rostlin vodou plochy nad 20 m2 </t>
  </si>
  <si>
    <t>111 10-4111.R00</t>
  </si>
  <si>
    <t>Pokosení trávníku parter. svah do 1:5, odvoz 20 km (3 x 1000 m2)</t>
  </si>
  <si>
    <t>M029</t>
  </si>
  <si>
    <t xml:space="preserve">Údržba berliček pro dravce </t>
  </si>
  <si>
    <t>M021</t>
  </si>
  <si>
    <t xml:space="preserve">Doplnění mulčování, (kůra mulčovací + mulčování) </t>
  </si>
  <si>
    <t>Údržba a pěstební péče - 2.rok</t>
  </si>
  <si>
    <t>doplnění uhynulých dřevin</t>
  </si>
  <si>
    <t>184 80-6112.R00</t>
  </si>
  <si>
    <t xml:space="preserve">Řez průklestem netrnitých stromů D koruny do 4 m </t>
  </si>
  <si>
    <t>Ošetřování vysazených dřevin soliterních, v rovině vysokokmeny (včetně údržby kotvení)</t>
  </si>
  <si>
    <t>Údržba a pěstební péče - 3.rok</t>
  </si>
  <si>
    <t>Celkem výsadba a následná údržba</t>
  </si>
  <si>
    <t>Celkem kompletní stavba bez DPH</t>
  </si>
  <si>
    <t>DPH 21 %</t>
  </si>
  <si>
    <t>Celkem kompletní stavba s DPH</t>
  </si>
  <si>
    <r>
      <t>Ruční výkop jam, rýh a šachet v hornině tř. 3</t>
    </r>
    <r>
      <rPr>
        <sz val="8"/>
        <rFont val="Times New Roman"/>
        <family val="1"/>
      </rPr>
      <t xml:space="preserve"> (;sondy:0,80*1,50*2,50*8)</t>
    </r>
  </si>
  <si>
    <r>
      <t>Uložení sypaniny na skl.-modelace na výšku přes 2m</t>
    </r>
    <r>
      <rPr>
        <sz val="8"/>
        <rFont val="Times New Roman"/>
        <family val="1"/>
      </rPr>
      <t xml:space="preserve"> (2746,00-138,00)</t>
    </r>
  </si>
  <si>
    <r>
      <t>Vodorovné přemístění výkopku z hor.1-4 do 500 m</t>
    </r>
    <r>
      <rPr>
        <sz val="8"/>
        <rFont val="Times New Roman"/>
        <family val="1"/>
      </rPr>
      <t xml:space="preserve"> (;výkopek na mezideponii a zpět pro násyp:138,00*2)</t>
    </r>
  </si>
  <si>
    <r>
      <t xml:space="preserve">Příplatek k vod. přemístění hor.1-4 za další 1 km </t>
    </r>
    <r>
      <rPr>
        <sz val="8"/>
        <rFont val="Times New Roman"/>
        <family val="1"/>
      </rPr>
      <t>(2608,00*2)</t>
    </r>
  </si>
  <si>
    <r>
      <t xml:space="preserve">Směs travní parková I. běžná zátěž PROFI </t>
    </r>
    <r>
      <rPr>
        <sz val="8"/>
        <rFont val="Times New Roman"/>
        <family val="1"/>
      </rPr>
      <t>(13,01*3,00*1,05)</t>
    </r>
  </si>
  <si>
    <r>
      <t xml:space="preserve">Zalití rostlin vodou plochy nad 20 m2 </t>
    </r>
    <r>
      <rPr>
        <sz val="8"/>
        <rFont val="Times New Roman"/>
        <family val="1"/>
      </rPr>
      <t>(1301,00*0,02)</t>
    </r>
  </si>
  <si>
    <r>
      <t xml:space="preserve">Hydrát vápenný </t>
    </r>
    <r>
      <rPr>
        <sz val="8"/>
        <rFont val="Times New Roman"/>
        <family val="1"/>
      </rPr>
      <t>(5795,00*0,30*0,053)</t>
    </r>
  </si>
  <si>
    <r>
      <t xml:space="preserve">Podklad ze štěrkodrti po zhutnění tloušťky 23 cm </t>
    </r>
    <r>
      <rPr>
        <sz val="8"/>
        <rFont val="Times New Roman"/>
        <family val="1"/>
      </rPr>
      <t>(;výplň geobuněk:495,00)</t>
    </r>
  </si>
  <si>
    <r>
      <t xml:space="preserve">GDSPS </t>
    </r>
    <r>
      <rPr>
        <sz val="8"/>
        <rFont val="Times New Roman"/>
        <family val="1"/>
      </rPr>
      <t>(geodetická dokumentace skutečného provedení stavby)</t>
    </r>
  </si>
  <si>
    <r>
      <t xml:space="preserve">Ruční výkop jam, rýh a šachet v hornině tř. 3 </t>
    </r>
    <r>
      <rPr>
        <sz val="8"/>
        <rFont val="Times New Roman"/>
        <family val="1"/>
      </rPr>
      <t>(;sonda:0,80*1,50*2,50)</t>
    </r>
  </si>
  <si>
    <r>
      <t>Uložení sypaniny na skl.-modelace na výšku přes 2m</t>
    </r>
    <r>
      <rPr>
        <sz val="8"/>
        <rFont val="Times New Roman"/>
        <family val="1"/>
      </rPr>
      <t xml:space="preserve"> (115,00-10,00)</t>
    </r>
  </si>
  <si>
    <r>
      <t>Vodorovné přemístění výkopku z hor.1-4 do 500 m</t>
    </r>
    <r>
      <rPr>
        <sz val="8"/>
        <rFont val="Times New Roman"/>
        <family val="1"/>
      </rPr>
      <t xml:space="preserve"> (;výkopek na mezideponii a zpět pro násyp:10,00*2)</t>
    </r>
  </si>
  <si>
    <r>
      <t>Příplatek k vod. přemístění hor.1-4 za další 1 km</t>
    </r>
    <r>
      <rPr>
        <sz val="8"/>
        <rFont val="Times New Roman"/>
        <family val="1"/>
      </rPr>
      <t xml:space="preserve"> (105,00*2)</t>
    </r>
  </si>
  <si>
    <r>
      <t xml:space="preserve">Příplatek za dalších 5000m - větve listnaté D 30cm </t>
    </r>
    <r>
      <rPr>
        <sz val="8"/>
        <rFont val="Times New Roman"/>
        <family val="1"/>
      </rPr>
      <t>(15,00*2)</t>
    </r>
  </si>
  <si>
    <r>
      <t xml:space="preserve">Příplatek za dalších 5000m - větve listnaté D 50cm </t>
    </r>
    <r>
      <rPr>
        <sz val="8"/>
        <rFont val="Times New Roman"/>
        <family val="1"/>
      </rPr>
      <t>(5,00*2)</t>
    </r>
  </si>
  <si>
    <r>
      <t xml:space="preserve">Příplatek za dalších 5000m - kmeny listnaté D 30cm </t>
    </r>
    <r>
      <rPr>
        <sz val="8"/>
        <rFont val="Times New Roman"/>
        <family val="1"/>
      </rPr>
      <t>(15,00*2)</t>
    </r>
  </si>
  <si>
    <r>
      <t xml:space="preserve">Příplatek za dalších 5000m - kmeny listnaté D 50cm </t>
    </r>
    <r>
      <rPr>
        <sz val="8"/>
        <rFont val="Times New Roman"/>
        <family val="1"/>
      </rPr>
      <t>(5,00*2)</t>
    </r>
  </si>
  <si>
    <r>
      <t xml:space="preserve">Příplatek za dalších 5000m - pařezy D 30cm </t>
    </r>
    <r>
      <rPr>
        <sz val="8"/>
        <rFont val="Times New Roman"/>
        <family val="1"/>
      </rPr>
      <t>(15,00*2)</t>
    </r>
  </si>
  <si>
    <r>
      <t xml:space="preserve">Příplatek za dalších 5000m - pařezy D 50cm </t>
    </r>
    <r>
      <rPr>
        <sz val="8"/>
        <rFont val="Times New Roman"/>
        <family val="1"/>
      </rPr>
      <t>(5,00*2)</t>
    </r>
  </si>
  <si>
    <r>
      <t xml:space="preserve">Nakládání výkopku z hor.1-4 v množství do 100 m3 </t>
    </r>
    <r>
      <rPr>
        <sz val="8"/>
        <rFont val="Times New Roman"/>
        <family val="1"/>
      </rPr>
      <t>(;výkopek na mezideponii:10,00)</t>
    </r>
  </si>
  <si>
    <r>
      <t xml:space="preserve">Směs travní parková I. běžná zátěž PROFI </t>
    </r>
    <r>
      <rPr>
        <sz val="8"/>
        <rFont val="Times New Roman"/>
        <family val="1"/>
      </rPr>
      <t>(0,56*3,00*1,05)</t>
    </r>
  </si>
  <si>
    <r>
      <t xml:space="preserve">Zalití rostlin vodou plochy nad 20 m2 </t>
    </r>
    <r>
      <rPr>
        <sz val="8"/>
        <rFont val="Times New Roman"/>
        <family val="1"/>
      </rPr>
      <t>(56,00*0,02)</t>
    </r>
  </si>
  <si>
    <r>
      <t xml:space="preserve">Hydrát vápenný </t>
    </r>
    <r>
      <rPr>
        <sz val="8"/>
        <rFont val="Times New Roman"/>
        <family val="1"/>
      </rPr>
      <t>(229,00*0,30*0,053)</t>
    </r>
  </si>
  <si>
    <r>
      <t>GDSPS</t>
    </r>
    <r>
      <rPr>
        <sz val="8"/>
        <rFont val="Times New Roman"/>
        <family val="1"/>
      </rPr>
      <t xml:space="preserve"> (geodetická dokumentace skutečného provedení stavby)</t>
    </r>
  </si>
  <si>
    <t>Chramostek společné náklady</t>
  </si>
  <si>
    <t xml:space="preserve">Zařízení staveniště </t>
  </si>
  <si>
    <t>Zařízení staveniště</t>
  </si>
  <si>
    <t>stavba</t>
  </si>
  <si>
    <t>Území se ztíženými výrobními podmínkami</t>
  </si>
  <si>
    <t>Provozní vlivy</t>
  </si>
  <si>
    <r>
      <t xml:space="preserve">Ostatní provozní vlivy </t>
    </r>
    <r>
      <rPr>
        <sz val="8"/>
        <rFont val="Times New Roman"/>
        <family val="1"/>
      </rPr>
      <t>(Hlavní tituly průvodních činností a nákladů provozní vlivy ostatní provozní vlivy) (Náklady způsobené provozními vlivy vyjadřují ztížené provádění stavebních a montážních prací způsobené provozem investora nebo třetích osob a nelze jej v průběhu stavby vyloučit.)</t>
    </r>
  </si>
  <si>
    <t>Celkem zařízení staveniště a provozní vlivy</t>
  </si>
  <si>
    <t>Celkem objekt SO 02 a SO 03</t>
  </si>
  <si>
    <t>Polní cesta C3 k.ú. Chramostek</t>
  </si>
  <si>
    <t xml:space="preserve">Chramostek SO 02 </t>
  </si>
  <si>
    <t>Polní cesta C3 v k.ú. Chramostek, Lužec nad Vltavou, Zelčín</t>
  </si>
  <si>
    <t xml:space="preserve">Chramostek SO 03 </t>
  </si>
  <si>
    <t xml:space="preserve">Chramostek ozelenění polní cesty </t>
  </si>
  <si>
    <t xml:space="preserve">Chramostek celkové náklady </t>
  </si>
  <si>
    <t xml:space="preserve">Položkový rozpočet - Soupis stavebních prací, dodávek a služeb  </t>
  </si>
  <si>
    <t xml:space="preserve">      Příloha č.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</si>
</sst>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"/>
    <numFmt numFmtId="165" formatCode="#,##0.000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name val="Arial CE"/>
      <family val="2"/>
    </font>
    <font>
      <sz val="8"/>
      <name val="Arial CE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</cellStyleXfs>
  <cellXfs count="65">
    <xf numFmtId="0" fontId="0" fillId="0" borderId="0" xfId="0"/>
    <xf numFmtId="0" fontId="0" fillId="0" borderId="1" xfId="0" applyBorder="1"/>
    <xf numFmtId="0" fontId="4" fillId="0" borderId="1" xfId="20" applyFont="1" applyFill="1" applyBorder="1" applyAlignment="1">
      <alignment horizontal="center"/>
      <protection/>
    </xf>
    <xf numFmtId="49" fontId="5" fillId="0" borderId="1" xfId="20" applyNumberFormat="1" applyFont="1" applyFill="1" applyBorder="1" applyAlignment="1">
      <alignment horizontal="left"/>
      <protection/>
    </xf>
    <xf numFmtId="0" fontId="5" fillId="0" borderId="1" xfId="20" applyFont="1" applyFill="1" applyBorder="1" applyAlignment="1">
      <alignment wrapText="1"/>
      <protection/>
    </xf>
    <xf numFmtId="49" fontId="5" fillId="0" borderId="1" xfId="20" applyNumberFormat="1" applyFont="1" applyFill="1" applyBorder="1" applyAlignment="1">
      <alignment horizontal="center" shrinkToFit="1"/>
      <protection/>
    </xf>
    <xf numFmtId="4" fontId="5" fillId="0" borderId="1" xfId="20" applyNumberFormat="1" applyFont="1" applyFill="1" applyBorder="1" applyAlignment="1">
      <alignment horizontal="right"/>
      <protection/>
    </xf>
    <xf numFmtId="4" fontId="5" fillId="0" borderId="1" xfId="20" applyNumberFormat="1" applyFont="1" applyFill="1" applyBorder="1">
      <alignment/>
      <protection/>
    </xf>
    <xf numFmtId="164" fontId="0" fillId="0" borderId="0" xfId="0" applyNumberFormat="1"/>
    <xf numFmtId="165" fontId="0" fillId="0" borderId="0" xfId="0" applyNumberFormat="1"/>
    <xf numFmtId="0" fontId="2" fillId="0" borderId="0" xfId="0" applyFont="1"/>
    <xf numFmtId="0" fontId="7" fillId="0" borderId="1" xfId="20" applyFont="1" applyBorder="1">
      <alignment/>
      <protection/>
    </xf>
    <xf numFmtId="0" fontId="6" fillId="0" borderId="1" xfId="20" applyFont="1" applyBorder="1">
      <alignment/>
      <protection/>
    </xf>
    <xf numFmtId="164" fontId="6" fillId="0" borderId="1" xfId="20" applyNumberFormat="1" applyFont="1" applyBorder="1" applyAlignment="1">
      <alignment horizontal="right"/>
      <protection/>
    </xf>
    <xf numFmtId="165" fontId="6" fillId="0" borderId="1" xfId="20" applyNumberFormat="1" applyFont="1" applyBorder="1">
      <alignment/>
      <protection/>
    </xf>
    <xf numFmtId="0" fontId="6" fillId="0" borderId="1" xfId="20" applyFont="1" applyBorder="1" applyAlignment="1">
      <alignment horizontal="center"/>
      <protection/>
    </xf>
    <xf numFmtId="0" fontId="6" fillId="0" borderId="1" xfId="20" applyFont="1" applyBorder="1" applyAlignment="1">
      <alignment horizontal="left" shrinkToFit="1"/>
      <protection/>
    </xf>
    <xf numFmtId="0" fontId="8" fillId="0" borderId="1" xfId="20" applyFont="1" applyFill="1" applyBorder="1">
      <alignment/>
      <protection/>
    </xf>
    <xf numFmtId="0" fontId="6" fillId="0" borderId="1" xfId="20" applyFont="1" applyFill="1" applyBorder="1">
      <alignment/>
      <protection/>
    </xf>
    <xf numFmtId="164" fontId="6" fillId="0" borderId="1" xfId="20" applyNumberFormat="1" applyFont="1" applyFill="1" applyBorder="1" applyAlignment="1">
      <alignment horizontal="right"/>
      <protection/>
    </xf>
    <xf numFmtId="165" fontId="6" fillId="0" borderId="1" xfId="20" applyNumberFormat="1" applyFont="1" applyFill="1" applyBorder="1">
      <alignment/>
      <protection/>
    </xf>
    <xf numFmtId="0" fontId="6" fillId="0" borderId="1" xfId="20" applyFont="1" applyFill="1" applyBorder="1" applyAlignment="1">
      <alignment/>
      <protection/>
    </xf>
    <xf numFmtId="49" fontId="9" fillId="0" borderId="1" xfId="20" applyNumberFormat="1" applyFont="1" applyFill="1" applyBorder="1" applyAlignment="1">
      <alignment horizontal="center" wrapText="1"/>
      <protection/>
    </xf>
    <xf numFmtId="0" fontId="9" fillId="0" borderId="1" xfId="20" applyFont="1" applyFill="1" applyBorder="1" applyAlignment="1">
      <alignment horizontal="center"/>
      <protection/>
    </xf>
    <xf numFmtId="164" fontId="9" fillId="0" borderId="1" xfId="20" applyNumberFormat="1" applyFont="1" applyFill="1" applyBorder="1" applyAlignment="1">
      <alignment horizontal="center"/>
      <protection/>
    </xf>
    <xf numFmtId="165" fontId="9" fillId="0" borderId="1" xfId="20" applyNumberFormat="1" applyFont="1" applyFill="1" applyBorder="1" applyAlignment="1">
      <alignment horizontal="center"/>
      <protection/>
    </xf>
    <xf numFmtId="0" fontId="10" fillId="0" borderId="1" xfId="20" applyFont="1" applyFill="1" applyBorder="1" applyAlignment="1">
      <alignment horizontal="center"/>
      <protection/>
    </xf>
    <xf numFmtId="49" fontId="10" fillId="0" borderId="1" xfId="20" applyNumberFormat="1" applyFont="1" applyFill="1" applyBorder="1" applyAlignment="1">
      <alignment horizontal="left"/>
      <protection/>
    </xf>
    <xf numFmtId="0" fontId="10" fillId="0" borderId="1" xfId="20" applyFont="1" applyFill="1" applyBorder="1">
      <alignment/>
      <protection/>
    </xf>
    <xf numFmtId="0" fontId="6" fillId="0" borderId="1" xfId="20" applyFont="1" applyFill="1" applyBorder="1" applyAlignment="1">
      <alignment horizontal="center"/>
      <protection/>
    </xf>
    <xf numFmtId="165" fontId="6" fillId="0" borderId="1" xfId="20" applyNumberFormat="1" applyFont="1" applyFill="1" applyBorder="1" applyAlignment="1">
      <alignment horizontal="right"/>
      <protection/>
    </xf>
    <xf numFmtId="0" fontId="6" fillId="0" borderId="1" xfId="20" applyNumberFormat="1" applyFont="1" applyFill="1" applyBorder="1">
      <alignment/>
      <protection/>
    </xf>
    <xf numFmtId="49" fontId="6" fillId="0" borderId="1" xfId="20" applyNumberFormat="1" applyFont="1" applyFill="1" applyBorder="1" applyAlignment="1">
      <alignment horizontal="left"/>
      <protection/>
    </xf>
    <xf numFmtId="0" fontId="6" fillId="0" borderId="1" xfId="20" applyFont="1" applyFill="1" applyBorder="1" applyAlignment="1">
      <alignment wrapText="1"/>
      <protection/>
    </xf>
    <xf numFmtId="49" fontId="6" fillId="0" borderId="1" xfId="20" applyNumberFormat="1" applyFont="1" applyFill="1" applyBorder="1" applyAlignment="1">
      <alignment horizontal="center" shrinkToFit="1"/>
      <protection/>
    </xf>
    <xf numFmtId="4" fontId="6" fillId="0" borderId="1" xfId="20" applyNumberFormat="1" applyFont="1" applyFill="1" applyBorder="1">
      <alignment/>
      <protection/>
    </xf>
    <xf numFmtId="49" fontId="7" fillId="0" borderId="1" xfId="20" applyNumberFormat="1" applyFont="1" applyFill="1" applyBorder="1" applyAlignment="1">
      <alignment horizontal="left"/>
      <protection/>
    </xf>
    <xf numFmtId="0" fontId="7" fillId="0" borderId="1" xfId="20" applyFont="1" applyFill="1" applyBorder="1">
      <alignment/>
      <protection/>
    </xf>
    <xf numFmtId="4" fontId="10" fillId="0" borderId="1" xfId="20" applyNumberFormat="1" applyFont="1" applyFill="1" applyBorder="1">
      <alignment/>
      <protection/>
    </xf>
    <xf numFmtId="164" fontId="6" fillId="0" borderId="1" xfId="20" applyNumberFormat="1" applyFont="1" applyBorder="1">
      <alignment/>
      <protection/>
    </xf>
    <xf numFmtId="0" fontId="10" fillId="0" borderId="1" xfId="20" applyFont="1" applyBorder="1">
      <alignment/>
      <protection/>
    </xf>
    <xf numFmtId="4" fontId="10" fillId="0" borderId="1" xfId="20" applyNumberFormat="1" applyFont="1" applyBorder="1">
      <alignment/>
      <protection/>
    </xf>
    <xf numFmtId="49" fontId="6" fillId="0" borderId="1" xfId="20" applyNumberFormat="1" applyFont="1" applyBorder="1" applyAlignment="1">
      <alignment horizontal="center"/>
      <protection/>
    </xf>
    <xf numFmtId="0" fontId="6" fillId="0" borderId="1" xfId="20" applyNumberFormat="1" applyFont="1" applyFill="1" applyBorder="1" applyAlignment="1">
      <alignment horizontal="right"/>
      <protection/>
    </xf>
    <xf numFmtId="49" fontId="11" fillId="0" borderId="1" xfId="20" applyNumberFormat="1" applyFont="1" applyFill="1" applyBorder="1" applyAlignment="1">
      <alignment horizontal="center" shrinkToFit="1"/>
      <protection/>
    </xf>
    <xf numFmtId="4" fontId="6" fillId="0" borderId="1" xfId="20" applyNumberFormat="1" applyFont="1" applyFill="1" applyBorder="1" applyAlignment="1">
      <alignment horizontal="right"/>
      <protection/>
    </xf>
    <xf numFmtId="0" fontId="12" fillId="0" borderId="1" xfId="0" applyFont="1" applyBorder="1"/>
    <xf numFmtId="0" fontId="13" fillId="0" borderId="1" xfId="20" applyFont="1" applyFill="1" applyBorder="1" applyAlignment="1">
      <alignment wrapText="1"/>
      <protection/>
    </xf>
    <xf numFmtId="164" fontId="12" fillId="0" borderId="1" xfId="0" applyNumberFormat="1" applyFont="1" applyBorder="1"/>
    <xf numFmtId="165" fontId="12" fillId="0" borderId="1" xfId="0" applyNumberFormat="1" applyFont="1" applyBorder="1"/>
    <xf numFmtId="4" fontId="14" fillId="0" borderId="1" xfId="0" applyNumberFormat="1" applyFont="1" applyBorder="1"/>
    <xf numFmtId="4" fontId="12" fillId="0" borderId="1" xfId="0" applyNumberFormat="1" applyFont="1" applyBorder="1"/>
    <xf numFmtId="0" fontId="15" fillId="0" borderId="1" xfId="0" applyFont="1" applyBorder="1"/>
    <xf numFmtId="0" fontId="14" fillId="0" borderId="1" xfId="0" applyFont="1" applyBorder="1"/>
    <xf numFmtId="2" fontId="14" fillId="0" borderId="1" xfId="0" applyNumberFormat="1" applyFont="1" applyBorder="1"/>
    <xf numFmtId="0" fontId="16" fillId="0" borderId="1" xfId="0" applyFont="1" applyBorder="1"/>
    <xf numFmtId="0" fontId="17" fillId="0" borderId="1" xfId="0" applyFont="1" applyBorder="1"/>
    <xf numFmtId="164" fontId="17" fillId="0" borderId="1" xfId="0" applyNumberFormat="1" applyFont="1" applyBorder="1"/>
    <xf numFmtId="165" fontId="17" fillId="0" borderId="1" xfId="0" applyNumberFormat="1" applyFont="1" applyBorder="1"/>
    <xf numFmtId="0" fontId="3" fillId="0" borderId="1" xfId="0" applyFont="1" applyBorder="1" applyAlignment="1">
      <alignment/>
    </xf>
    <xf numFmtId="0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6" fillId="0" borderId="1" xfId="20" applyFont="1" applyBorder="1" applyAlignment="1">
      <alignment horizontal="center"/>
      <protection/>
    </xf>
    <xf numFmtId="49" fontId="6" fillId="0" borderId="1" xfId="20" applyNumberFormat="1" applyFont="1" applyBorder="1" applyAlignment="1">
      <alignment horizont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STAVBY\CHRAMOSTEK\CHRAMOSTEKC3\stavba2013\ROZPO&#268;ET\Chramostek%20C3%20SO%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>
        <row r="4">
          <cell r="A4" t="str">
            <v>Polní cesta C3 v k.ú. Chramostek, Lužec nad Vltavou, Zelčín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1"/>
  <sheetViews>
    <sheetView tabSelected="1" workbookViewId="0" topLeftCell="A1">
      <selection activeCell="G1" sqref="G1"/>
    </sheetView>
  </sheetViews>
  <sheetFormatPr defaultColWidth="9.140625" defaultRowHeight="15"/>
  <cols>
    <col min="2" max="2" width="16.140625" style="0" customWidth="1"/>
    <col min="3" max="3" width="60.8515625" style="0" customWidth="1"/>
    <col min="4" max="4" width="9.8515625" style="0" customWidth="1"/>
    <col min="5" max="6" width="12.140625" style="0" customWidth="1"/>
    <col min="7" max="7" width="16.57421875" style="0" customWidth="1"/>
  </cols>
  <sheetData>
    <row r="1" spans="1:7" ht="23.25">
      <c r="A1" s="1"/>
      <c r="B1" s="59" t="s">
        <v>230</v>
      </c>
      <c r="C1" s="60"/>
      <c r="D1" s="60"/>
      <c r="E1" s="60"/>
      <c r="F1" s="61"/>
      <c r="G1" s="62" t="s">
        <v>231</v>
      </c>
    </row>
    <row r="2" spans="1:7" ht="18.75">
      <c r="A2" s="1"/>
      <c r="B2" s="55" t="s">
        <v>224</v>
      </c>
      <c r="C2" s="56"/>
      <c r="D2" s="56"/>
      <c r="E2" s="57"/>
      <c r="F2" s="58"/>
      <c r="G2" s="56"/>
    </row>
    <row r="3" spans="1:7" ht="15">
      <c r="A3" s="63" t="s">
        <v>0</v>
      </c>
      <c r="B3" s="63"/>
      <c r="C3" s="11" t="s">
        <v>226</v>
      </c>
      <c r="D3" s="12"/>
      <c r="E3" s="13"/>
      <c r="F3" s="14"/>
      <c r="G3" s="15"/>
    </row>
    <row r="4" spans="1:7" ht="15">
      <c r="A4" s="64" t="s">
        <v>1</v>
      </c>
      <c r="B4" s="63"/>
      <c r="C4" s="11" t="s">
        <v>225</v>
      </c>
      <c r="D4" s="12"/>
      <c r="E4" s="13"/>
      <c r="F4" s="14"/>
      <c r="G4" s="16"/>
    </row>
    <row r="5" spans="1:7" ht="15">
      <c r="A5" s="17"/>
      <c r="B5" s="18"/>
      <c r="C5" s="18"/>
      <c r="D5" s="18"/>
      <c r="E5" s="19"/>
      <c r="F5" s="20"/>
      <c r="G5" s="21"/>
    </row>
    <row r="6" spans="1:7" ht="24.75">
      <c r="A6" s="22" t="s">
        <v>2</v>
      </c>
      <c r="B6" s="23" t="s">
        <v>3</v>
      </c>
      <c r="C6" s="23" t="s">
        <v>4</v>
      </c>
      <c r="D6" s="23" t="s">
        <v>5</v>
      </c>
      <c r="E6" s="24" t="s">
        <v>6</v>
      </c>
      <c r="F6" s="25" t="s">
        <v>7</v>
      </c>
      <c r="G6" s="23" t="s">
        <v>8</v>
      </c>
    </row>
    <row r="7" spans="1:7" ht="15">
      <c r="A7" s="26"/>
      <c r="B7" s="27"/>
      <c r="C7" s="28" t="s">
        <v>9</v>
      </c>
      <c r="D7" s="29"/>
      <c r="E7" s="19"/>
      <c r="F7" s="30"/>
      <c r="G7" s="31"/>
    </row>
    <row r="8" spans="1:7" ht="15">
      <c r="A8" s="29">
        <v>1</v>
      </c>
      <c r="B8" s="32" t="s">
        <v>63</v>
      </c>
      <c r="C8" s="33" t="s">
        <v>64</v>
      </c>
      <c r="D8" s="34" t="s">
        <v>12</v>
      </c>
      <c r="E8" s="19">
        <v>0.035</v>
      </c>
      <c r="F8" s="30">
        <v>24000</v>
      </c>
      <c r="G8" s="35">
        <f>ROUND(E8*F8,0)</f>
        <v>840</v>
      </c>
    </row>
    <row r="9" spans="1:7" ht="15">
      <c r="A9" s="29">
        <v>2</v>
      </c>
      <c r="B9" s="32" t="s">
        <v>65</v>
      </c>
      <c r="C9" s="33" t="s">
        <v>66</v>
      </c>
      <c r="D9" s="34" t="s">
        <v>15</v>
      </c>
      <c r="E9" s="19">
        <v>2746</v>
      </c>
      <c r="F9" s="30">
        <v>43</v>
      </c>
      <c r="G9" s="35">
        <f aca="true" t="shared" si="0" ref="G9:G23">ROUND(E9*F9,0)</f>
        <v>118078</v>
      </c>
    </row>
    <row r="10" spans="1:7" ht="15">
      <c r="A10" s="29">
        <v>3</v>
      </c>
      <c r="B10" s="32" t="s">
        <v>16</v>
      </c>
      <c r="C10" s="33" t="s">
        <v>191</v>
      </c>
      <c r="D10" s="34" t="s">
        <v>15</v>
      </c>
      <c r="E10" s="19">
        <v>24</v>
      </c>
      <c r="F10" s="30">
        <v>247</v>
      </c>
      <c r="G10" s="35">
        <f t="shared" si="0"/>
        <v>5928</v>
      </c>
    </row>
    <row r="11" spans="1:7" ht="15">
      <c r="A11" s="29">
        <v>4</v>
      </c>
      <c r="B11" s="32" t="s">
        <v>17</v>
      </c>
      <c r="C11" s="33" t="s">
        <v>18</v>
      </c>
      <c r="D11" s="34" t="s">
        <v>15</v>
      </c>
      <c r="E11" s="19">
        <v>138</v>
      </c>
      <c r="F11" s="30">
        <v>56</v>
      </c>
      <c r="G11" s="35">
        <f t="shared" si="0"/>
        <v>7728</v>
      </c>
    </row>
    <row r="12" spans="1:7" ht="15">
      <c r="A12" s="29">
        <v>5</v>
      </c>
      <c r="B12" s="32" t="s">
        <v>19</v>
      </c>
      <c r="C12" s="33" t="s">
        <v>20</v>
      </c>
      <c r="D12" s="34" t="s">
        <v>15</v>
      </c>
      <c r="E12" s="19">
        <v>24</v>
      </c>
      <c r="F12" s="30">
        <v>82</v>
      </c>
      <c r="G12" s="35">
        <f t="shared" si="0"/>
        <v>1968</v>
      </c>
    </row>
    <row r="13" spans="1:7" ht="15">
      <c r="A13" s="29">
        <v>6</v>
      </c>
      <c r="B13" s="32" t="s">
        <v>21</v>
      </c>
      <c r="C13" s="33" t="s">
        <v>192</v>
      </c>
      <c r="D13" s="34" t="s">
        <v>15</v>
      </c>
      <c r="E13" s="19">
        <v>2608</v>
      </c>
      <c r="F13" s="30">
        <v>21</v>
      </c>
      <c r="G13" s="35">
        <f t="shared" si="0"/>
        <v>54768</v>
      </c>
    </row>
    <row r="14" spans="1:7" ht="24.75">
      <c r="A14" s="29">
        <v>7</v>
      </c>
      <c r="B14" s="32" t="s">
        <v>22</v>
      </c>
      <c r="C14" s="33" t="s">
        <v>193</v>
      </c>
      <c r="D14" s="34" t="s">
        <v>15</v>
      </c>
      <c r="E14" s="19">
        <v>276</v>
      </c>
      <c r="F14" s="30">
        <v>28</v>
      </c>
      <c r="G14" s="35">
        <f t="shared" si="0"/>
        <v>7728</v>
      </c>
    </row>
    <row r="15" spans="1:7" ht="15">
      <c r="A15" s="29">
        <v>8</v>
      </c>
      <c r="B15" s="32" t="s">
        <v>23</v>
      </c>
      <c r="C15" s="33" t="s">
        <v>24</v>
      </c>
      <c r="D15" s="34" t="s">
        <v>15</v>
      </c>
      <c r="E15" s="19">
        <v>2608</v>
      </c>
      <c r="F15" s="30">
        <v>95</v>
      </c>
      <c r="G15" s="35">
        <f t="shared" si="0"/>
        <v>247760</v>
      </c>
    </row>
    <row r="16" spans="1:7" ht="15">
      <c r="A16" s="29">
        <v>9</v>
      </c>
      <c r="B16" s="32" t="s">
        <v>25</v>
      </c>
      <c r="C16" s="33" t="s">
        <v>194</v>
      </c>
      <c r="D16" s="34" t="s">
        <v>15</v>
      </c>
      <c r="E16" s="19">
        <v>5216</v>
      </c>
      <c r="F16" s="30">
        <v>10</v>
      </c>
      <c r="G16" s="35">
        <f t="shared" si="0"/>
        <v>52160</v>
      </c>
    </row>
    <row r="17" spans="1:7" ht="15">
      <c r="A17" s="29">
        <v>10</v>
      </c>
      <c r="B17" s="32" t="s">
        <v>27</v>
      </c>
      <c r="C17" s="33" t="s">
        <v>28</v>
      </c>
      <c r="D17" s="34" t="s">
        <v>29</v>
      </c>
      <c r="E17" s="19">
        <v>5795</v>
      </c>
      <c r="F17" s="30">
        <v>10</v>
      </c>
      <c r="G17" s="35">
        <f t="shared" si="0"/>
        <v>57950</v>
      </c>
    </row>
    <row r="18" spans="1:7" ht="15">
      <c r="A18" s="29">
        <v>11</v>
      </c>
      <c r="B18" s="32" t="s">
        <v>30</v>
      </c>
      <c r="C18" s="33" t="s">
        <v>31</v>
      </c>
      <c r="D18" s="34" t="s">
        <v>29</v>
      </c>
      <c r="E18" s="19">
        <v>1301</v>
      </c>
      <c r="F18" s="30">
        <v>6</v>
      </c>
      <c r="G18" s="35">
        <f t="shared" si="0"/>
        <v>7806</v>
      </c>
    </row>
    <row r="19" spans="1:7" ht="15">
      <c r="A19" s="29">
        <v>12</v>
      </c>
      <c r="B19" s="32" t="s">
        <v>32</v>
      </c>
      <c r="C19" s="33" t="s">
        <v>195</v>
      </c>
      <c r="D19" s="34" t="s">
        <v>33</v>
      </c>
      <c r="E19" s="19">
        <v>40.9815</v>
      </c>
      <c r="F19" s="30">
        <v>100</v>
      </c>
      <c r="G19" s="35">
        <f t="shared" si="0"/>
        <v>4098</v>
      </c>
    </row>
    <row r="20" spans="1:7" ht="15">
      <c r="A20" s="29">
        <v>13</v>
      </c>
      <c r="B20" s="32" t="s">
        <v>34</v>
      </c>
      <c r="C20" s="33" t="s">
        <v>35</v>
      </c>
      <c r="D20" s="34" t="s">
        <v>29</v>
      </c>
      <c r="E20" s="19">
        <v>2602</v>
      </c>
      <c r="F20" s="30">
        <v>5</v>
      </c>
      <c r="G20" s="35">
        <f t="shared" si="0"/>
        <v>13010</v>
      </c>
    </row>
    <row r="21" spans="1:7" ht="15">
      <c r="A21" s="29">
        <v>14</v>
      </c>
      <c r="B21" s="32" t="s">
        <v>36</v>
      </c>
      <c r="C21" s="33" t="s">
        <v>37</v>
      </c>
      <c r="D21" s="34" t="s">
        <v>29</v>
      </c>
      <c r="E21" s="19">
        <v>1301</v>
      </c>
      <c r="F21" s="30">
        <v>3</v>
      </c>
      <c r="G21" s="35">
        <f t="shared" si="0"/>
        <v>3903</v>
      </c>
    </row>
    <row r="22" spans="1:7" ht="15">
      <c r="A22" s="29">
        <v>15</v>
      </c>
      <c r="B22" s="32" t="s">
        <v>38</v>
      </c>
      <c r="C22" s="33" t="s">
        <v>39</v>
      </c>
      <c r="D22" s="34" t="s">
        <v>15</v>
      </c>
      <c r="E22" s="19">
        <v>26.02</v>
      </c>
      <c r="F22" s="30">
        <v>279</v>
      </c>
      <c r="G22" s="35">
        <f t="shared" si="0"/>
        <v>7260</v>
      </c>
    </row>
    <row r="23" spans="1:7" ht="15">
      <c r="A23" s="29">
        <v>16</v>
      </c>
      <c r="B23" s="32" t="s">
        <v>40</v>
      </c>
      <c r="C23" s="33" t="s">
        <v>196</v>
      </c>
      <c r="D23" s="34" t="s">
        <v>15</v>
      </c>
      <c r="E23" s="19">
        <v>26.02</v>
      </c>
      <c r="F23" s="30">
        <v>76</v>
      </c>
      <c r="G23" s="35">
        <f t="shared" si="0"/>
        <v>1978</v>
      </c>
    </row>
    <row r="24" spans="1:7" ht="15">
      <c r="A24" s="29"/>
      <c r="B24" s="36" t="s">
        <v>41</v>
      </c>
      <c r="C24" s="37" t="str">
        <f>CONCATENATE(B7," ",C7)</f>
        <v xml:space="preserve"> Zemní práce</v>
      </c>
      <c r="D24" s="29"/>
      <c r="E24" s="19"/>
      <c r="F24" s="30"/>
      <c r="G24" s="38">
        <f>SUM(G7:G23)</f>
        <v>592963</v>
      </c>
    </row>
    <row r="25" spans="1:7" ht="15">
      <c r="A25" s="26"/>
      <c r="B25" s="27"/>
      <c r="C25" s="28" t="s">
        <v>42</v>
      </c>
      <c r="D25" s="29"/>
      <c r="E25" s="19"/>
      <c r="F25" s="30"/>
      <c r="G25" s="31"/>
    </row>
    <row r="26" spans="1:7" ht="15">
      <c r="A26" s="29">
        <v>17</v>
      </c>
      <c r="B26" s="32" t="s">
        <v>67</v>
      </c>
      <c r="C26" s="18" t="s">
        <v>44</v>
      </c>
      <c r="D26" s="29" t="s">
        <v>29</v>
      </c>
      <c r="E26" s="19">
        <v>5795</v>
      </c>
      <c r="F26" s="30">
        <v>30</v>
      </c>
      <c r="G26" s="35">
        <f>ROUND(E26*F26,0)</f>
        <v>173850</v>
      </c>
    </row>
    <row r="27" spans="1:7" ht="15">
      <c r="A27" s="29">
        <v>18</v>
      </c>
      <c r="B27" s="32" t="s">
        <v>45</v>
      </c>
      <c r="C27" s="18" t="s">
        <v>197</v>
      </c>
      <c r="D27" s="29" t="s">
        <v>46</v>
      </c>
      <c r="E27" s="19">
        <v>92.14</v>
      </c>
      <c r="F27" s="30">
        <v>1800</v>
      </c>
      <c r="G27" s="35">
        <f aca="true" t="shared" si="1" ref="G27:G36">ROUND(E27*F27,0)</f>
        <v>165852</v>
      </c>
    </row>
    <row r="28" spans="1:7" ht="15">
      <c r="A28" s="29">
        <v>19</v>
      </c>
      <c r="B28" s="32" t="s">
        <v>68</v>
      </c>
      <c r="C28" s="33" t="s">
        <v>69</v>
      </c>
      <c r="D28" s="34" t="s">
        <v>29</v>
      </c>
      <c r="E28" s="19">
        <v>18</v>
      </c>
      <c r="F28" s="30">
        <v>64</v>
      </c>
      <c r="G28" s="35">
        <f t="shared" si="1"/>
        <v>1152</v>
      </c>
    </row>
    <row r="29" spans="1:7" ht="15">
      <c r="A29" s="29">
        <v>20</v>
      </c>
      <c r="B29" s="32" t="s">
        <v>47</v>
      </c>
      <c r="C29" s="33" t="s">
        <v>70</v>
      </c>
      <c r="D29" s="34" t="s">
        <v>29</v>
      </c>
      <c r="E29" s="19">
        <v>5690</v>
      </c>
      <c r="F29" s="30">
        <v>118</v>
      </c>
      <c r="G29" s="35">
        <f t="shared" si="1"/>
        <v>671420</v>
      </c>
    </row>
    <row r="30" spans="1:7" ht="15">
      <c r="A30" s="29">
        <v>21</v>
      </c>
      <c r="B30" s="32" t="s">
        <v>48</v>
      </c>
      <c r="C30" s="33" t="s">
        <v>71</v>
      </c>
      <c r="D30" s="34" t="s">
        <v>29</v>
      </c>
      <c r="E30" s="19">
        <v>5795</v>
      </c>
      <c r="F30" s="30">
        <v>144</v>
      </c>
      <c r="G30" s="35">
        <f t="shared" si="1"/>
        <v>834480</v>
      </c>
    </row>
    <row r="31" spans="1:7" ht="15">
      <c r="A31" s="29">
        <v>22</v>
      </c>
      <c r="B31" s="32" t="s">
        <v>72</v>
      </c>
      <c r="C31" s="33" t="s">
        <v>198</v>
      </c>
      <c r="D31" s="34" t="s">
        <v>29</v>
      </c>
      <c r="E31" s="19">
        <v>495</v>
      </c>
      <c r="F31" s="30">
        <v>197</v>
      </c>
      <c r="G31" s="35">
        <f t="shared" si="1"/>
        <v>97515</v>
      </c>
    </row>
    <row r="32" spans="1:7" ht="15">
      <c r="A32" s="29">
        <v>23</v>
      </c>
      <c r="B32" s="32" t="s">
        <v>49</v>
      </c>
      <c r="C32" s="33" t="s">
        <v>73</v>
      </c>
      <c r="D32" s="34" t="s">
        <v>29</v>
      </c>
      <c r="E32" s="19">
        <v>5428</v>
      </c>
      <c r="F32" s="30">
        <v>221</v>
      </c>
      <c r="G32" s="35">
        <f t="shared" si="1"/>
        <v>1199588</v>
      </c>
    </row>
    <row r="33" spans="1:7" ht="15">
      <c r="A33" s="29">
        <v>24</v>
      </c>
      <c r="B33" s="32" t="s">
        <v>50</v>
      </c>
      <c r="C33" s="33" t="s">
        <v>74</v>
      </c>
      <c r="D33" s="34" t="s">
        <v>29</v>
      </c>
      <c r="E33" s="19">
        <v>5323</v>
      </c>
      <c r="F33" s="30">
        <v>156</v>
      </c>
      <c r="G33" s="35">
        <f t="shared" si="1"/>
        <v>830388</v>
      </c>
    </row>
    <row r="34" spans="1:7" ht="15">
      <c r="A34" s="29">
        <v>25</v>
      </c>
      <c r="B34" s="32" t="s">
        <v>75</v>
      </c>
      <c r="C34" s="33" t="s">
        <v>76</v>
      </c>
      <c r="D34" s="34" t="s">
        <v>29</v>
      </c>
      <c r="E34" s="19">
        <v>18</v>
      </c>
      <c r="F34" s="30">
        <v>204</v>
      </c>
      <c r="G34" s="35">
        <f t="shared" si="1"/>
        <v>3672</v>
      </c>
    </row>
    <row r="35" spans="1:7" ht="15">
      <c r="A35" s="29">
        <v>26</v>
      </c>
      <c r="B35" s="32" t="s">
        <v>77</v>
      </c>
      <c r="C35" s="33" t="s">
        <v>78</v>
      </c>
      <c r="D35" s="34" t="s">
        <v>52</v>
      </c>
      <c r="E35" s="19">
        <v>4.04</v>
      </c>
      <c r="F35" s="30">
        <v>3622</v>
      </c>
      <c r="G35" s="35">
        <f t="shared" si="1"/>
        <v>14633</v>
      </c>
    </row>
    <row r="36" spans="1:7" ht="15">
      <c r="A36" s="29">
        <v>27</v>
      </c>
      <c r="B36" s="32" t="s">
        <v>51</v>
      </c>
      <c r="C36" s="33" t="s">
        <v>79</v>
      </c>
      <c r="D36" s="34" t="s">
        <v>52</v>
      </c>
      <c r="E36" s="19">
        <v>8</v>
      </c>
      <c r="F36" s="30">
        <v>3000</v>
      </c>
      <c r="G36" s="35">
        <f t="shared" si="1"/>
        <v>24000</v>
      </c>
    </row>
    <row r="37" spans="1:7" ht="15">
      <c r="A37" s="29"/>
      <c r="B37" s="36" t="s">
        <v>41</v>
      </c>
      <c r="C37" s="37" t="str">
        <f>CONCATENATE(B25," ",C25)</f>
        <v xml:space="preserve"> Komunikace</v>
      </c>
      <c r="D37" s="29"/>
      <c r="E37" s="19"/>
      <c r="F37" s="30"/>
      <c r="G37" s="38">
        <f>SUM(G25:G36)</f>
        <v>4016550</v>
      </c>
    </row>
    <row r="38" spans="1:7" ht="15">
      <c r="A38" s="26"/>
      <c r="B38" s="27"/>
      <c r="C38" s="28" t="s">
        <v>53</v>
      </c>
      <c r="D38" s="29"/>
      <c r="E38" s="19"/>
      <c r="F38" s="30"/>
      <c r="G38" s="31"/>
    </row>
    <row r="39" spans="1:7" ht="15">
      <c r="A39" s="29">
        <v>28</v>
      </c>
      <c r="B39" s="32" t="s">
        <v>54</v>
      </c>
      <c r="C39" s="33" t="s">
        <v>55</v>
      </c>
      <c r="D39" s="34" t="s">
        <v>56</v>
      </c>
      <c r="E39" s="19">
        <v>6</v>
      </c>
      <c r="F39" s="30">
        <v>618</v>
      </c>
      <c r="G39" s="35">
        <f>ROUND(E39*F39,0)</f>
        <v>3708</v>
      </c>
    </row>
    <row r="40" spans="1:7" ht="15">
      <c r="A40" s="29">
        <v>29</v>
      </c>
      <c r="B40" s="32" t="s">
        <v>80</v>
      </c>
      <c r="C40" s="33" t="s">
        <v>81</v>
      </c>
      <c r="D40" s="34" t="s">
        <v>52</v>
      </c>
      <c r="E40" s="19">
        <v>1</v>
      </c>
      <c r="F40" s="30">
        <v>9000</v>
      </c>
      <c r="G40" s="35">
        <f>ROUND(E40*F40,0)</f>
        <v>9000</v>
      </c>
    </row>
    <row r="41" spans="1:7" ht="15">
      <c r="A41" s="29"/>
      <c r="B41" s="36" t="s">
        <v>41</v>
      </c>
      <c r="C41" s="37" t="str">
        <f>CONCATENATE(B38," ",C38)</f>
        <v xml:space="preserve"> Trubní vedení</v>
      </c>
      <c r="D41" s="29"/>
      <c r="E41" s="19"/>
      <c r="F41" s="30"/>
      <c r="G41" s="38">
        <f>SUM(G38:G40)</f>
        <v>12708</v>
      </c>
    </row>
    <row r="42" spans="1:7" ht="15">
      <c r="A42" s="26"/>
      <c r="B42" s="27"/>
      <c r="C42" s="28" t="s">
        <v>57</v>
      </c>
      <c r="D42" s="29"/>
      <c r="E42" s="19"/>
      <c r="F42" s="30"/>
      <c r="G42" s="31"/>
    </row>
    <row r="43" spans="1:7" ht="15">
      <c r="A43" s="29">
        <v>30</v>
      </c>
      <c r="B43" s="32"/>
      <c r="C43" s="33" t="s">
        <v>58</v>
      </c>
      <c r="D43" s="34" t="s">
        <v>59</v>
      </c>
      <c r="E43" s="19">
        <v>13</v>
      </c>
      <c r="F43" s="30">
        <v>2000</v>
      </c>
      <c r="G43" s="35">
        <f>ROUND(E43*F43,0)</f>
        <v>26000</v>
      </c>
    </row>
    <row r="44" spans="1:7" ht="15">
      <c r="A44" s="29">
        <v>31</v>
      </c>
      <c r="B44" s="32"/>
      <c r="C44" s="33" t="s">
        <v>199</v>
      </c>
      <c r="D44" s="34" t="s">
        <v>59</v>
      </c>
      <c r="E44" s="19">
        <v>13</v>
      </c>
      <c r="F44" s="30">
        <v>1500</v>
      </c>
      <c r="G44" s="35">
        <f>ROUND(E44*F44,0)</f>
        <v>19500</v>
      </c>
    </row>
    <row r="45" spans="1:7" ht="15">
      <c r="A45" s="29"/>
      <c r="B45" s="36" t="s">
        <v>41</v>
      </c>
      <c r="C45" s="37" t="str">
        <f>CONCATENATE(B42," ",C42)</f>
        <v xml:space="preserve"> Geodetické práce</v>
      </c>
      <c r="D45" s="29"/>
      <c r="E45" s="19"/>
      <c r="F45" s="30"/>
      <c r="G45" s="38">
        <f>SUM(G42:G44)</f>
        <v>45500</v>
      </c>
    </row>
    <row r="46" spans="1:7" ht="15">
      <c r="A46" s="26"/>
      <c r="B46" s="27"/>
      <c r="C46" s="28" t="s">
        <v>82</v>
      </c>
      <c r="D46" s="29"/>
      <c r="E46" s="19"/>
      <c r="F46" s="30"/>
      <c r="G46" s="31"/>
    </row>
    <row r="47" spans="1:7" ht="15">
      <c r="A47" s="29">
        <v>32</v>
      </c>
      <c r="B47" s="32" t="s">
        <v>83</v>
      </c>
      <c r="C47" s="33" t="s">
        <v>84</v>
      </c>
      <c r="D47" s="34" t="s">
        <v>85</v>
      </c>
      <c r="E47" s="19">
        <v>5</v>
      </c>
      <c r="F47" s="30">
        <v>2300</v>
      </c>
      <c r="G47" s="35">
        <f>ROUND(E47*F47,0)</f>
        <v>11500</v>
      </c>
    </row>
    <row r="48" spans="1:7" ht="15">
      <c r="A48" s="29">
        <v>33</v>
      </c>
      <c r="B48" s="32" t="s">
        <v>86</v>
      </c>
      <c r="C48" s="33" t="s">
        <v>87</v>
      </c>
      <c r="D48" s="34" t="s">
        <v>56</v>
      </c>
      <c r="E48" s="19">
        <v>1</v>
      </c>
      <c r="F48" s="30">
        <v>2570</v>
      </c>
      <c r="G48" s="35">
        <f aca="true" t="shared" si="2" ref="G48:G53">ROUND(E48*F48,0)</f>
        <v>2570</v>
      </c>
    </row>
    <row r="49" spans="1:7" ht="15">
      <c r="A49" s="29">
        <v>34</v>
      </c>
      <c r="B49" s="32" t="s">
        <v>88</v>
      </c>
      <c r="C49" s="33" t="s">
        <v>89</v>
      </c>
      <c r="D49" s="34" t="s">
        <v>56</v>
      </c>
      <c r="E49" s="19">
        <v>2</v>
      </c>
      <c r="F49" s="30">
        <v>1080</v>
      </c>
      <c r="G49" s="35">
        <f t="shared" si="2"/>
        <v>2160</v>
      </c>
    </row>
    <row r="50" spans="1:7" ht="15">
      <c r="A50" s="29">
        <v>35</v>
      </c>
      <c r="B50" s="32" t="s">
        <v>90</v>
      </c>
      <c r="C50" s="33" t="s">
        <v>91</v>
      </c>
      <c r="D50" s="34" t="s">
        <v>56</v>
      </c>
      <c r="E50" s="19">
        <v>3</v>
      </c>
      <c r="F50" s="30">
        <v>462</v>
      </c>
      <c r="G50" s="35">
        <f t="shared" si="2"/>
        <v>1386</v>
      </c>
    </row>
    <row r="51" spans="1:7" ht="15">
      <c r="A51" s="29">
        <v>36</v>
      </c>
      <c r="B51" s="32" t="s">
        <v>92</v>
      </c>
      <c r="C51" s="33" t="s">
        <v>93</v>
      </c>
      <c r="D51" s="34" t="s">
        <v>29</v>
      </c>
      <c r="E51" s="19">
        <v>495</v>
      </c>
      <c r="F51" s="30">
        <v>253</v>
      </c>
      <c r="G51" s="35">
        <f t="shared" si="2"/>
        <v>125235</v>
      </c>
    </row>
    <row r="52" spans="1:7" ht="15">
      <c r="A52" s="29">
        <v>37</v>
      </c>
      <c r="B52" s="32" t="s">
        <v>94</v>
      </c>
      <c r="C52" s="33" t="s">
        <v>95</v>
      </c>
      <c r="D52" s="34" t="s">
        <v>29</v>
      </c>
      <c r="E52" s="19">
        <v>990</v>
      </c>
      <c r="F52" s="30">
        <v>17</v>
      </c>
      <c r="G52" s="35">
        <f t="shared" si="2"/>
        <v>16830</v>
      </c>
    </row>
    <row r="53" spans="1:7" ht="15">
      <c r="A53" s="29">
        <v>38</v>
      </c>
      <c r="B53" s="32" t="s">
        <v>96</v>
      </c>
      <c r="C53" s="33" t="s">
        <v>97</v>
      </c>
      <c r="D53" s="34" t="s">
        <v>15</v>
      </c>
      <c r="E53" s="19">
        <v>5</v>
      </c>
      <c r="F53" s="30">
        <v>7324</v>
      </c>
      <c r="G53" s="35">
        <f t="shared" si="2"/>
        <v>36620</v>
      </c>
    </row>
    <row r="54" spans="1:7" ht="15">
      <c r="A54" s="29"/>
      <c r="B54" s="36" t="s">
        <v>41</v>
      </c>
      <c r="C54" s="37" t="str">
        <f>CONCATENATE(B46," ",C46)</f>
        <v xml:space="preserve"> Doplňující práce na komunikaci</v>
      </c>
      <c r="D54" s="29"/>
      <c r="E54" s="19"/>
      <c r="F54" s="30"/>
      <c r="G54" s="38">
        <f>SUM(G46:G53)</f>
        <v>196301</v>
      </c>
    </row>
    <row r="55" spans="1:7" ht="15">
      <c r="A55" s="26"/>
      <c r="B55" s="27"/>
      <c r="C55" s="28" t="s">
        <v>60</v>
      </c>
      <c r="D55" s="29"/>
      <c r="E55" s="19"/>
      <c r="F55" s="30"/>
      <c r="G55" s="31"/>
    </row>
    <row r="56" spans="1:7" ht="15">
      <c r="A56" s="29">
        <v>39</v>
      </c>
      <c r="B56" s="32" t="s">
        <v>61</v>
      </c>
      <c r="C56" s="33" t="s">
        <v>62</v>
      </c>
      <c r="D56" s="34" t="s">
        <v>46</v>
      </c>
      <c r="E56" s="19">
        <v>5536.79</v>
      </c>
      <c r="F56" s="30">
        <v>1</v>
      </c>
      <c r="G56" s="35">
        <f>ROUND(E56*F56,0)</f>
        <v>5537</v>
      </c>
    </row>
    <row r="57" spans="1:7" ht="15">
      <c r="A57" s="29"/>
      <c r="B57" s="36" t="s">
        <v>41</v>
      </c>
      <c r="C57" s="37" t="str">
        <f>CONCATENATE(B55," ",C55)</f>
        <v xml:space="preserve"> Staveništní přesun hmot</v>
      </c>
      <c r="D57" s="29"/>
      <c r="E57" s="19"/>
      <c r="F57" s="30"/>
      <c r="G57" s="38">
        <f>SUM(G55:G56)</f>
        <v>5537</v>
      </c>
    </row>
    <row r="58" spans="1:7" ht="15">
      <c r="A58" s="29"/>
      <c r="B58" s="36"/>
      <c r="C58" s="37" t="s">
        <v>98</v>
      </c>
      <c r="D58" s="29"/>
      <c r="E58" s="19"/>
      <c r="F58" s="30"/>
      <c r="G58" s="38">
        <f>SUM(G57+G54+G45+G41+G37+G24)</f>
        <v>4869559</v>
      </c>
    </row>
    <row r="59" spans="1:7" ht="15">
      <c r="A59" s="12"/>
      <c r="B59" s="12"/>
      <c r="C59" s="12"/>
      <c r="D59" s="12"/>
      <c r="E59" s="39"/>
      <c r="F59" s="14"/>
      <c r="G59" s="12"/>
    </row>
    <row r="60" spans="1:7" ht="15">
      <c r="A60" s="63" t="s">
        <v>0</v>
      </c>
      <c r="B60" s="63"/>
      <c r="C60" s="11" t="s">
        <v>226</v>
      </c>
      <c r="D60" s="12"/>
      <c r="E60" s="13"/>
      <c r="F60" s="14"/>
      <c r="G60" s="15"/>
    </row>
    <row r="61" spans="1:7" ht="15">
      <c r="A61" s="64" t="s">
        <v>1</v>
      </c>
      <c r="B61" s="63"/>
      <c r="C61" s="11" t="s">
        <v>227</v>
      </c>
      <c r="D61" s="12"/>
      <c r="E61" s="13"/>
      <c r="F61" s="14"/>
      <c r="G61" s="16"/>
    </row>
    <row r="62" spans="1:7" ht="15">
      <c r="A62" s="17"/>
      <c r="B62" s="18"/>
      <c r="C62" s="18"/>
      <c r="D62" s="18"/>
      <c r="E62" s="19"/>
      <c r="F62" s="20"/>
      <c r="G62" s="21"/>
    </row>
    <row r="63" spans="1:7" ht="15">
      <c r="A63" s="26"/>
      <c r="B63" s="27"/>
      <c r="C63" s="28" t="s">
        <v>9</v>
      </c>
      <c r="D63" s="29"/>
      <c r="E63" s="19"/>
      <c r="F63" s="30"/>
      <c r="G63" s="31"/>
    </row>
    <row r="64" spans="1:7" ht="15">
      <c r="A64" s="29">
        <v>40</v>
      </c>
      <c r="B64" s="32" t="s">
        <v>10</v>
      </c>
      <c r="C64" s="33" t="s">
        <v>11</v>
      </c>
      <c r="D64" s="34" t="s">
        <v>12</v>
      </c>
      <c r="E64" s="19">
        <v>0.0006</v>
      </c>
      <c r="F64" s="30">
        <v>24000</v>
      </c>
      <c r="G64" s="35">
        <f>ROUND(E64*F64,0)</f>
        <v>14</v>
      </c>
    </row>
    <row r="65" spans="1:7" ht="15">
      <c r="A65" s="29">
        <v>41</v>
      </c>
      <c r="B65" s="32" t="s">
        <v>99</v>
      </c>
      <c r="C65" s="33" t="s">
        <v>100</v>
      </c>
      <c r="D65" s="34" t="s">
        <v>29</v>
      </c>
      <c r="E65" s="19">
        <v>10</v>
      </c>
      <c r="F65" s="30">
        <v>38</v>
      </c>
      <c r="G65" s="35">
        <f aca="true" t="shared" si="3" ref="G65:G96">ROUND(E65*F65,0)</f>
        <v>380</v>
      </c>
    </row>
    <row r="66" spans="1:7" ht="15">
      <c r="A66" s="29">
        <v>42</v>
      </c>
      <c r="B66" s="32" t="s">
        <v>101</v>
      </c>
      <c r="C66" s="33" t="s">
        <v>102</v>
      </c>
      <c r="D66" s="34" t="s">
        <v>56</v>
      </c>
      <c r="E66" s="19">
        <v>15</v>
      </c>
      <c r="F66" s="30">
        <v>153</v>
      </c>
      <c r="G66" s="35">
        <f t="shared" si="3"/>
        <v>2295</v>
      </c>
    </row>
    <row r="67" spans="1:7" ht="15">
      <c r="A67" s="29">
        <v>43</v>
      </c>
      <c r="B67" s="32" t="s">
        <v>103</v>
      </c>
      <c r="C67" s="33" t="s">
        <v>104</v>
      </c>
      <c r="D67" s="34" t="s">
        <v>56</v>
      </c>
      <c r="E67" s="19">
        <v>5</v>
      </c>
      <c r="F67" s="30">
        <v>275</v>
      </c>
      <c r="G67" s="35">
        <f t="shared" si="3"/>
        <v>1375</v>
      </c>
    </row>
    <row r="68" spans="1:7" ht="15">
      <c r="A68" s="29">
        <v>44</v>
      </c>
      <c r="B68" s="32" t="s">
        <v>13</v>
      </c>
      <c r="C68" s="33" t="s">
        <v>14</v>
      </c>
      <c r="D68" s="34" t="s">
        <v>15</v>
      </c>
      <c r="E68" s="19">
        <v>115</v>
      </c>
      <c r="F68" s="30">
        <v>43</v>
      </c>
      <c r="G68" s="35">
        <f t="shared" si="3"/>
        <v>4945</v>
      </c>
    </row>
    <row r="69" spans="1:7" ht="15">
      <c r="A69" s="29">
        <v>45</v>
      </c>
      <c r="B69" s="32" t="s">
        <v>16</v>
      </c>
      <c r="C69" s="33" t="s">
        <v>200</v>
      </c>
      <c r="D69" s="34" t="s">
        <v>15</v>
      </c>
      <c r="E69" s="19">
        <v>3</v>
      </c>
      <c r="F69" s="30">
        <v>298</v>
      </c>
      <c r="G69" s="35">
        <f t="shared" si="3"/>
        <v>894</v>
      </c>
    </row>
    <row r="70" spans="1:7" ht="15">
      <c r="A70" s="29">
        <v>46</v>
      </c>
      <c r="B70" s="32" t="s">
        <v>17</v>
      </c>
      <c r="C70" s="33" t="s">
        <v>18</v>
      </c>
      <c r="D70" s="34" t="s">
        <v>15</v>
      </c>
      <c r="E70" s="19">
        <v>10</v>
      </c>
      <c r="F70" s="30">
        <v>30</v>
      </c>
      <c r="G70" s="35">
        <f t="shared" si="3"/>
        <v>300</v>
      </c>
    </row>
    <row r="71" spans="1:7" ht="15">
      <c r="A71" s="29">
        <v>47</v>
      </c>
      <c r="B71" s="32" t="s">
        <v>19</v>
      </c>
      <c r="C71" s="33" t="s">
        <v>20</v>
      </c>
      <c r="D71" s="34" t="s">
        <v>15</v>
      </c>
      <c r="E71" s="19">
        <v>3</v>
      </c>
      <c r="F71" s="30">
        <v>82</v>
      </c>
      <c r="G71" s="35">
        <f t="shared" si="3"/>
        <v>246</v>
      </c>
    </row>
    <row r="72" spans="1:7" ht="15">
      <c r="A72" s="29">
        <v>48</v>
      </c>
      <c r="B72" s="32" t="s">
        <v>21</v>
      </c>
      <c r="C72" s="33" t="s">
        <v>201</v>
      </c>
      <c r="D72" s="34" t="s">
        <v>15</v>
      </c>
      <c r="E72" s="19">
        <v>105</v>
      </c>
      <c r="F72" s="30">
        <v>21</v>
      </c>
      <c r="G72" s="35">
        <f t="shared" si="3"/>
        <v>2205</v>
      </c>
    </row>
    <row r="73" spans="1:7" ht="24.75">
      <c r="A73" s="29">
        <v>49</v>
      </c>
      <c r="B73" s="32" t="s">
        <v>22</v>
      </c>
      <c r="C73" s="33" t="s">
        <v>202</v>
      </c>
      <c r="D73" s="34" t="s">
        <v>15</v>
      </c>
      <c r="E73" s="19">
        <v>20</v>
      </c>
      <c r="F73" s="30">
        <v>28</v>
      </c>
      <c r="G73" s="35">
        <f t="shared" si="3"/>
        <v>560</v>
      </c>
    </row>
    <row r="74" spans="1:7" ht="15">
      <c r="A74" s="29">
        <v>50</v>
      </c>
      <c r="B74" s="32" t="s">
        <v>23</v>
      </c>
      <c r="C74" s="33" t="s">
        <v>24</v>
      </c>
      <c r="D74" s="34" t="s">
        <v>15</v>
      </c>
      <c r="E74" s="19">
        <v>105</v>
      </c>
      <c r="F74" s="30">
        <v>95</v>
      </c>
      <c r="G74" s="35">
        <f t="shared" si="3"/>
        <v>9975</v>
      </c>
    </row>
    <row r="75" spans="1:7" ht="15">
      <c r="A75" s="29">
        <v>51</v>
      </c>
      <c r="B75" s="32" t="s">
        <v>25</v>
      </c>
      <c r="C75" s="33" t="s">
        <v>203</v>
      </c>
      <c r="D75" s="34" t="s">
        <v>15</v>
      </c>
      <c r="E75" s="19">
        <v>210</v>
      </c>
      <c r="F75" s="30">
        <v>10</v>
      </c>
      <c r="G75" s="35">
        <f t="shared" si="3"/>
        <v>2100</v>
      </c>
    </row>
    <row r="76" spans="1:7" ht="15">
      <c r="A76" s="29">
        <v>52</v>
      </c>
      <c r="B76" s="32" t="s">
        <v>105</v>
      </c>
      <c r="C76" s="33" t="s">
        <v>106</v>
      </c>
      <c r="D76" s="34" t="s">
        <v>56</v>
      </c>
      <c r="E76" s="19">
        <v>15</v>
      </c>
      <c r="F76" s="30">
        <v>32</v>
      </c>
      <c r="G76" s="35">
        <f t="shared" si="3"/>
        <v>480</v>
      </c>
    </row>
    <row r="77" spans="1:7" ht="15">
      <c r="A77" s="29">
        <v>53</v>
      </c>
      <c r="B77" s="32" t="s">
        <v>107</v>
      </c>
      <c r="C77" s="33" t="s">
        <v>108</v>
      </c>
      <c r="D77" s="34" t="s">
        <v>56</v>
      </c>
      <c r="E77" s="19">
        <v>5</v>
      </c>
      <c r="F77" s="30">
        <v>162</v>
      </c>
      <c r="G77" s="35">
        <f t="shared" si="3"/>
        <v>810</v>
      </c>
    </row>
    <row r="78" spans="1:7" ht="15">
      <c r="A78" s="29">
        <v>54</v>
      </c>
      <c r="B78" s="32" t="s">
        <v>109</v>
      </c>
      <c r="C78" s="33" t="s">
        <v>110</v>
      </c>
      <c r="D78" s="34" t="s">
        <v>56</v>
      </c>
      <c r="E78" s="19">
        <v>15</v>
      </c>
      <c r="F78" s="30">
        <v>423</v>
      </c>
      <c r="G78" s="35">
        <f t="shared" si="3"/>
        <v>6345</v>
      </c>
    </row>
    <row r="79" spans="1:7" ht="15">
      <c r="A79" s="29">
        <v>55</v>
      </c>
      <c r="B79" s="32" t="s">
        <v>111</v>
      </c>
      <c r="C79" s="33" t="s">
        <v>112</v>
      </c>
      <c r="D79" s="34" t="s">
        <v>56</v>
      </c>
      <c r="E79" s="19">
        <v>5</v>
      </c>
      <c r="F79" s="30">
        <v>976</v>
      </c>
      <c r="G79" s="35">
        <f t="shared" si="3"/>
        <v>4880</v>
      </c>
    </row>
    <row r="80" spans="1:7" ht="15">
      <c r="A80" s="29">
        <v>56</v>
      </c>
      <c r="B80" s="32" t="s">
        <v>113</v>
      </c>
      <c r="C80" s="33" t="s">
        <v>114</v>
      </c>
      <c r="D80" s="34" t="s">
        <v>56</v>
      </c>
      <c r="E80" s="19">
        <v>15</v>
      </c>
      <c r="F80" s="30">
        <v>113</v>
      </c>
      <c r="G80" s="35">
        <f t="shared" si="3"/>
        <v>1695</v>
      </c>
    </row>
    <row r="81" spans="1:7" ht="15">
      <c r="A81" s="29">
        <v>57</v>
      </c>
      <c r="B81" s="32" t="s">
        <v>115</v>
      </c>
      <c r="C81" s="33" t="s">
        <v>116</v>
      </c>
      <c r="D81" s="34" t="s">
        <v>56</v>
      </c>
      <c r="E81" s="19">
        <v>5</v>
      </c>
      <c r="F81" s="30">
        <v>396</v>
      </c>
      <c r="G81" s="35">
        <f t="shared" si="3"/>
        <v>1980</v>
      </c>
    </row>
    <row r="82" spans="1:7" ht="15">
      <c r="A82" s="29">
        <v>58</v>
      </c>
      <c r="B82" s="32" t="s">
        <v>117</v>
      </c>
      <c r="C82" s="33" t="s">
        <v>204</v>
      </c>
      <c r="D82" s="34" t="s">
        <v>56</v>
      </c>
      <c r="E82" s="19">
        <v>30</v>
      </c>
      <c r="F82" s="30">
        <v>7</v>
      </c>
      <c r="G82" s="35">
        <f t="shared" si="3"/>
        <v>210</v>
      </c>
    </row>
    <row r="83" spans="1:7" ht="15">
      <c r="A83" s="29">
        <v>59</v>
      </c>
      <c r="B83" s="32" t="s">
        <v>118</v>
      </c>
      <c r="C83" s="33" t="s">
        <v>205</v>
      </c>
      <c r="D83" s="34" t="s">
        <v>56</v>
      </c>
      <c r="E83" s="19">
        <v>10</v>
      </c>
      <c r="F83" s="30">
        <v>30</v>
      </c>
      <c r="G83" s="35">
        <f t="shared" si="3"/>
        <v>300</v>
      </c>
    </row>
    <row r="84" spans="1:7" ht="15">
      <c r="A84" s="29">
        <v>60</v>
      </c>
      <c r="B84" s="32" t="s">
        <v>119</v>
      </c>
      <c r="C84" s="33" t="s">
        <v>206</v>
      </c>
      <c r="D84" s="34" t="s">
        <v>56</v>
      </c>
      <c r="E84" s="19">
        <v>30</v>
      </c>
      <c r="F84" s="30">
        <v>15</v>
      </c>
      <c r="G84" s="35">
        <f t="shared" si="3"/>
        <v>450</v>
      </c>
    </row>
    <row r="85" spans="1:7" ht="15">
      <c r="A85" s="29">
        <v>61</v>
      </c>
      <c r="B85" s="32" t="s">
        <v>120</v>
      </c>
      <c r="C85" s="33" t="s">
        <v>207</v>
      </c>
      <c r="D85" s="34" t="s">
        <v>56</v>
      </c>
      <c r="E85" s="19">
        <v>10</v>
      </c>
      <c r="F85" s="30">
        <v>81</v>
      </c>
      <c r="G85" s="35">
        <f t="shared" si="3"/>
        <v>810</v>
      </c>
    </row>
    <row r="86" spans="1:7" ht="15">
      <c r="A86" s="29">
        <v>62</v>
      </c>
      <c r="B86" s="32" t="s">
        <v>121</v>
      </c>
      <c r="C86" s="33" t="s">
        <v>208</v>
      </c>
      <c r="D86" s="34" t="s">
        <v>56</v>
      </c>
      <c r="E86" s="19">
        <v>30</v>
      </c>
      <c r="F86" s="30">
        <v>23</v>
      </c>
      <c r="G86" s="35">
        <f t="shared" si="3"/>
        <v>690</v>
      </c>
    </row>
    <row r="87" spans="1:7" ht="15">
      <c r="A87" s="29">
        <v>63</v>
      </c>
      <c r="B87" s="32" t="s">
        <v>122</v>
      </c>
      <c r="C87" s="33" t="s">
        <v>209</v>
      </c>
      <c r="D87" s="34" t="s">
        <v>56</v>
      </c>
      <c r="E87" s="19">
        <v>10</v>
      </c>
      <c r="F87" s="30">
        <v>46</v>
      </c>
      <c r="G87" s="35">
        <f t="shared" si="3"/>
        <v>460</v>
      </c>
    </row>
    <row r="88" spans="1:7" ht="15">
      <c r="A88" s="29">
        <v>64</v>
      </c>
      <c r="B88" s="32" t="s">
        <v>123</v>
      </c>
      <c r="C88" s="33" t="s">
        <v>124</v>
      </c>
      <c r="D88" s="34" t="s">
        <v>29</v>
      </c>
      <c r="E88" s="19">
        <v>10</v>
      </c>
      <c r="F88" s="30">
        <v>63</v>
      </c>
      <c r="G88" s="35">
        <f t="shared" si="3"/>
        <v>630</v>
      </c>
    </row>
    <row r="89" spans="1:7" ht="24.75">
      <c r="A89" s="29">
        <v>65</v>
      </c>
      <c r="B89" s="32" t="s">
        <v>26</v>
      </c>
      <c r="C89" s="33" t="s">
        <v>210</v>
      </c>
      <c r="D89" s="34" t="s">
        <v>15</v>
      </c>
      <c r="E89" s="19">
        <v>10</v>
      </c>
      <c r="F89" s="30">
        <v>34</v>
      </c>
      <c r="G89" s="35">
        <f t="shared" si="3"/>
        <v>340</v>
      </c>
    </row>
    <row r="90" spans="1:7" ht="15">
      <c r="A90" s="29">
        <v>66</v>
      </c>
      <c r="B90" s="32" t="s">
        <v>27</v>
      </c>
      <c r="C90" s="33" t="s">
        <v>28</v>
      </c>
      <c r="D90" s="34" t="s">
        <v>29</v>
      </c>
      <c r="E90" s="19">
        <v>229</v>
      </c>
      <c r="F90" s="30">
        <v>10</v>
      </c>
      <c r="G90" s="35">
        <f t="shared" si="3"/>
        <v>2290</v>
      </c>
    </row>
    <row r="91" spans="1:7" ht="15">
      <c r="A91" s="29">
        <v>67</v>
      </c>
      <c r="B91" s="32" t="s">
        <v>30</v>
      </c>
      <c r="C91" s="33" t="s">
        <v>31</v>
      </c>
      <c r="D91" s="34" t="s">
        <v>29</v>
      </c>
      <c r="E91" s="19">
        <v>56</v>
      </c>
      <c r="F91" s="30">
        <v>6</v>
      </c>
      <c r="G91" s="35">
        <f t="shared" si="3"/>
        <v>336</v>
      </c>
    </row>
    <row r="92" spans="1:7" ht="15">
      <c r="A92" s="29">
        <v>68</v>
      </c>
      <c r="B92" s="32" t="s">
        <v>32</v>
      </c>
      <c r="C92" s="33" t="s">
        <v>211</v>
      </c>
      <c r="D92" s="34" t="s">
        <v>33</v>
      </c>
      <c r="E92" s="19">
        <v>1.764</v>
      </c>
      <c r="F92" s="30">
        <v>100</v>
      </c>
      <c r="G92" s="35">
        <f t="shared" si="3"/>
        <v>176</v>
      </c>
    </row>
    <row r="93" spans="1:7" ht="15">
      <c r="A93" s="29">
        <v>69</v>
      </c>
      <c r="B93" s="32" t="s">
        <v>34</v>
      </c>
      <c r="C93" s="33" t="s">
        <v>35</v>
      </c>
      <c r="D93" s="34" t="s">
        <v>29</v>
      </c>
      <c r="E93" s="19">
        <v>56</v>
      </c>
      <c r="F93" s="30">
        <v>10</v>
      </c>
      <c r="G93" s="35">
        <f t="shared" si="3"/>
        <v>560</v>
      </c>
    </row>
    <row r="94" spans="1:7" ht="15">
      <c r="A94" s="29">
        <v>70</v>
      </c>
      <c r="B94" s="32" t="s">
        <v>36</v>
      </c>
      <c r="C94" s="33" t="s">
        <v>37</v>
      </c>
      <c r="D94" s="34" t="s">
        <v>29</v>
      </c>
      <c r="E94" s="19">
        <v>56</v>
      </c>
      <c r="F94" s="30">
        <v>3</v>
      </c>
      <c r="G94" s="35">
        <f t="shared" si="3"/>
        <v>168</v>
      </c>
    </row>
    <row r="95" spans="1:7" ht="15">
      <c r="A95" s="29">
        <v>71</v>
      </c>
      <c r="B95" s="32" t="s">
        <v>38</v>
      </c>
      <c r="C95" s="33" t="s">
        <v>39</v>
      </c>
      <c r="D95" s="34" t="s">
        <v>15</v>
      </c>
      <c r="E95" s="19">
        <v>1.12</v>
      </c>
      <c r="F95" s="30">
        <v>279</v>
      </c>
      <c r="G95" s="35">
        <f t="shared" si="3"/>
        <v>312</v>
      </c>
    </row>
    <row r="96" spans="1:7" ht="15">
      <c r="A96" s="29">
        <v>72</v>
      </c>
      <c r="B96" s="32" t="s">
        <v>40</v>
      </c>
      <c r="C96" s="33" t="s">
        <v>212</v>
      </c>
      <c r="D96" s="34" t="s">
        <v>15</v>
      </c>
      <c r="E96" s="19">
        <v>1.12</v>
      </c>
      <c r="F96" s="30">
        <v>76</v>
      </c>
      <c r="G96" s="35">
        <f t="shared" si="3"/>
        <v>85</v>
      </c>
    </row>
    <row r="97" spans="1:7" ht="15">
      <c r="A97" s="29"/>
      <c r="B97" s="36" t="s">
        <v>41</v>
      </c>
      <c r="C97" s="37" t="str">
        <f>CONCATENATE(B63," ",C63)</f>
        <v xml:space="preserve"> Zemní práce</v>
      </c>
      <c r="D97" s="29"/>
      <c r="E97" s="19"/>
      <c r="F97" s="30"/>
      <c r="G97" s="38">
        <f>SUM(G63:G96)</f>
        <v>49296</v>
      </c>
    </row>
    <row r="98" spans="1:7" ht="15">
      <c r="A98" s="26"/>
      <c r="B98" s="27"/>
      <c r="C98" s="28" t="s">
        <v>42</v>
      </c>
      <c r="D98" s="29"/>
      <c r="E98" s="19"/>
      <c r="F98" s="30"/>
      <c r="G98" s="31"/>
    </row>
    <row r="99" spans="1:7" ht="15">
      <c r="A99" s="29">
        <v>73</v>
      </c>
      <c r="B99" s="32" t="s">
        <v>43</v>
      </c>
      <c r="C99" s="18" t="s">
        <v>44</v>
      </c>
      <c r="D99" s="29" t="s">
        <v>29</v>
      </c>
      <c r="E99" s="19">
        <v>229</v>
      </c>
      <c r="F99" s="30">
        <v>30</v>
      </c>
      <c r="G99" s="35">
        <f>ROUND(E99*F99,0)</f>
        <v>6870</v>
      </c>
    </row>
    <row r="100" spans="1:7" ht="15">
      <c r="A100" s="29">
        <v>74</v>
      </c>
      <c r="B100" s="32" t="s">
        <v>45</v>
      </c>
      <c r="C100" s="18" t="s">
        <v>213</v>
      </c>
      <c r="D100" s="29" t="s">
        <v>46</v>
      </c>
      <c r="E100" s="19">
        <v>3.64</v>
      </c>
      <c r="F100" s="30">
        <v>1800</v>
      </c>
      <c r="G100" s="35">
        <f aca="true" t="shared" si="4" ref="G100:G105">ROUND(E100*F100,0)</f>
        <v>6552</v>
      </c>
    </row>
    <row r="101" spans="1:7" ht="15">
      <c r="A101" s="29">
        <v>75</v>
      </c>
      <c r="B101" s="32" t="s">
        <v>47</v>
      </c>
      <c r="C101" s="33" t="s">
        <v>70</v>
      </c>
      <c r="D101" s="34" t="s">
        <v>29</v>
      </c>
      <c r="E101" s="19">
        <v>225</v>
      </c>
      <c r="F101" s="30">
        <v>118</v>
      </c>
      <c r="G101" s="35">
        <f t="shared" si="4"/>
        <v>26550</v>
      </c>
    </row>
    <row r="102" spans="1:7" ht="15">
      <c r="A102" s="29">
        <v>76</v>
      </c>
      <c r="B102" s="32" t="s">
        <v>48</v>
      </c>
      <c r="C102" s="33" t="s">
        <v>71</v>
      </c>
      <c r="D102" s="34" t="s">
        <v>29</v>
      </c>
      <c r="E102" s="19">
        <v>229</v>
      </c>
      <c r="F102" s="30">
        <v>144</v>
      </c>
      <c r="G102" s="35">
        <f t="shared" si="4"/>
        <v>32976</v>
      </c>
    </row>
    <row r="103" spans="1:7" ht="15">
      <c r="A103" s="29">
        <v>77</v>
      </c>
      <c r="B103" s="32" t="s">
        <v>49</v>
      </c>
      <c r="C103" s="33" t="s">
        <v>73</v>
      </c>
      <c r="D103" s="34" t="s">
        <v>29</v>
      </c>
      <c r="E103" s="19">
        <v>215</v>
      </c>
      <c r="F103" s="30">
        <v>221</v>
      </c>
      <c r="G103" s="35">
        <f t="shared" si="4"/>
        <v>47515</v>
      </c>
    </row>
    <row r="104" spans="1:7" ht="15">
      <c r="A104" s="29">
        <v>78</v>
      </c>
      <c r="B104" s="32" t="s">
        <v>50</v>
      </c>
      <c r="C104" s="33" t="s">
        <v>74</v>
      </c>
      <c r="D104" s="34" t="s">
        <v>29</v>
      </c>
      <c r="E104" s="19">
        <v>210</v>
      </c>
      <c r="F104" s="30">
        <v>156</v>
      </c>
      <c r="G104" s="35">
        <f t="shared" si="4"/>
        <v>32760</v>
      </c>
    </row>
    <row r="105" spans="1:7" ht="15">
      <c r="A105" s="29">
        <v>79</v>
      </c>
      <c r="B105" s="32" t="s">
        <v>51</v>
      </c>
      <c r="C105" s="33" t="s">
        <v>79</v>
      </c>
      <c r="D105" s="34" t="s">
        <v>52</v>
      </c>
      <c r="E105" s="19">
        <v>1</v>
      </c>
      <c r="F105" s="30">
        <v>3000</v>
      </c>
      <c r="G105" s="35">
        <f t="shared" si="4"/>
        <v>3000</v>
      </c>
    </row>
    <row r="106" spans="1:7" ht="15">
      <c r="A106" s="29"/>
      <c r="B106" s="36" t="s">
        <v>41</v>
      </c>
      <c r="C106" s="37" t="str">
        <f>CONCATENATE(B98," ",C98)</f>
        <v xml:space="preserve"> Komunikace</v>
      </c>
      <c r="D106" s="29"/>
      <c r="E106" s="19"/>
      <c r="F106" s="30"/>
      <c r="G106" s="38">
        <f>SUM(G98:G105)</f>
        <v>156223</v>
      </c>
    </row>
    <row r="107" spans="1:7" ht="15">
      <c r="A107" s="26"/>
      <c r="B107" s="27"/>
      <c r="C107" s="28" t="s">
        <v>57</v>
      </c>
      <c r="D107" s="29"/>
      <c r="E107" s="19"/>
      <c r="F107" s="30"/>
      <c r="G107" s="31"/>
    </row>
    <row r="108" spans="1:7" ht="15">
      <c r="A108" s="29">
        <v>80</v>
      </c>
      <c r="B108" s="32"/>
      <c r="C108" s="33" t="s">
        <v>58</v>
      </c>
      <c r="D108" s="34" t="s">
        <v>59</v>
      </c>
      <c r="E108" s="19">
        <v>1</v>
      </c>
      <c r="F108" s="30">
        <v>2000</v>
      </c>
      <c r="G108" s="35">
        <f>ROUND(E108*F108,0)</f>
        <v>2000</v>
      </c>
    </row>
    <row r="109" spans="1:7" ht="15">
      <c r="A109" s="29">
        <v>81</v>
      </c>
      <c r="B109" s="32"/>
      <c r="C109" s="33" t="s">
        <v>125</v>
      </c>
      <c r="D109" s="34" t="s">
        <v>59</v>
      </c>
      <c r="E109" s="19">
        <v>1</v>
      </c>
      <c r="F109" s="30">
        <v>5000</v>
      </c>
      <c r="G109" s="35">
        <f aca="true" t="shared" si="5" ref="G109:G110">ROUND(E109*F109,0)</f>
        <v>5000</v>
      </c>
    </row>
    <row r="110" spans="1:7" ht="15">
      <c r="A110" s="29">
        <v>82</v>
      </c>
      <c r="B110" s="32"/>
      <c r="C110" s="33" t="s">
        <v>214</v>
      </c>
      <c r="D110" s="34" t="s">
        <v>59</v>
      </c>
      <c r="E110" s="19">
        <v>1</v>
      </c>
      <c r="F110" s="30">
        <v>1500</v>
      </c>
      <c r="G110" s="35">
        <f t="shared" si="5"/>
        <v>1500</v>
      </c>
    </row>
    <row r="111" spans="1:7" ht="15">
      <c r="A111" s="29"/>
      <c r="B111" s="36" t="s">
        <v>41</v>
      </c>
      <c r="C111" s="37" t="str">
        <f>CONCATENATE(B107," ",C107)</f>
        <v xml:space="preserve"> Geodetické práce</v>
      </c>
      <c r="D111" s="29"/>
      <c r="E111" s="19"/>
      <c r="F111" s="30"/>
      <c r="G111" s="38">
        <f>SUM(G107:G110)</f>
        <v>8500</v>
      </c>
    </row>
    <row r="112" spans="1:7" ht="15">
      <c r="A112" s="26"/>
      <c r="B112" s="27"/>
      <c r="C112" s="28" t="s">
        <v>60</v>
      </c>
      <c r="D112" s="29"/>
      <c r="E112" s="19"/>
      <c r="F112" s="30"/>
      <c r="G112" s="31"/>
    </row>
    <row r="113" spans="1:7" ht="15">
      <c r="A113" s="29">
        <v>83</v>
      </c>
      <c r="B113" s="32" t="s">
        <v>61</v>
      </c>
      <c r="C113" s="33" t="s">
        <v>62</v>
      </c>
      <c r="D113" s="34" t="s">
        <v>46</v>
      </c>
      <c r="E113" s="19">
        <v>209.38</v>
      </c>
      <c r="F113" s="30">
        <v>1</v>
      </c>
      <c r="G113" s="35">
        <f>ROUND(E113*F113,0)</f>
        <v>209</v>
      </c>
    </row>
    <row r="114" spans="1:7" ht="15">
      <c r="A114" s="29"/>
      <c r="B114" s="36" t="s">
        <v>41</v>
      </c>
      <c r="C114" s="37" t="str">
        <f>CONCATENATE(B112," ",C112)</f>
        <v xml:space="preserve"> Staveništní přesun hmot</v>
      </c>
      <c r="D114" s="29"/>
      <c r="E114" s="19"/>
      <c r="F114" s="30"/>
      <c r="G114" s="38">
        <f>SUM(G112:G113)</f>
        <v>209</v>
      </c>
    </row>
    <row r="115" spans="1:7" ht="15">
      <c r="A115" s="12"/>
      <c r="B115" s="12"/>
      <c r="C115" s="40" t="s">
        <v>126</v>
      </c>
      <c r="D115" s="12"/>
      <c r="E115" s="39"/>
      <c r="F115" s="14"/>
      <c r="G115" s="41">
        <f>SUM(G114+G111+G106+G97)</f>
        <v>214228</v>
      </c>
    </row>
    <row r="116" spans="1:7" ht="15">
      <c r="A116" s="12"/>
      <c r="B116" s="12"/>
      <c r="C116" s="40"/>
      <c r="D116" s="12"/>
      <c r="E116" s="39"/>
      <c r="F116" s="14"/>
      <c r="G116" s="41"/>
    </row>
    <row r="117" spans="1:7" ht="15">
      <c r="A117" s="63" t="s">
        <v>0</v>
      </c>
      <c r="B117" s="63"/>
      <c r="C117" s="11" t="s">
        <v>226</v>
      </c>
      <c r="D117" s="12"/>
      <c r="E117" s="39"/>
      <c r="F117" s="14"/>
      <c r="G117" s="41"/>
    </row>
    <row r="118" spans="1:7" ht="15">
      <c r="A118" s="64" t="s">
        <v>1</v>
      </c>
      <c r="B118" s="63"/>
      <c r="C118" s="11" t="s">
        <v>228</v>
      </c>
      <c r="D118" s="12"/>
      <c r="E118" s="39"/>
      <c r="F118" s="14"/>
      <c r="G118" s="41"/>
    </row>
    <row r="119" spans="1:7" ht="15">
      <c r="A119" s="42"/>
      <c r="B119" s="15"/>
      <c r="C119" s="11"/>
      <c r="D119" s="12"/>
      <c r="E119" s="39"/>
      <c r="F119" s="14"/>
      <c r="G119" s="41"/>
    </row>
    <row r="120" spans="1:7" ht="15">
      <c r="A120" s="26"/>
      <c r="B120" s="27"/>
      <c r="C120" s="28" t="s">
        <v>127</v>
      </c>
      <c r="D120" s="29"/>
      <c r="E120" s="43"/>
      <c r="F120" s="43"/>
      <c r="G120" s="31"/>
    </row>
    <row r="121" spans="1:7" ht="15">
      <c r="A121" s="29">
        <v>84</v>
      </c>
      <c r="B121" s="32" t="s">
        <v>128</v>
      </c>
      <c r="C121" s="33" t="s">
        <v>129</v>
      </c>
      <c r="D121" s="44" t="s">
        <v>52</v>
      </c>
      <c r="E121" s="45">
        <v>49</v>
      </c>
      <c r="F121" s="45">
        <v>670</v>
      </c>
      <c r="G121" s="35">
        <f>ROUND(E121*F121,0)</f>
        <v>32830</v>
      </c>
    </row>
    <row r="122" spans="1:7" ht="15">
      <c r="A122" s="29">
        <v>85</v>
      </c>
      <c r="B122" s="32" t="s">
        <v>130</v>
      </c>
      <c r="C122" s="33" t="s">
        <v>131</v>
      </c>
      <c r="D122" s="44" t="s">
        <v>52</v>
      </c>
      <c r="E122" s="45">
        <v>49</v>
      </c>
      <c r="F122" s="45">
        <v>30</v>
      </c>
      <c r="G122" s="35">
        <f aca="true" t="shared" si="6" ref="G122:G137">ROUND(E122*F122,0)</f>
        <v>1470</v>
      </c>
    </row>
    <row r="123" spans="1:7" ht="15">
      <c r="A123" s="29">
        <v>86</v>
      </c>
      <c r="B123" s="32" t="s">
        <v>132</v>
      </c>
      <c r="C123" s="33" t="s">
        <v>133</v>
      </c>
      <c r="D123" s="44" t="s">
        <v>56</v>
      </c>
      <c r="E123" s="45">
        <v>49</v>
      </c>
      <c r="F123" s="45">
        <v>250</v>
      </c>
      <c r="G123" s="35">
        <f t="shared" si="6"/>
        <v>12250</v>
      </c>
    </row>
    <row r="124" spans="1:7" ht="15">
      <c r="A124" s="29">
        <v>87</v>
      </c>
      <c r="B124" s="32" t="s">
        <v>134</v>
      </c>
      <c r="C124" s="33" t="s">
        <v>135</v>
      </c>
      <c r="D124" s="44" t="s">
        <v>56</v>
      </c>
      <c r="E124" s="45">
        <v>49</v>
      </c>
      <c r="F124" s="45">
        <v>150</v>
      </c>
      <c r="G124" s="35">
        <f t="shared" si="6"/>
        <v>7350</v>
      </c>
    </row>
    <row r="125" spans="1:7" ht="15">
      <c r="A125" s="29">
        <v>88</v>
      </c>
      <c r="B125" s="32" t="s">
        <v>136</v>
      </c>
      <c r="C125" s="33" t="s">
        <v>137</v>
      </c>
      <c r="D125" s="44" t="s">
        <v>56</v>
      </c>
      <c r="E125" s="45">
        <v>49</v>
      </c>
      <c r="F125" s="45">
        <v>120</v>
      </c>
      <c r="G125" s="35">
        <f t="shared" si="6"/>
        <v>5880</v>
      </c>
    </row>
    <row r="126" spans="1:7" ht="15">
      <c r="A126" s="29">
        <v>89</v>
      </c>
      <c r="B126" s="32" t="s">
        <v>138</v>
      </c>
      <c r="C126" s="33" t="s">
        <v>139</v>
      </c>
      <c r="D126" s="44" t="s">
        <v>56</v>
      </c>
      <c r="E126" s="45">
        <v>147</v>
      </c>
      <c r="F126" s="45">
        <v>25</v>
      </c>
      <c r="G126" s="35">
        <f t="shared" si="6"/>
        <v>3675</v>
      </c>
    </row>
    <row r="127" spans="1:7" ht="15">
      <c r="A127" s="29">
        <v>90</v>
      </c>
      <c r="B127" s="32" t="s">
        <v>140</v>
      </c>
      <c r="C127" s="33" t="s">
        <v>141</v>
      </c>
      <c r="D127" s="44" t="s">
        <v>56</v>
      </c>
      <c r="E127" s="45">
        <v>147</v>
      </c>
      <c r="F127" s="45">
        <v>75</v>
      </c>
      <c r="G127" s="35">
        <f t="shared" si="6"/>
        <v>11025</v>
      </c>
    </row>
    <row r="128" spans="1:7" ht="15">
      <c r="A128" s="29">
        <v>91</v>
      </c>
      <c r="B128" s="32" t="s">
        <v>142</v>
      </c>
      <c r="C128" s="33" t="s">
        <v>143</v>
      </c>
      <c r="D128" s="44" t="s">
        <v>56</v>
      </c>
      <c r="E128" s="45">
        <v>49</v>
      </c>
      <c r="F128" s="45">
        <v>25</v>
      </c>
      <c r="G128" s="35">
        <f t="shared" si="6"/>
        <v>1225</v>
      </c>
    </row>
    <row r="129" spans="1:7" ht="15">
      <c r="A129" s="29">
        <v>92</v>
      </c>
      <c r="B129" s="32" t="s">
        <v>144</v>
      </c>
      <c r="C129" s="33" t="s">
        <v>145</v>
      </c>
      <c r="D129" s="44" t="s">
        <v>29</v>
      </c>
      <c r="E129" s="45">
        <v>73.5</v>
      </c>
      <c r="F129" s="45">
        <v>25</v>
      </c>
      <c r="G129" s="35">
        <f t="shared" si="6"/>
        <v>1838</v>
      </c>
    </row>
    <row r="130" spans="1:7" ht="15">
      <c r="A130" s="29">
        <v>93</v>
      </c>
      <c r="B130" s="32" t="s">
        <v>146</v>
      </c>
      <c r="C130" s="33" t="s">
        <v>147</v>
      </c>
      <c r="D130" s="44" t="s">
        <v>15</v>
      </c>
      <c r="E130" s="45">
        <v>7.35</v>
      </c>
      <c r="F130" s="45">
        <v>950</v>
      </c>
      <c r="G130" s="35">
        <f t="shared" si="6"/>
        <v>6983</v>
      </c>
    </row>
    <row r="131" spans="1:7" ht="15">
      <c r="A131" s="29">
        <v>94</v>
      </c>
      <c r="B131" s="32" t="s">
        <v>148</v>
      </c>
      <c r="C131" s="33" t="s">
        <v>149</v>
      </c>
      <c r="D131" s="44" t="s">
        <v>56</v>
      </c>
      <c r="E131" s="45">
        <v>49</v>
      </c>
      <c r="F131" s="45">
        <v>25</v>
      </c>
      <c r="G131" s="35">
        <f t="shared" si="6"/>
        <v>1225</v>
      </c>
    </row>
    <row r="132" spans="1:7" ht="15">
      <c r="A132" s="29">
        <v>95</v>
      </c>
      <c r="B132" s="32" t="s">
        <v>150</v>
      </c>
      <c r="C132" s="33" t="s">
        <v>151</v>
      </c>
      <c r="D132" s="44" t="s">
        <v>85</v>
      </c>
      <c r="E132" s="45">
        <v>98</v>
      </c>
      <c r="F132" s="45">
        <v>30</v>
      </c>
      <c r="G132" s="35">
        <f t="shared" si="6"/>
        <v>2940</v>
      </c>
    </row>
    <row r="133" spans="1:7" ht="15">
      <c r="A133" s="29">
        <v>96</v>
      </c>
      <c r="B133" s="32" t="s">
        <v>152</v>
      </c>
      <c r="C133" s="33" t="s">
        <v>153</v>
      </c>
      <c r="D133" s="44" t="s">
        <v>56</v>
      </c>
      <c r="E133" s="45">
        <v>49</v>
      </c>
      <c r="F133" s="45">
        <v>5</v>
      </c>
      <c r="G133" s="35">
        <f t="shared" si="6"/>
        <v>245</v>
      </c>
    </row>
    <row r="134" spans="1:7" ht="15">
      <c r="A134" s="29">
        <v>97</v>
      </c>
      <c r="B134" s="32" t="s">
        <v>154</v>
      </c>
      <c r="C134" s="33" t="s">
        <v>155</v>
      </c>
      <c r="D134" s="44" t="s">
        <v>52</v>
      </c>
      <c r="E134" s="45">
        <v>5</v>
      </c>
      <c r="F134" s="45">
        <v>50</v>
      </c>
      <c r="G134" s="35">
        <f t="shared" si="6"/>
        <v>250</v>
      </c>
    </row>
    <row r="135" spans="1:7" ht="15">
      <c r="A135" s="29">
        <v>98</v>
      </c>
      <c r="B135" s="32" t="s">
        <v>156</v>
      </c>
      <c r="C135" s="33" t="s">
        <v>157</v>
      </c>
      <c r="D135" s="44" t="s">
        <v>29</v>
      </c>
      <c r="E135" s="45">
        <v>1000</v>
      </c>
      <c r="F135" s="45">
        <v>9</v>
      </c>
      <c r="G135" s="35">
        <f t="shared" si="6"/>
        <v>9000</v>
      </c>
    </row>
    <row r="136" spans="1:7" ht="15">
      <c r="A136" s="29">
        <v>99</v>
      </c>
      <c r="B136" s="32" t="s">
        <v>158</v>
      </c>
      <c r="C136" s="33" t="s">
        <v>159</v>
      </c>
      <c r="D136" s="44" t="s">
        <v>33</v>
      </c>
      <c r="E136" s="45">
        <v>5</v>
      </c>
      <c r="F136" s="45">
        <v>105</v>
      </c>
      <c r="G136" s="35">
        <f t="shared" si="6"/>
        <v>525</v>
      </c>
    </row>
    <row r="137" spans="1:7" ht="15">
      <c r="A137" s="29">
        <v>100</v>
      </c>
      <c r="B137" s="32" t="s">
        <v>160</v>
      </c>
      <c r="C137" s="33" t="s">
        <v>161</v>
      </c>
      <c r="D137" s="44" t="s">
        <v>29</v>
      </c>
      <c r="E137" s="45">
        <v>1000</v>
      </c>
      <c r="F137" s="45">
        <v>1</v>
      </c>
      <c r="G137" s="35">
        <f t="shared" si="6"/>
        <v>1000</v>
      </c>
    </row>
    <row r="138" spans="1:7" ht="15">
      <c r="A138" s="29"/>
      <c r="B138" s="36" t="s">
        <v>41</v>
      </c>
      <c r="C138" s="37" t="str">
        <f>CONCATENATE(B120," ",C120)</f>
        <v xml:space="preserve"> Výsadbové práce, zajištění výsadeb a zatravnění</v>
      </c>
      <c r="D138" s="29"/>
      <c r="E138" s="45"/>
      <c r="F138" s="45"/>
      <c r="G138" s="38">
        <f>SUM(G120:G137)</f>
        <v>99711</v>
      </c>
    </row>
    <row r="139" spans="1:7" ht="15">
      <c r="A139" s="26"/>
      <c r="B139" s="27"/>
      <c r="C139" s="28" t="s">
        <v>162</v>
      </c>
      <c r="D139" s="29"/>
      <c r="E139" s="43"/>
      <c r="F139" s="43"/>
      <c r="G139" s="31"/>
    </row>
    <row r="140" spans="1:7" ht="15">
      <c r="A140" s="29">
        <v>101</v>
      </c>
      <c r="B140" s="32" t="s">
        <v>163</v>
      </c>
      <c r="C140" s="33" t="s">
        <v>164</v>
      </c>
      <c r="D140" s="34" t="s">
        <v>29</v>
      </c>
      <c r="E140" s="45">
        <v>1000</v>
      </c>
      <c r="F140" s="45">
        <v>4</v>
      </c>
      <c r="G140" s="35">
        <f>ROUND(E140*F140,0)</f>
        <v>4000</v>
      </c>
    </row>
    <row r="141" spans="1:7" ht="15">
      <c r="A141" s="29">
        <v>102</v>
      </c>
      <c r="B141" s="32" t="s">
        <v>165</v>
      </c>
      <c r="C141" s="33" t="s">
        <v>166</v>
      </c>
      <c r="D141" s="34" t="s">
        <v>52</v>
      </c>
      <c r="E141" s="45">
        <v>49</v>
      </c>
      <c r="F141" s="45">
        <v>300</v>
      </c>
      <c r="G141" s="35">
        <f>ROUND(E141*F141,0)</f>
        <v>14700</v>
      </c>
    </row>
    <row r="142" spans="1:7" ht="15">
      <c r="A142" s="29">
        <v>103</v>
      </c>
      <c r="B142" s="32" t="s">
        <v>167</v>
      </c>
      <c r="C142" s="33" t="s">
        <v>168</v>
      </c>
      <c r="D142" s="34" t="s">
        <v>56</v>
      </c>
      <c r="E142" s="45">
        <v>49</v>
      </c>
      <c r="F142" s="45">
        <v>5</v>
      </c>
      <c r="G142" s="35">
        <f aca="true" t="shared" si="7" ref="G142:G150">ROUND(E142*F142,0)</f>
        <v>245</v>
      </c>
    </row>
    <row r="143" spans="1:7" ht="15">
      <c r="A143" s="29">
        <v>104</v>
      </c>
      <c r="B143" s="32" t="s">
        <v>152</v>
      </c>
      <c r="C143" s="33" t="s">
        <v>153</v>
      </c>
      <c r="D143" s="34" t="s">
        <v>56</v>
      </c>
      <c r="E143" s="45">
        <v>49</v>
      </c>
      <c r="F143" s="45">
        <v>5</v>
      </c>
      <c r="G143" s="35">
        <f t="shared" si="7"/>
        <v>245</v>
      </c>
    </row>
    <row r="144" spans="1:7" ht="26.25">
      <c r="A144" s="29">
        <v>105</v>
      </c>
      <c r="B144" s="32" t="s">
        <v>169</v>
      </c>
      <c r="C144" s="33" t="s">
        <v>170</v>
      </c>
      <c r="D144" s="34" t="s">
        <v>56</v>
      </c>
      <c r="E144" s="45">
        <v>49</v>
      </c>
      <c r="F144" s="45">
        <v>50</v>
      </c>
      <c r="G144" s="35">
        <f t="shared" si="7"/>
        <v>2450</v>
      </c>
    </row>
    <row r="145" spans="1:7" ht="15">
      <c r="A145" s="29">
        <v>106</v>
      </c>
      <c r="B145" s="32" t="s">
        <v>171</v>
      </c>
      <c r="C145" s="33" t="s">
        <v>172</v>
      </c>
      <c r="D145" s="34" t="s">
        <v>52</v>
      </c>
      <c r="E145" s="45">
        <v>490</v>
      </c>
      <c r="F145" s="45">
        <v>5</v>
      </c>
      <c r="G145" s="35">
        <f t="shared" si="7"/>
        <v>2450</v>
      </c>
    </row>
    <row r="146" spans="1:7" ht="15">
      <c r="A146" s="29">
        <v>107</v>
      </c>
      <c r="B146" s="32" t="s">
        <v>38</v>
      </c>
      <c r="C146" s="33" t="s">
        <v>173</v>
      </c>
      <c r="D146" s="34" t="s">
        <v>15</v>
      </c>
      <c r="E146" s="45">
        <v>4.9</v>
      </c>
      <c r="F146" s="45">
        <v>500</v>
      </c>
      <c r="G146" s="35">
        <f t="shared" si="7"/>
        <v>2450</v>
      </c>
    </row>
    <row r="147" spans="1:7" ht="15">
      <c r="A147" s="29">
        <v>108</v>
      </c>
      <c r="B147" s="32" t="s">
        <v>40</v>
      </c>
      <c r="C147" s="33" t="s">
        <v>174</v>
      </c>
      <c r="D147" s="34" t="s">
        <v>15</v>
      </c>
      <c r="E147" s="45">
        <v>4.9</v>
      </c>
      <c r="F147" s="45">
        <v>250</v>
      </c>
      <c r="G147" s="35">
        <f t="shared" si="7"/>
        <v>1225</v>
      </c>
    </row>
    <row r="148" spans="1:7" ht="15">
      <c r="A148" s="29">
        <v>109</v>
      </c>
      <c r="B148" s="32" t="s">
        <v>175</v>
      </c>
      <c r="C148" s="33" t="s">
        <v>176</v>
      </c>
      <c r="D148" s="34" t="s">
        <v>29</v>
      </c>
      <c r="E148" s="45">
        <v>3000</v>
      </c>
      <c r="F148" s="45">
        <v>3</v>
      </c>
      <c r="G148" s="35">
        <f t="shared" si="7"/>
        <v>9000</v>
      </c>
    </row>
    <row r="149" spans="1:7" ht="15">
      <c r="A149" s="29">
        <v>110</v>
      </c>
      <c r="B149" s="32" t="s">
        <v>177</v>
      </c>
      <c r="C149" s="33" t="s">
        <v>178</v>
      </c>
      <c r="D149" s="34" t="s">
        <v>52</v>
      </c>
      <c r="E149" s="45">
        <v>5</v>
      </c>
      <c r="F149" s="45">
        <v>20</v>
      </c>
      <c r="G149" s="35">
        <f t="shared" si="7"/>
        <v>100</v>
      </c>
    </row>
    <row r="150" spans="1:7" ht="15">
      <c r="A150" s="29">
        <v>111</v>
      </c>
      <c r="B150" s="32" t="s">
        <v>179</v>
      </c>
      <c r="C150" s="33" t="s">
        <v>180</v>
      </c>
      <c r="D150" s="34" t="s">
        <v>29</v>
      </c>
      <c r="E150" s="45">
        <v>73.5</v>
      </c>
      <c r="F150" s="45">
        <v>40</v>
      </c>
      <c r="G150" s="35">
        <f t="shared" si="7"/>
        <v>2940</v>
      </c>
    </row>
    <row r="151" spans="1:7" ht="15">
      <c r="A151" s="29"/>
      <c r="B151" s="36" t="s">
        <v>41</v>
      </c>
      <c r="C151" s="37" t="str">
        <f>CONCATENATE(B139," ",C139)</f>
        <v xml:space="preserve"> Údržba a pěstební péče - 1.rok</v>
      </c>
      <c r="D151" s="29"/>
      <c r="E151" s="45"/>
      <c r="F151" s="45"/>
      <c r="G151" s="38">
        <f>SUM(G139:G150)</f>
        <v>39805</v>
      </c>
    </row>
    <row r="152" spans="1:7" ht="15">
      <c r="A152" s="26"/>
      <c r="B152" s="27"/>
      <c r="C152" s="28" t="s">
        <v>181</v>
      </c>
      <c r="D152" s="29"/>
      <c r="E152" s="43"/>
      <c r="F152" s="43"/>
      <c r="G152" s="31"/>
    </row>
    <row r="153" spans="1:7" ht="15">
      <c r="A153" s="29">
        <v>112</v>
      </c>
      <c r="B153" s="33" t="s">
        <v>165</v>
      </c>
      <c r="C153" s="33" t="s">
        <v>182</v>
      </c>
      <c r="D153" s="34" t="s">
        <v>56</v>
      </c>
      <c r="E153" s="45">
        <v>49</v>
      </c>
      <c r="F153" s="45">
        <v>300</v>
      </c>
      <c r="G153" s="35">
        <f aca="true" t="shared" si="8" ref="G153">ROUND(E153*F153,0)</f>
        <v>14700</v>
      </c>
    </row>
    <row r="154" spans="1:7" ht="15">
      <c r="A154" s="29">
        <v>113</v>
      </c>
      <c r="B154" s="32" t="s">
        <v>183</v>
      </c>
      <c r="C154" s="33" t="s">
        <v>184</v>
      </c>
      <c r="D154" s="34" t="s">
        <v>56</v>
      </c>
      <c r="E154" s="45">
        <v>49</v>
      </c>
      <c r="F154" s="45">
        <v>50</v>
      </c>
      <c r="G154" s="35">
        <f>ROUND(E154*F154,0)</f>
        <v>2450</v>
      </c>
    </row>
    <row r="155" spans="1:7" ht="15">
      <c r="A155" s="29">
        <v>114</v>
      </c>
      <c r="B155" s="32" t="s">
        <v>167</v>
      </c>
      <c r="C155" s="33" t="s">
        <v>168</v>
      </c>
      <c r="D155" s="34" t="s">
        <v>56</v>
      </c>
      <c r="E155" s="45">
        <v>49</v>
      </c>
      <c r="F155" s="45">
        <v>5</v>
      </c>
      <c r="G155" s="35">
        <f aca="true" t="shared" si="9" ref="G155:G162">ROUND(E155*F155,0)</f>
        <v>245</v>
      </c>
    </row>
    <row r="156" spans="1:7" ht="15">
      <c r="A156" s="29">
        <v>115</v>
      </c>
      <c r="B156" s="32" t="s">
        <v>152</v>
      </c>
      <c r="C156" s="33" t="s">
        <v>153</v>
      </c>
      <c r="D156" s="34" t="s">
        <v>56</v>
      </c>
      <c r="E156" s="45">
        <v>49</v>
      </c>
      <c r="F156" s="45">
        <v>5</v>
      </c>
      <c r="G156" s="35">
        <f t="shared" si="9"/>
        <v>245</v>
      </c>
    </row>
    <row r="157" spans="1:7" ht="26.25">
      <c r="A157" s="29">
        <v>116</v>
      </c>
      <c r="B157" s="32" t="s">
        <v>169</v>
      </c>
      <c r="C157" s="33" t="s">
        <v>185</v>
      </c>
      <c r="D157" s="34" t="s">
        <v>56</v>
      </c>
      <c r="E157" s="45">
        <v>49</v>
      </c>
      <c r="F157" s="45">
        <v>50</v>
      </c>
      <c r="G157" s="35">
        <f t="shared" si="9"/>
        <v>2450</v>
      </c>
    </row>
    <row r="158" spans="1:7" ht="15">
      <c r="A158" s="29">
        <v>117</v>
      </c>
      <c r="B158" s="32" t="s">
        <v>38</v>
      </c>
      <c r="C158" s="33" t="s">
        <v>173</v>
      </c>
      <c r="D158" s="34" t="s">
        <v>15</v>
      </c>
      <c r="E158" s="45">
        <v>4.9</v>
      </c>
      <c r="F158" s="45">
        <v>500</v>
      </c>
      <c r="G158" s="35">
        <f t="shared" si="9"/>
        <v>2450</v>
      </c>
    </row>
    <row r="159" spans="1:7" ht="15">
      <c r="A159" s="29">
        <v>118</v>
      </c>
      <c r="B159" s="32" t="s">
        <v>40</v>
      </c>
      <c r="C159" s="33" t="s">
        <v>174</v>
      </c>
      <c r="D159" s="34" t="s">
        <v>15</v>
      </c>
      <c r="E159" s="45">
        <v>4.9</v>
      </c>
      <c r="F159" s="45">
        <v>250</v>
      </c>
      <c r="G159" s="35">
        <f t="shared" si="9"/>
        <v>1225</v>
      </c>
    </row>
    <row r="160" spans="1:7" ht="15">
      <c r="A160" s="29">
        <v>119</v>
      </c>
      <c r="B160" s="32" t="s">
        <v>175</v>
      </c>
      <c r="C160" s="33" t="s">
        <v>176</v>
      </c>
      <c r="D160" s="34" t="s">
        <v>29</v>
      </c>
      <c r="E160" s="45">
        <v>3000</v>
      </c>
      <c r="F160" s="45">
        <v>3</v>
      </c>
      <c r="G160" s="35">
        <f t="shared" si="9"/>
        <v>9000</v>
      </c>
    </row>
    <row r="161" spans="1:7" ht="15">
      <c r="A161" s="29">
        <v>120</v>
      </c>
      <c r="B161" s="32" t="s">
        <v>177</v>
      </c>
      <c r="C161" s="33" t="s">
        <v>178</v>
      </c>
      <c r="D161" s="34" t="s">
        <v>52</v>
      </c>
      <c r="E161" s="45">
        <v>5</v>
      </c>
      <c r="F161" s="45">
        <v>20</v>
      </c>
      <c r="G161" s="35">
        <f t="shared" si="9"/>
        <v>100</v>
      </c>
    </row>
    <row r="162" spans="1:7" ht="15">
      <c r="A162" s="29">
        <v>121</v>
      </c>
      <c r="B162" s="32" t="s">
        <v>179</v>
      </c>
      <c r="C162" s="33" t="s">
        <v>180</v>
      </c>
      <c r="D162" s="34" t="s">
        <v>29</v>
      </c>
      <c r="E162" s="45">
        <v>73.5</v>
      </c>
      <c r="F162" s="45">
        <v>50</v>
      </c>
      <c r="G162" s="35">
        <f t="shared" si="9"/>
        <v>3675</v>
      </c>
    </row>
    <row r="163" spans="1:7" ht="15">
      <c r="A163" s="29"/>
      <c r="B163" s="36" t="s">
        <v>41</v>
      </c>
      <c r="C163" s="37" t="str">
        <f>CONCATENATE(B152," ",C152)</f>
        <v xml:space="preserve"> Údržba a pěstební péče - 2.rok</v>
      </c>
      <c r="D163" s="29"/>
      <c r="E163" s="45"/>
      <c r="F163" s="45"/>
      <c r="G163" s="38">
        <f>SUM(G152:G162)</f>
        <v>36540</v>
      </c>
    </row>
    <row r="164" spans="1:7" ht="15">
      <c r="A164" s="26"/>
      <c r="B164" s="27"/>
      <c r="C164" s="28" t="s">
        <v>186</v>
      </c>
      <c r="D164" s="29"/>
      <c r="E164" s="43"/>
      <c r="F164" s="43"/>
      <c r="G164" s="31"/>
    </row>
    <row r="165" spans="1:7" ht="15">
      <c r="A165" s="29">
        <v>122</v>
      </c>
      <c r="B165" s="32" t="s">
        <v>167</v>
      </c>
      <c r="C165" s="33" t="s">
        <v>168</v>
      </c>
      <c r="D165" s="34" t="s">
        <v>56</v>
      </c>
      <c r="E165" s="45">
        <v>49</v>
      </c>
      <c r="F165" s="45">
        <v>5</v>
      </c>
      <c r="G165" s="35">
        <f>ROUND(E165*F165,0)</f>
        <v>245</v>
      </c>
    </row>
    <row r="166" spans="1:7" ht="15">
      <c r="A166" s="29">
        <v>123</v>
      </c>
      <c r="B166" s="32" t="s">
        <v>165</v>
      </c>
      <c r="C166" s="33" t="s">
        <v>182</v>
      </c>
      <c r="D166" s="34" t="s">
        <v>52</v>
      </c>
      <c r="E166" s="45">
        <v>49</v>
      </c>
      <c r="F166" s="45">
        <v>300</v>
      </c>
      <c r="G166" s="35">
        <f>ROUND(E166*F166,0)</f>
        <v>14700</v>
      </c>
    </row>
    <row r="167" spans="1:7" ht="15">
      <c r="A167" s="29">
        <v>124</v>
      </c>
      <c r="B167" s="32" t="s">
        <v>152</v>
      </c>
      <c r="C167" s="33" t="s">
        <v>153</v>
      </c>
      <c r="D167" s="34" t="s">
        <v>56</v>
      </c>
      <c r="E167" s="45">
        <v>49</v>
      </c>
      <c r="F167" s="45">
        <v>5</v>
      </c>
      <c r="G167" s="35">
        <f aca="true" t="shared" si="10" ref="G167:G174">ROUND(E167*F167,0)</f>
        <v>245</v>
      </c>
    </row>
    <row r="168" spans="1:7" ht="26.25">
      <c r="A168" s="29">
        <v>125</v>
      </c>
      <c r="B168" s="32" t="s">
        <v>169</v>
      </c>
      <c r="C168" s="33" t="s">
        <v>185</v>
      </c>
      <c r="D168" s="34" t="s">
        <v>56</v>
      </c>
      <c r="E168" s="45">
        <v>49</v>
      </c>
      <c r="F168" s="45">
        <v>50</v>
      </c>
      <c r="G168" s="35">
        <f t="shared" si="10"/>
        <v>2450</v>
      </c>
    </row>
    <row r="169" spans="1:7" ht="15">
      <c r="A169" s="29">
        <v>126</v>
      </c>
      <c r="B169" s="32" t="s">
        <v>171</v>
      </c>
      <c r="C169" s="33" t="s">
        <v>172</v>
      </c>
      <c r="D169" s="34" t="s">
        <v>52</v>
      </c>
      <c r="E169" s="45">
        <v>490</v>
      </c>
      <c r="F169" s="45">
        <v>5</v>
      </c>
      <c r="G169" s="35">
        <f t="shared" si="10"/>
        <v>2450</v>
      </c>
    </row>
    <row r="170" spans="1:7" ht="15">
      <c r="A170" s="29">
        <v>127</v>
      </c>
      <c r="B170" s="32" t="s">
        <v>38</v>
      </c>
      <c r="C170" s="33" t="s">
        <v>173</v>
      </c>
      <c r="D170" s="34" t="s">
        <v>15</v>
      </c>
      <c r="E170" s="45">
        <v>4.9</v>
      </c>
      <c r="F170" s="45">
        <v>500</v>
      </c>
      <c r="G170" s="35">
        <f t="shared" si="10"/>
        <v>2450</v>
      </c>
    </row>
    <row r="171" spans="1:7" ht="15">
      <c r="A171" s="29">
        <v>128</v>
      </c>
      <c r="B171" s="32" t="s">
        <v>40</v>
      </c>
      <c r="C171" s="33" t="s">
        <v>174</v>
      </c>
      <c r="D171" s="34" t="s">
        <v>15</v>
      </c>
      <c r="E171" s="45">
        <v>4.9</v>
      </c>
      <c r="F171" s="45">
        <v>250</v>
      </c>
      <c r="G171" s="35">
        <f t="shared" si="10"/>
        <v>1225</v>
      </c>
    </row>
    <row r="172" spans="1:7" ht="15">
      <c r="A172" s="29">
        <v>129</v>
      </c>
      <c r="B172" s="32" t="s">
        <v>175</v>
      </c>
      <c r="C172" s="33" t="s">
        <v>176</v>
      </c>
      <c r="D172" s="34" t="s">
        <v>29</v>
      </c>
      <c r="E172" s="45">
        <v>3000</v>
      </c>
      <c r="F172" s="45">
        <v>3</v>
      </c>
      <c r="G172" s="35">
        <f t="shared" si="10"/>
        <v>9000</v>
      </c>
    </row>
    <row r="173" spans="1:7" ht="15">
      <c r="A173" s="29">
        <v>130</v>
      </c>
      <c r="B173" s="32" t="s">
        <v>177</v>
      </c>
      <c r="C173" s="33" t="s">
        <v>178</v>
      </c>
      <c r="D173" s="34" t="s">
        <v>52</v>
      </c>
      <c r="E173" s="45">
        <v>5</v>
      </c>
      <c r="F173" s="45">
        <v>20</v>
      </c>
      <c r="G173" s="35">
        <f t="shared" si="10"/>
        <v>100</v>
      </c>
    </row>
    <row r="174" spans="1:7" ht="15">
      <c r="A174" s="29">
        <v>131</v>
      </c>
      <c r="B174" s="32" t="s">
        <v>179</v>
      </c>
      <c r="C174" s="33" t="s">
        <v>180</v>
      </c>
      <c r="D174" s="34" t="s">
        <v>29</v>
      </c>
      <c r="E174" s="45">
        <v>73.5</v>
      </c>
      <c r="F174" s="45">
        <v>50</v>
      </c>
      <c r="G174" s="35">
        <f t="shared" si="10"/>
        <v>3675</v>
      </c>
    </row>
    <row r="175" spans="1:7" ht="15">
      <c r="A175" s="29"/>
      <c r="B175" s="36" t="s">
        <v>41</v>
      </c>
      <c r="C175" s="37" t="str">
        <f>CONCATENATE(B164," ",C164)</f>
        <v xml:space="preserve"> Údržba a pěstební péče - 3.rok</v>
      </c>
      <c r="D175" s="29"/>
      <c r="E175" s="45"/>
      <c r="F175" s="45"/>
      <c r="G175" s="38">
        <f>SUM(G164:G174)</f>
        <v>36540</v>
      </c>
    </row>
    <row r="176" spans="1:7" ht="15">
      <c r="A176" s="46"/>
      <c r="B176" s="46"/>
      <c r="C176" s="47" t="s">
        <v>187</v>
      </c>
      <c r="D176" s="46"/>
      <c r="E176" s="48"/>
      <c r="F176" s="49"/>
      <c r="G176" s="50">
        <f>SUM(G175+G163+G151+G138)</f>
        <v>212596</v>
      </c>
    </row>
    <row r="177" spans="1:7" ht="15">
      <c r="A177" s="46"/>
      <c r="B177" s="46"/>
      <c r="C177" s="47"/>
      <c r="D177" s="46"/>
      <c r="E177" s="48"/>
      <c r="F177" s="49"/>
      <c r="G177" s="50"/>
    </row>
    <row r="178" spans="1:7" ht="15">
      <c r="A178" s="63" t="s">
        <v>0</v>
      </c>
      <c r="B178" s="63"/>
      <c r="C178" s="11" t="s">
        <v>226</v>
      </c>
      <c r="D178" s="46"/>
      <c r="E178" s="48"/>
      <c r="F178" s="49"/>
      <c r="G178" s="50"/>
    </row>
    <row r="179" spans="1:7" ht="15">
      <c r="A179" s="64" t="s">
        <v>1</v>
      </c>
      <c r="B179" s="63"/>
      <c r="C179" s="11" t="s">
        <v>215</v>
      </c>
      <c r="D179" s="46"/>
      <c r="E179" s="48"/>
      <c r="F179" s="49"/>
      <c r="G179" s="50"/>
    </row>
    <row r="180" spans="1:7" ht="15">
      <c r="A180" s="42"/>
      <c r="B180" s="15"/>
      <c r="C180" s="11"/>
      <c r="D180" s="46"/>
      <c r="E180" s="48"/>
      <c r="F180" s="49"/>
      <c r="G180" s="50"/>
    </row>
    <row r="181" spans="1:7" ht="15">
      <c r="A181" s="46"/>
      <c r="B181" s="46"/>
      <c r="C181" s="47" t="s">
        <v>216</v>
      </c>
      <c r="D181" s="46"/>
      <c r="E181" s="48"/>
      <c r="F181" s="49"/>
      <c r="G181" s="50"/>
    </row>
    <row r="182" spans="1:7" ht="15">
      <c r="A182" s="29">
        <v>132</v>
      </c>
      <c r="B182" s="46"/>
      <c r="C182" s="33" t="s">
        <v>217</v>
      </c>
      <c r="D182" s="46" t="s">
        <v>218</v>
      </c>
      <c r="E182" s="48">
        <v>1</v>
      </c>
      <c r="F182" s="49">
        <v>20000</v>
      </c>
      <c r="G182" s="51">
        <f>ROUND(E182*F182,0)</f>
        <v>20000</v>
      </c>
    </row>
    <row r="183" spans="1:7" ht="15">
      <c r="A183" s="29">
        <v>133</v>
      </c>
      <c r="B183" s="46"/>
      <c r="C183" s="33" t="s">
        <v>219</v>
      </c>
      <c r="D183" s="46" t="s">
        <v>218</v>
      </c>
      <c r="E183" s="48">
        <v>1</v>
      </c>
      <c r="F183" s="49">
        <v>15000</v>
      </c>
      <c r="G183" s="51">
        <f>ROUND(E183*F183,0)</f>
        <v>15000</v>
      </c>
    </row>
    <row r="184" spans="1:7" ht="15.75">
      <c r="A184" s="46"/>
      <c r="B184" s="36" t="s">
        <v>41</v>
      </c>
      <c r="C184" s="52" t="s">
        <v>217</v>
      </c>
      <c r="D184" s="46"/>
      <c r="E184" s="48"/>
      <c r="F184" s="49"/>
      <c r="G184" s="50">
        <f>SUM(G182:G183)</f>
        <v>35000</v>
      </c>
    </row>
    <row r="185" spans="1:7" ht="15.75">
      <c r="A185" s="46"/>
      <c r="B185" s="36"/>
      <c r="C185" s="52"/>
      <c r="D185" s="46"/>
      <c r="E185" s="48"/>
      <c r="F185" s="49"/>
      <c r="G185" s="50"/>
    </row>
    <row r="186" spans="1:7" ht="15">
      <c r="A186" s="46"/>
      <c r="B186" s="46"/>
      <c r="C186" s="47" t="s">
        <v>220</v>
      </c>
      <c r="D186" s="46"/>
      <c r="E186" s="48"/>
      <c r="F186" s="49"/>
      <c r="G186" s="50"/>
    </row>
    <row r="187" spans="1:7" ht="47.25">
      <c r="A187" s="29">
        <v>134</v>
      </c>
      <c r="B187" s="46"/>
      <c r="C187" s="33" t="s">
        <v>221</v>
      </c>
      <c r="D187" s="46" t="s">
        <v>218</v>
      </c>
      <c r="E187" s="48">
        <v>1</v>
      </c>
      <c r="F187" s="49">
        <v>14700</v>
      </c>
      <c r="G187" s="51">
        <f>ROUND(E187*F187,0)</f>
        <v>14700</v>
      </c>
    </row>
    <row r="188" spans="1:7" ht="15.75">
      <c r="A188" s="46"/>
      <c r="B188" s="36" t="s">
        <v>41</v>
      </c>
      <c r="C188" s="52" t="s">
        <v>220</v>
      </c>
      <c r="D188" s="46"/>
      <c r="E188" s="48"/>
      <c r="F188" s="49"/>
      <c r="G188" s="50">
        <f>SUM(G187:G187)</f>
        <v>14700</v>
      </c>
    </row>
    <row r="189" spans="1:7" ht="15.75">
      <c r="A189" s="46"/>
      <c r="B189" s="36"/>
      <c r="C189" s="52"/>
      <c r="D189" s="46"/>
      <c r="E189" s="48"/>
      <c r="F189" s="49"/>
      <c r="G189" s="50"/>
    </row>
    <row r="190" spans="1:7" ht="15">
      <c r="A190" s="63" t="s">
        <v>0</v>
      </c>
      <c r="B190" s="63"/>
      <c r="C190" s="11" t="s">
        <v>226</v>
      </c>
      <c r="D190" s="46"/>
      <c r="E190" s="48"/>
      <c r="F190" s="49"/>
      <c r="G190" s="50"/>
    </row>
    <row r="191" spans="1:7" ht="15">
      <c r="A191" s="64" t="s">
        <v>1</v>
      </c>
      <c r="B191" s="63"/>
      <c r="C191" s="11" t="s">
        <v>229</v>
      </c>
      <c r="D191" s="46"/>
      <c r="E191" s="48"/>
      <c r="F191" s="49"/>
      <c r="G191" s="50"/>
    </row>
    <row r="192" spans="1:7" ht="15">
      <c r="A192" s="42"/>
      <c r="B192" s="15"/>
      <c r="C192" s="11"/>
      <c r="D192" s="46"/>
      <c r="E192" s="48"/>
      <c r="F192" s="49"/>
      <c r="G192" s="50"/>
    </row>
    <row r="193" spans="1:7" ht="15">
      <c r="A193" s="46"/>
      <c r="B193" s="46"/>
      <c r="C193" s="53" t="s">
        <v>223</v>
      </c>
      <c r="D193" s="46"/>
      <c r="E193" s="48"/>
      <c r="F193" s="49"/>
      <c r="G193" s="50">
        <f>SUM(G58+G115)</f>
        <v>5083787</v>
      </c>
    </row>
    <row r="194" spans="1:7" ht="15">
      <c r="A194" s="46"/>
      <c r="B194" s="46"/>
      <c r="C194" s="53" t="s">
        <v>187</v>
      </c>
      <c r="D194" s="46"/>
      <c r="E194" s="48"/>
      <c r="F194" s="49"/>
      <c r="G194" s="50">
        <f>SUM(G176)</f>
        <v>212596</v>
      </c>
    </row>
    <row r="195" spans="1:7" ht="15">
      <c r="A195" s="46"/>
      <c r="B195" s="46"/>
      <c r="C195" s="53" t="s">
        <v>222</v>
      </c>
      <c r="D195" s="46"/>
      <c r="E195" s="48"/>
      <c r="F195" s="49"/>
      <c r="G195" s="50">
        <f>SUM(G184+G188)</f>
        <v>49700</v>
      </c>
    </row>
    <row r="196" spans="1:7" ht="15">
      <c r="A196" s="46"/>
      <c r="B196" s="46"/>
      <c r="C196" s="53"/>
      <c r="D196" s="46"/>
      <c r="E196" s="48"/>
      <c r="F196" s="49"/>
      <c r="G196" s="53"/>
    </row>
    <row r="197" spans="1:7" ht="15">
      <c r="A197" s="46"/>
      <c r="B197" s="46"/>
      <c r="C197" s="53" t="s">
        <v>188</v>
      </c>
      <c r="D197" s="46"/>
      <c r="E197" s="48"/>
      <c r="F197" s="49"/>
      <c r="G197" s="50">
        <f>SUM(G193:G195)</f>
        <v>5346083</v>
      </c>
    </row>
    <row r="198" spans="1:7" ht="15">
      <c r="A198" s="46"/>
      <c r="B198" s="46"/>
      <c r="C198" s="53" t="s">
        <v>189</v>
      </c>
      <c r="D198" s="46"/>
      <c r="E198" s="48"/>
      <c r="F198" s="49"/>
      <c r="G198" s="54">
        <f>ROUND(G197*0.21,0)</f>
        <v>1122677</v>
      </c>
    </row>
    <row r="199" spans="1:7" ht="15">
      <c r="A199" s="46"/>
      <c r="B199" s="46"/>
      <c r="C199" s="53" t="s">
        <v>190</v>
      </c>
      <c r="D199" s="46"/>
      <c r="E199" s="48"/>
      <c r="F199" s="49"/>
      <c r="G199" s="50">
        <f>SUM(G197:G198)</f>
        <v>6468760</v>
      </c>
    </row>
    <row r="200" spans="1:7" ht="15">
      <c r="A200" s="2"/>
      <c r="B200" s="3"/>
      <c r="C200" s="4"/>
      <c r="D200" s="5"/>
      <c r="E200" s="6"/>
      <c r="F200" s="6"/>
      <c r="G200" s="7"/>
    </row>
    <row r="201" spans="5:7" ht="15">
      <c r="E201" s="8"/>
      <c r="F201" s="9"/>
      <c r="G201" s="10"/>
    </row>
  </sheetData>
  <mergeCells count="10">
    <mergeCell ref="A191:B191"/>
    <mergeCell ref="A60:B60"/>
    <mergeCell ref="A61:B61"/>
    <mergeCell ref="A117:B117"/>
    <mergeCell ref="A118:B118"/>
    <mergeCell ref="A3:B3"/>
    <mergeCell ref="A4:B4"/>
    <mergeCell ref="A178:B178"/>
    <mergeCell ref="A179:B179"/>
    <mergeCell ref="A190:B19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2016-09-09T09:10:59Z</dcterms:modified>
  <cp:category/>
  <cp:version/>
  <cp:contentType/>
  <cp:contentStatus/>
</cp:coreProperties>
</file>