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5401" windowWidth="19035" windowHeight="6795" activeTab="0"/>
  </bookViews>
  <sheets>
    <sheet name="Položkový rozpočet - výsadby" sheetId="13" r:id="rId1"/>
    <sheet name="Položkový Rozpočet - plán péče" sheetId="15" r:id="rId2"/>
  </sheets>
  <definedNames>
    <definedName name="_xlnm.Print_Area" localSheetId="1">'Položkový Rozpočet - plán péče'!$A$1:$I$201</definedName>
    <definedName name="_xlnm.Print_Area" localSheetId="0">'Položkový rozpočet - výsadby'!$A$1:$I$207</definedName>
  </definedNames>
  <calcPr calcId="162913"/>
</workbook>
</file>

<file path=xl/sharedStrings.xml><?xml version="1.0" encoding="utf-8"?>
<sst xmlns="http://schemas.openxmlformats.org/spreadsheetml/2006/main" count="718" uniqueCount="200">
  <si>
    <t>t</t>
  </si>
  <si>
    <t>ks</t>
  </si>
  <si>
    <t>položka</t>
  </si>
  <si>
    <t>P.Č.</t>
  </si>
  <si>
    <t>MJ</t>
  </si>
  <si>
    <t>Cena celkem</t>
  </si>
  <si>
    <t>soub.</t>
  </si>
  <si>
    <t>CELKOVÉ NÁKLADY</t>
  </si>
  <si>
    <t>l</t>
  </si>
  <si>
    <t>Obdělání půdy hrabáním v rovině a svahu do 1:5</t>
  </si>
  <si>
    <t>D</t>
  </si>
  <si>
    <t>kg</t>
  </si>
  <si>
    <t>Jamky pro výsadbu bez výměny půdy horniny tř 1-4 objem do 0,05 m3 v rovině a svahu do 1:5</t>
  </si>
  <si>
    <t>R</t>
  </si>
  <si>
    <t>Ostatní položky</t>
  </si>
  <si>
    <t>Obdělání půdy vláčením v rovině a svahu do 1:5</t>
  </si>
  <si>
    <t xml:space="preserve">Cena celkem bez DPH </t>
  </si>
  <si>
    <t>Chemické odplevelení před založením kultury nad 20m2 postřikem na široko v rovině a svahu do 1:5</t>
  </si>
  <si>
    <t>Dodávka mulče smrkové (borové)</t>
  </si>
  <si>
    <t>DPH 21%</t>
  </si>
  <si>
    <t>celkem bez DPH</t>
  </si>
  <si>
    <t>počet j.</t>
  </si>
  <si>
    <t>cena j.</t>
  </si>
  <si>
    <t xml:space="preserve">P.Č.
</t>
  </si>
  <si>
    <t xml:space="preserve">Kód položky
</t>
  </si>
  <si>
    <t xml:space="preserve">Popis
</t>
  </si>
  <si>
    <t xml:space="preserve">MJ
</t>
  </si>
  <si>
    <t xml:space="preserve">Dodávka
</t>
  </si>
  <si>
    <t xml:space="preserve">Montáž
</t>
  </si>
  <si>
    <t xml:space="preserve">Cena celkem
</t>
  </si>
  <si>
    <t>Cena celkem s DPH</t>
  </si>
  <si>
    <t xml:space="preserve">celkem s DPH </t>
  </si>
  <si>
    <t>Odstranění vegetačních prvků a pěstební opatření</t>
  </si>
  <si>
    <t>184 20 2123</t>
  </si>
  <si>
    <t>2. Sadové úpravy</t>
  </si>
  <si>
    <t>Zhotovení zálivkové misky</t>
  </si>
  <si>
    <t>Mulčování rostlin tl do 0,1 m v rovině a svahu do 1:5</t>
  </si>
  <si>
    <t>184 92 1093</t>
  </si>
  <si>
    <t>184 80 2111</t>
  </si>
  <si>
    <t>183 40 3153</t>
  </si>
  <si>
    <t>998 23 1311</t>
  </si>
  <si>
    <r>
      <t>m</t>
    </r>
    <r>
      <rPr>
        <vertAlign val="superscript"/>
        <sz val="10"/>
        <rFont val="Arial Narrow"/>
        <family val="2"/>
      </rPr>
      <t>3</t>
    </r>
  </si>
  <si>
    <r>
      <rPr>
        <b/>
        <sz val="10"/>
        <rFont val="Arial Narrow"/>
        <family val="2"/>
      </rPr>
      <t>Dodávka zahradnického substrátu</t>
    </r>
    <r>
      <rPr>
        <sz val="10"/>
        <rFont val="Arial Narrow"/>
        <family val="2"/>
      </rPr>
      <t xml:space="preserve"> typ B. </t>
    </r>
  </si>
  <si>
    <t>2.1. Stromy soliterní - výsadba</t>
  </si>
  <si>
    <t>m2</t>
  </si>
  <si>
    <t>m3</t>
  </si>
  <si>
    <t>Položkový rozpočet</t>
  </si>
  <si>
    <t>kp</t>
  </si>
  <si>
    <t>skládkovné pařezů</t>
  </si>
  <si>
    <t>1.  Odstranění vegetačních prvků a pěstební opatření</t>
  </si>
  <si>
    <t>Řez stromu zdravotní o ploše koruny do 210 m2 lezeckou technikou</t>
  </si>
  <si>
    <t>112 20 1104</t>
  </si>
  <si>
    <r>
      <rPr>
        <b/>
        <sz val="10"/>
        <rFont val="Arial Narrow"/>
        <family val="2"/>
      </rPr>
      <t>Ukotvení dřevin 3 kůly</t>
    </r>
    <r>
      <rPr>
        <sz val="10"/>
        <rFont val="Arial Narrow"/>
        <family val="2"/>
      </rPr>
      <t>,  prum. kůlu do 100 mm, délka kůlu do 3 m (ukotvení 3 kůly frézovanými impregnovanými délky 250 cm, průměr 6cm se třemi řadami příček a uvázáním vázacím popruhem POP 25 mm)</t>
    </r>
  </si>
  <si>
    <t>Dodávka plastové chráničky proti okusu, délka 120cm, bílý polyethylen</t>
  </si>
  <si>
    <t>Dodávka totálního herbicidu (400ml/10l/100m2)</t>
  </si>
  <si>
    <t>183 10 1113</t>
  </si>
  <si>
    <t>Výsadba dřeviny s balem D do 0,1 m do jamky se zalitím v rovině a svahu do 1:5</t>
  </si>
  <si>
    <t>184 10 2110</t>
  </si>
  <si>
    <t>Sadové úpravy. Výsadba stromů a keřů</t>
  </si>
  <si>
    <t>Obdělání půdy kultivátorováním v rovině a svahu do 1:5</t>
  </si>
  <si>
    <t>183 40 3114</t>
  </si>
  <si>
    <t>183 40 3115</t>
  </si>
  <si>
    <t>183 40 3253</t>
  </si>
  <si>
    <t>180 40 1211</t>
  </si>
  <si>
    <t>180 40 1212</t>
  </si>
  <si>
    <t>184 80 2211</t>
  </si>
  <si>
    <t>Obdělání půdy smykováním v rovině a svahu do 1:5</t>
  </si>
  <si>
    <t>Přesun hmot pro sadovnické a krajinářské úpravy vodorovně do 5000 m</t>
  </si>
  <si>
    <t>4. Ostatní položky</t>
  </si>
  <si>
    <t>Poznámka :</t>
  </si>
  <si>
    <t>Zhotovitel:</t>
  </si>
  <si>
    <t>Objednavatel:</t>
  </si>
  <si>
    <t>Projektant:</t>
  </si>
  <si>
    <t>Cena bez DPH</t>
  </si>
  <si>
    <t>Cena s DPH</t>
  </si>
  <si>
    <t>Ing. Jan Šesták</t>
  </si>
  <si>
    <t>datum, podpis, razítko</t>
  </si>
  <si>
    <t>Objednatel:</t>
  </si>
  <si>
    <t>Zhotovitel</t>
  </si>
  <si>
    <t>REKAPITULACE ROZPOČTU</t>
  </si>
  <si>
    <t>2.2. Keře - výsadba</t>
  </si>
  <si>
    <t xml:space="preserve">SOUHRNNÝ LIST </t>
  </si>
  <si>
    <t>op</t>
  </si>
  <si>
    <t xml:space="preserve">Dovoz vody pro zálivku do 6km </t>
  </si>
  <si>
    <t>Dovoz vody pro zálivku do 6km ( 15 l na m2)</t>
  </si>
  <si>
    <t>Vypletí dřevin solitérních vč. Odvozu odpadu ve svahu do 1:5 (1ks=1m2/)</t>
  </si>
  <si>
    <t>Kontrola kotvení stromů (vč. Zatlučení povolených kůlů, povolení a ukotvení úvazků,</t>
  </si>
  <si>
    <t>Dodávka kůlů pro ukotvení dřevin (1 strom = 3 kůly - délka 250cm, prům. 6 cm + 9 příčky d.60 cm, prům. 6 cm, úvazek) - 10% z celku</t>
  </si>
  <si>
    <t>Vypletí záhonu dřevin ve skupinách s naložením a odvozem odpadu do 20 km v rovině a svahu do 1:5</t>
  </si>
  <si>
    <t>Vypletí záhonu dřevin ve skupinách s naložením a odvozem odpadu do 20 km v rovině a svahu do 1:5, plocha 370m2</t>
  </si>
  <si>
    <t>hnojení průmyslovým hnojivem naširoko</t>
  </si>
  <si>
    <t>řez keřů - zakrácení letorostů na 1/2</t>
  </si>
  <si>
    <t>Souhrný přehled všech rozpočtových bloků - 3letá péče</t>
  </si>
  <si>
    <t>náhradní výsadba - úhyn stromů 8% z celku</t>
  </si>
  <si>
    <t>Dodávka průmyslového hnojiva - cererit (25g/m2)</t>
  </si>
  <si>
    <t>Dodávka mulče smrkové (borové) (vrtsva 5cm)</t>
  </si>
  <si>
    <t>Sadové úpravy, modelace terénu</t>
  </si>
  <si>
    <t>3 letá pěstební péče</t>
  </si>
  <si>
    <t>celková cena bez DPH</t>
  </si>
  <si>
    <t xml:space="preserve">Každá položka výkazu výměr musí být v rámci nabídkového rozpočtu nabídnuta kompletní, včetně všech pomocných konstrukcí a prací potřebných k řádnému a provozuschopnému dokončení díla. Zadavatel nebude v průběhu realizace díla akceptovat požadavky na zvýšení ceny díla o cenu konstrukcí a prací, které uchazeč objektivně mohl případně měl předpokládat při vynaložení odborné péče při zpracování nabídkové ceny v součinnosti s příslušnou projektovou dokumentací stavby. Uchazeč o zakázku je odpovědný za cenu díla.
</t>
  </si>
  <si>
    <t>akce:          Výsadba zeleně v prostoru obnovené vodní nádrže a Záhorského potoka v k.ú. Žim</t>
  </si>
  <si>
    <r>
      <rPr>
        <sz val="12"/>
        <rFont val="Arial Narrow"/>
        <family val="2"/>
      </rPr>
      <t>místo:</t>
    </r>
    <r>
      <rPr>
        <b/>
        <sz val="12"/>
        <rFont val="Arial Narrow"/>
        <family val="2"/>
      </rPr>
      <t xml:space="preserve">    Žim - Záhoří</t>
    </r>
  </si>
  <si>
    <t>Souhrnný přehled všech rozpočtových bloků</t>
  </si>
  <si>
    <t>Kácení stromů listnatých s odstraněním větví a kmene D do 700 mm v rovině nebo ve svahu do 1:5</t>
  </si>
  <si>
    <t>112 10 1116</t>
  </si>
  <si>
    <t>naložení pařezů na dopravní prostředek a odvoz do vzdálenosti 20km</t>
  </si>
  <si>
    <t>Odstranění křovin a stromů průměru kmene do 100 mm i s kořeny z celkové plochy do 1000 m2</t>
  </si>
  <si>
    <t>Odstranění ruderálního porostu s přemístěním do 20 m a naložením shrabků v rovině nebo svahu do 1:5</t>
  </si>
  <si>
    <t>odvoz a skládkování shrabků do 30km</t>
  </si>
  <si>
    <t>Drcení ořezaných větví D do 100 mm s odvozem do 20 km (stromy řez)</t>
  </si>
  <si>
    <t>Odstranění pařezů D do 900 mm (stávající)</t>
  </si>
  <si>
    <t>184 80 5216</t>
  </si>
  <si>
    <t>111 25 1111</t>
  </si>
  <si>
    <t>111 20 1101</t>
  </si>
  <si>
    <t>Drcení ořezaných větví D do 100 mm s odvozem do 20 km</t>
  </si>
  <si>
    <t>111 10 1111</t>
  </si>
  <si>
    <t>Řez keřů netrnitých zmlazením D koruny nad 5,0 m (sesazení stávajících vrb, 130m2)</t>
  </si>
  <si>
    <t>přemístění stávajících kmenů vrb do vzdálenosti 100m, kmeny D 700-1500 mm, délky 2-4m s rozřezáním</t>
  </si>
  <si>
    <t>vytyčení výsadeb dle PD</t>
  </si>
  <si>
    <t>183 10 1215</t>
  </si>
  <si>
    <t>Jamky pro výsadbu s výměnou 50 % půdy zeminy tř 1 až 4 objem do 0,4 m3 v rovině a svahu do 1:5 (70x70x50cm)</t>
  </si>
  <si>
    <t>184 10 2115</t>
  </si>
  <si>
    <t>Výsadba dřeviny s balem D do 0,6 m do jamky se zalitím v rovině a svahu do 1:5</t>
  </si>
  <si>
    <t>Zalití rostlin vodou z rybníka  (40l na strom)</t>
  </si>
  <si>
    <t>Dodávka kůlů pro ukotvení stromu (1 strom = 3 kůly - délka 250cm, prům. 6 cm + 9 příčky d.60 cm, prům. 6 cm, úvazek)</t>
  </si>
  <si>
    <t>Řez stromu výchovný špičáků a keřových stromů výšky do 6m</t>
  </si>
  <si>
    <t>184 80 5312</t>
  </si>
  <si>
    <r>
      <rPr>
        <i/>
        <sz val="10"/>
        <color theme="1"/>
        <rFont val="Arial Narrow"/>
        <family val="2"/>
      </rPr>
      <t>Pyrus</t>
    </r>
    <r>
      <rPr>
        <sz val="10"/>
        <color theme="1"/>
        <rFont val="Arial Narrow"/>
        <family val="2"/>
      </rPr>
      <t xml:space="preserve"> Hardyho, vysokokmen, bal., 12-14 </t>
    </r>
  </si>
  <si>
    <t xml:space="preserve">Lze zaměnit za Pyrus Konference, Lucasova, Wiliamsova, </t>
  </si>
  <si>
    <t xml:space="preserve">Prunus Karešova, vysokokmen, bal., 12-14 </t>
  </si>
  <si>
    <t>Lze zaměnit za Granát, Těchlovická, Litoměřická</t>
  </si>
  <si>
    <t>Prunus padus subs. Padus, vel. 14-16cm, bal.</t>
  </si>
  <si>
    <t>Ochrana dřevin před okusem chráničem plastovým, délka min 180cm</t>
  </si>
  <si>
    <t>Salix viminalis, vel. 40-60cm, kontejnerované</t>
  </si>
  <si>
    <t>Alnus glutinosa, vel. 14-16cm, bal.</t>
  </si>
  <si>
    <t>183 40 3151</t>
  </si>
  <si>
    <t>modelace terénu, odstranění shrabků s odvozem</t>
  </si>
  <si>
    <t>zřízení staveniště</t>
  </si>
  <si>
    <t>Dodávka pomalu rozpustného hnojiva Silvamix forte</t>
  </si>
  <si>
    <t>hnojení sazenic pomalu rozpustným hnojivem (10g/rostlina)</t>
  </si>
  <si>
    <t>Chemické odplevelení před založením kultury nad 20m2 postřikem na široko v rovině a svahu do 1:2</t>
  </si>
  <si>
    <t>184 80 2112</t>
  </si>
  <si>
    <r>
      <t>sběr kamení, větviček a kořenů nad 5cm (z ploch</t>
    </r>
    <r>
      <rPr>
        <sz val="10"/>
        <rFont val="Arial Narrow"/>
        <family val="2"/>
      </rPr>
      <t>y 4 031</t>
    </r>
    <r>
      <rPr>
        <sz val="10"/>
        <color indexed="8"/>
        <rFont val="Arial Narrow"/>
        <family val="2"/>
      </rPr>
      <t>m2) vč. Odvozu a skládkování</t>
    </r>
  </si>
  <si>
    <t>Obdělání půdy kultivátorováním v rovině a svahu do 1:2</t>
  </si>
  <si>
    <t>Obdělání půdy smykováním v rovině a svahu do 1:2</t>
  </si>
  <si>
    <t>Obdělání půdy vláčením v rovině a svahu do 1:2</t>
  </si>
  <si>
    <t>Obdělání půdy hrabáním v rovině a svahu do 1:2</t>
  </si>
  <si>
    <r>
      <t>sběr kamení, větviček a kořenů nad 5cm (z ploch</t>
    </r>
    <r>
      <rPr>
        <sz val="10"/>
        <rFont val="Arial Narrow"/>
        <family val="2"/>
      </rPr>
      <t>y 742</t>
    </r>
    <r>
      <rPr>
        <sz val="10"/>
        <color indexed="8"/>
        <rFont val="Arial Narrow"/>
        <family val="2"/>
      </rPr>
      <t>m2) vč. Odvozu a skládkování</t>
    </r>
  </si>
  <si>
    <t>Travní směs parková (25g/m2)</t>
  </si>
  <si>
    <t>Obdělání půdy válením v rovině a svahu do 1:5</t>
  </si>
  <si>
    <t>183 40 3161</t>
  </si>
  <si>
    <t>Založení parkového trávníku výsevem v rovině a ve svahu do 1:5</t>
  </si>
  <si>
    <t>180 40 2111</t>
  </si>
  <si>
    <t>Založení parkového trávníku výsevem v rovině a ve svahu do 1:2</t>
  </si>
  <si>
    <t>180 40 2112</t>
  </si>
  <si>
    <t>183 40 3251</t>
  </si>
  <si>
    <t>183 40 3252</t>
  </si>
  <si>
    <t>183 40 3152</t>
  </si>
  <si>
    <t>3.1.  Úpravy terénu a založení nového trávníku - okolí rybníku</t>
  </si>
  <si>
    <t xml:space="preserve">akce:  </t>
  </si>
  <si>
    <t xml:space="preserve"> 3 letý plán pěstební péče Výsadba zeleně v prostoru obnovené vodní nádrže a Záhorského potoka v k.ú. Žim</t>
  </si>
  <si>
    <t>1. rok pěstební péče - 2018</t>
  </si>
  <si>
    <t>2. rok pěstební péče - 2019</t>
  </si>
  <si>
    <t>3. rok pěstební péče - 2020</t>
  </si>
  <si>
    <t>2018 - 1.rok po výsadbě</t>
  </si>
  <si>
    <t>2019 - 2.rok po výsadbě</t>
  </si>
  <si>
    <t>2020 - 3.rok po výsadbě</t>
  </si>
  <si>
    <t>Vypletí dřevin solitérních 24ks</t>
  </si>
  <si>
    <t>Zalití rostlin vodou plocha přes 20 m2 (15l/m2, plocha 180m2</t>
  </si>
  <si>
    <t>Stromy</t>
  </si>
  <si>
    <t>Keře</t>
  </si>
  <si>
    <t>185 80 4214</t>
  </si>
  <si>
    <t>185 80 4312</t>
  </si>
  <si>
    <t>Travnaté plochy - rovina</t>
  </si>
  <si>
    <t>Travnaté plochy - svahy</t>
  </si>
  <si>
    <t xml:space="preserve">Pokosení trávníku parkového s odvozem posekané hmoty do 20 km v rovině a svahu do 1:5 </t>
  </si>
  <si>
    <t>Pokosení trávníku parkového s odvozem posekané hmoty do 20 km v rovině a svahu do 1:5 (plocha 4773m2)</t>
  </si>
  <si>
    <t>Pokosení trávníku parkového bez odvozu do 20 km ve svahu do 1:2</t>
  </si>
  <si>
    <t>Pokosení trávníku parkového bez odvozu do 20 km ve svahu do 1:2 (plocha 742m2)</t>
  </si>
  <si>
    <t>Luční plochy - rovina</t>
  </si>
  <si>
    <t xml:space="preserve">Pokosení louky s odvozem posekané hmoty do 20 km v rovině a svahu do 1:5 </t>
  </si>
  <si>
    <t>Pokosení louky s odvozem posekané hmoty do 20 km v rovině a svahu do 1:5 (6115m2)</t>
  </si>
  <si>
    <t>Luční plochy - svah</t>
  </si>
  <si>
    <t>Pokosení louky s odvozem posekané hmoty do 20 km ve svahu do 1:2</t>
  </si>
  <si>
    <t>Pokosení louky s odvozem posekané hmoty do 20 km ve svahu do 1:2 (656m2)</t>
  </si>
  <si>
    <t>dodání keřů -  úhyn keřů 8% z celku</t>
  </si>
  <si>
    <t>Zalití stromu vodou (40 litrů/1strom/)</t>
  </si>
  <si>
    <t>Zalití 24 ks stromů vodou (40 litrů/1strom/)</t>
  </si>
  <si>
    <t>Zalití stromu vodou (40 litrů/1strom)</t>
  </si>
  <si>
    <t>Zalití 24 ks stromů vodou (40 litrů/1strom)</t>
  </si>
  <si>
    <t>řez keřů výchovný</t>
  </si>
  <si>
    <t>Výchovný řez stromů</t>
  </si>
  <si>
    <t>Modelace a úprava terénu, založení trávníku a květnaté louky</t>
  </si>
  <si>
    <t>3.  Modelace a úprava terénu, založení trávnatých ploch a vlhké květnaté louky</t>
  </si>
  <si>
    <t>3.2.  Úpravy terénu a založení nové vlhké květnaté louky - okolí potoka</t>
  </si>
  <si>
    <t>Založení květnaté louky výsevem ve svahu do 1:2</t>
  </si>
  <si>
    <t>Založení květnaté louky výsevem v rovině a ve svahu do 1:5</t>
  </si>
  <si>
    <t>směs vlhká květnatá louka (15g/m2) (specifikace směsi v technické zprávě)</t>
  </si>
  <si>
    <t>Slepý rozpočet</t>
  </si>
  <si>
    <t xml:space="preserve">datum: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</si>
</sst>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65" formatCode="#,##0_);\-#,##0"/>
    <numFmt numFmtId="166" formatCode="#,##0\ &quot;Kč&quot;"/>
    <numFmt numFmtId="167" formatCode="#,##0.0"/>
    <numFmt numFmtId="168" formatCode="#,##0.0_);\-#,##0.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rebuchet MS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color indexed="12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14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CE"/>
      <family val="2"/>
    </font>
    <font>
      <vertAlign val="superscript"/>
      <sz val="10"/>
      <name val="Arial Narrow"/>
      <family val="2"/>
    </font>
    <font>
      <sz val="10"/>
      <color theme="1"/>
      <name val="Arial Narrow"/>
      <family val="2"/>
    </font>
    <font>
      <b/>
      <sz val="12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4"/>
      <color indexed="12"/>
      <name val="Arial Narrow"/>
      <family val="2"/>
    </font>
    <font>
      <b/>
      <sz val="14"/>
      <color indexed="12"/>
      <name val="Arial Narrow"/>
      <family val="2"/>
    </font>
    <font>
      <i/>
      <sz val="10"/>
      <color theme="1"/>
      <name val="Arial Narrow"/>
      <family val="2"/>
    </font>
    <font>
      <sz val="8"/>
      <name val="Trebuchet MS"/>
      <family val="2"/>
    </font>
    <font>
      <sz val="12"/>
      <color indexed="8"/>
      <name val="Arial Narrow"/>
      <family val="2"/>
    </font>
    <font>
      <b/>
      <u val="single"/>
      <sz val="12"/>
      <color rgb="FF000000"/>
      <name val="Arial Narrow"/>
      <family val="2"/>
    </font>
    <font>
      <sz val="12"/>
      <color rgb="FF000000"/>
      <name val="Arial Narrow"/>
      <family val="2"/>
    </font>
    <font>
      <u val="single"/>
      <sz val="12"/>
      <color rgb="FF000000"/>
      <name val="Arial Narrow"/>
      <family val="2"/>
    </font>
    <font>
      <sz val="16"/>
      <color indexed="12"/>
      <name val="Arial Narrow"/>
      <family val="2"/>
    </font>
    <font>
      <sz val="16"/>
      <name val="Arial Narrow"/>
      <family val="2"/>
    </font>
    <font>
      <sz val="14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Protection="0">
      <alignment vertical="top" wrapText="1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8" fillId="0" borderId="0" applyNumberFormat="0" applyFill="0" applyBorder="0" applyProtection="0">
      <alignment vertical="top" wrapText="1"/>
    </xf>
    <xf numFmtId="0" fontId="34" fillId="32" borderId="9" applyNumberFormat="0" applyFont="0" applyAlignment="0" applyProtection="0"/>
  </cellStyleXfs>
  <cellXfs count="29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5" fontId="5" fillId="0" borderId="10" xfId="21" applyNumberFormat="1" applyFont="1" applyFill="1" applyBorder="1" applyAlignment="1">
      <alignment horizontal="center" vertical="center" wrapText="1"/>
    </xf>
    <xf numFmtId="165" fontId="12" fillId="0" borderId="10" xfId="21" applyNumberFormat="1" applyFont="1" applyFill="1" applyBorder="1" applyAlignment="1">
      <alignment horizontal="center" vertical="center" wrapText="1"/>
    </xf>
    <xf numFmtId="165" fontId="5" fillId="0" borderId="11" xfId="21" applyNumberFormat="1" applyFont="1" applyFill="1" applyBorder="1" applyAlignment="1">
      <alignment horizontal="center" vertical="center" wrapText="1"/>
    </xf>
    <xf numFmtId="165" fontId="12" fillId="0" borderId="10" xfId="21" applyNumberFormat="1" applyFont="1" applyFill="1" applyBorder="1" applyAlignment="1">
      <alignment horizontal="left" vertical="top" wrapText="1"/>
    </xf>
    <xf numFmtId="167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0" xfId="21" applyNumberFormat="1" applyFont="1" applyFill="1" applyBorder="1" applyAlignment="1">
      <alignment horizontal="right" vertical="center" wrapText="1"/>
    </xf>
    <xf numFmtId="165" fontId="12" fillId="0" borderId="11" xfId="21" applyNumberFormat="1" applyFont="1" applyFill="1" applyBorder="1" applyAlignment="1">
      <alignment horizontal="center" vertical="center" wrapText="1"/>
    </xf>
    <xf numFmtId="167" fontId="5" fillId="0" borderId="11" xfId="21" applyNumberFormat="1" applyFont="1" applyFill="1" applyBorder="1" applyAlignment="1">
      <alignment horizontal="right" vertical="center" wrapText="1"/>
    </xf>
    <xf numFmtId="166" fontId="13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22" applyFont="1" applyFill="1" applyBorder="1" applyAlignment="1">
      <alignment horizontal="center" vertical="center" wrapText="1"/>
      <protection/>
    </xf>
    <xf numFmtId="167" fontId="12" fillId="0" borderId="10" xfId="0" applyNumberFormat="1" applyFont="1" applyBorder="1" applyAlignment="1">
      <alignment vertical="center"/>
    </xf>
    <xf numFmtId="166" fontId="13" fillId="0" borderId="16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166" fontId="12" fillId="0" borderId="18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65" fontId="5" fillId="0" borderId="10" xfId="21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67" fontId="12" fillId="0" borderId="19" xfId="20" applyNumberFormat="1" applyFont="1" applyFill="1" applyBorder="1" applyAlignment="1">
      <alignment horizontal="right" vertical="center"/>
      <protection/>
    </xf>
    <xf numFmtId="167" fontId="12" fillId="0" borderId="19" xfId="0" applyNumberFormat="1" applyFont="1" applyBorder="1" applyAlignment="1">
      <alignment horizontal="right" vertical="center"/>
    </xf>
    <xf numFmtId="165" fontId="12" fillId="0" borderId="20" xfId="21" applyNumberFormat="1" applyFont="1" applyFill="1" applyBorder="1" applyAlignment="1">
      <alignment horizontal="center" vertical="center" wrapText="1"/>
    </xf>
    <xf numFmtId="165" fontId="5" fillId="0" borderId="20" xfId="2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vertical="center"/>
    </xf>
    <xf numFmtId="166" fontId="12" fillId="0" borderId="1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3" fillId="0" borderId="0" xfId="0" applyFont="1" applyFill="1" applyBorder="1"/>
    <xf numFmtId="0" fontId="12" fillId="0" borderId="0" xfId="0" applyFont="1" applyFill="1" applyBorder="1" applyAlignment="1">
      <alignment vertical="center"/>
    </xf>
    <xf numFmtId="165" fontId="5" fillId="0" borderId="10" xfId="21" applyNumberFormat="1" applyFont="1" applyFill="1" applyBorder="1" applyAlignment="1">
      <alignment horizontal="left" vertical="top" wrapText="1"/>
    </xf>
    <xf numFmtId="167" fontId="5" fillId="0" borderId="10" xfId="0" applyNumberFormat="1" applyFont="1" applyBorder="1" applyAlignment="1">
      <alignment vertical="center"/>
    </xf>
    <xf numFmtId="165" fontId="5" fillId="0" borderId="20" xfId="21" applyNumberFormat="1" applyFont="1" applyFill="1" applyBorder="1" applyAlignment="1">
      <alignment horizontal="left" vertical="top" wrapText="1"/>
    </xf>
    <xf numFmtId="165" fontId="10" fillId="0" borderId="10" xfId="21" applyNumberFormat="1" applyFont="1" applyFill="1" applyBorder="1" applyAlignment="1">
      <alignment horizontal="left" vertical="center" wrapText="1"/>
    </xf>
    <xf numFmtId="165" fontId="5" fillId="0" borderId="18" xfId="21" applyNumberFormat="1" applyFont="1" applyFill="1" applyBorder="1" applyAlignment="1">
      <alignment horizontal="left" vertical="top" wrapText="1"/>
    </xf>
    <xf numFmtId="0" fontId="5" fillId="0" borderId="10" xfId="0" applyFont="1" applyBorder="1"/>
    <xf numFmtId="165" fontId="5" fillId="33" borderId="10" xfId="21" applyNumberFormat="1" applyFont="1" applyFill="1" applyBorder="1" applyAlignment="1">
      <alignment horizontal="center" vertical="center" wrapText="1"/>
    </xf>
    <xf numFmtId="167" fontId="5" fillId="33" borderId="10" xfId="21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/>
    <xf numFmtId="0" fontId="12" fillId="34" borderId="0" xfId="0" applyFont="1" applyFill="1"/>
    <xf numFmtId="0" fontId="5" fillId="35" borderId="10" xfId="0" applyFont="1" applyFill="1" applyBorder="1" applyAlignment="1">
      <alignment horizontal="center" vertical="top" wrapText="1"/>
    </xf>
    <xf numFmtId="167" fontId="5" fillId="35" borderId="10" xfId="0" applyNumberFormat="1" applyFont="1" applyFill="1" applyBorder="1" applyAlignment="1">
      <alignment horizontal="center" vertical="top" wrapText="1"/>
    </xf>
    <xf numFmtId="165" fontId="5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2" fillId="34" borderId="12" xfId="0" applyFont="1" applyFill="1" applyBorder="1"/>
    <xf numFmtId="0" fontId="12" fillId="34" borderId="18" xfId="0" applyFont="1" applyFill="1" applyBorder="1"/>
    <xf numFmtId="0" fontId="13" fillId="19" borderId="0" xfId="0" applyFont="1" applyFill="1" applyBorder="1"/>
    <xf numFmtId="0" fontId="13" fillId="19" borderId="0" xfId="20" applyFont="1" applyFill="1" applyAlignment="1">
      <alignment horizontal="center"/>
      <protection/>
    </xf>
    <xf numFmtId="0" fontId="12" fillId="19" borderId="0" xfId="0" applyFont="1" applyFill="1"/>
    <xf numFmtId="0" fontId="13" fillId="18" borderId="0" xfId="0" applyFont="1" applyFill="1" applyBorder="1"/>
    <xf numFmtId="0" fontId="13" fillId="18" borderId="0" xfId="20" applyFont="1" applyFill="1" applyAlignment="1">
      <alignment horizontal="center"/>
      <protection/>
    </xf>
    <xf numFmtId="0" fontId="12" fillId="18" borderId="0" xfId="0" applyFont="1" applyFill="1"/>
    <xf numFmtId="0" fontId="17" fillId="19" borderId="0" xfId="0" applyFont="1" applyFill="1" applyBorder="1" applyAlignment="1">
      <alignment horizontal="left"/>
    </xf>
    <xf numFmtId="0" fontId="12" fillId="19" borderId="0" xfId="0" applyFont="1" applyFill="1" applyBorder="1" applyAlignment="1">
      <alignment horizontal="center"/>
    </xf>
    <xf numFmtId="0" fontId="12" fillId="19" borderId="0" xfId="0" applyFont="1" applyFill="1" applyBorder="1"/>
    <xf numFmtId="0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/>
    </xf>
    <xf numFmtId="0" fontId="12" fillId="34" borderId="12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167" fontId="5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17" fillId="19" borderId="12" xfId="0" applyFont="1" applyFill="1" applyBorder="1"/>
    <xf numFmtId="0" fontId="17" fillId="19" borderId="18" xfId="0" applyFont="1" applyFill="1" applyBorder="1"/>
    <xf numFmtId="49" fontId="5" fillId="0" borderId="0" xfId="65" applyNumberFormat="1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65" applyFont="1" applyBorder="1" applyAlignment="1" applyProtection="1">
      <alignment vertical="center" wrapText="1"/>
      <protection locked="0"/>
    </xf>
    <xf numFmtId="0" fontId="5" fillId="0" borderId="0" xfId="65" applyFont="1" applyBorder="1" applyAlignment="1" applyProtection="1">
      <alignment vertical="center"/>
      <protection locked="0"/>
    </xf>
    <xf numFmtId="4" fontId="5" fillId="0" borderId="0" xfId="20" applyNumberFormat="1" applyFont="1" applyFill="1" applyBorder="1" applyAlignment="1">
      <alignment horizontal="right" vertical="center"/>
      <protection/>
    </xf>
    <xf numFmtId="3" fontId="5" fillId="0" borderId="22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67" fontId="5" fillId="0" borderId="10" xfId="20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center"/>
    </xf>
    <xf numFmtId="0" fontId="39" fillId="0" borderId="0" xfId="0" applyFont="1"/>
    <xf numFmtId="0" fontId="7" fillId="0" borderId="13" xfId="70" applyFont="1" applyBorder="1" applyAlignment="1" applyProtection="1">
      <alignment horizontal="left" vertical="center"/>
      <protection locked="0"/>
    </xf>
    <xf numFmtId="0" fontId="6" fillId="0" borderId="16" xfId="0" applyFont="1" applyBorder="1"/>
    <xf numFmtId="0" fontId="39" fillId="0" borderId="16" xfId="0" applyNumberFormat="1" applyFont="1" applyBorder="1" applyAlignment="1">
      <alignment horizontal="center"/>
    </xf>
    <xf numFmtId="164" fontId="39" fillId="0" borderId="16" xfId="0" applyNumberFormat="1" applyFont="1" applyBorder="1" applyAlignment="1">
      <alignment horizontal="center"/>
    </xf>
    <xf numFmtId="0" fontId="39" fillId="0" borderId="17" xfId="0" applyFont="1" applyBorder="1"/>
    <xf numFmtId="0" fontId="4" fillId="0" borderId="19" xfId="0" applyFont="1" applyBorder="1" applyAlignment="1">
      <alignment horizontal="left" vertical="center"/>
    </xf>
    <xf numFmtId="9" fontId="4" fillId="0" borderId="12" xfId="0" applyNumberFormat="1" applyFont="1" applyBorder="1" applyAlignment="1">
      <alignment horizontal="left"/>
    </xf>
    <xf numFmtId="0" fontId="6" fillId="0" borderId="12" xfId="0" applyFont="1" applyBorder="1"/>
    <xf numFmtId="0" fontId="39" fillId="0" borderId="12" xfId="0" applyNumberFormat="1" applyFont="1" applyBorder="1" applyAlignment="1">
      <alignment horizontal="center"/>
    </xf>
    <xf numFmtId="0" fontId="7" fillId="0" borderId="15" xfId="70" applyFont="1" applyBorder="1" applyAlignment="1" applyProtection="1">
      <alignment horizontal="left" vertical="center"/>
      <protection locked="0"/>
    </xf>
    <xf numFmtId="9" fontId="4" fillId="0" borderId="21" xfId="0" applyNumberFormat="1" applyFont="1" applyBorder="1" applyAlignment="1">
      <alignment horizontal="left"/>
    </xf>
    <xf numFmtId="0" fontId="6" fillId="0" borderId="21" xfId="0" applyFont="1" applyBorder="1"/>
    <xf numFmtId="0" fontId="39" fillId="0" borderId="21" xfId="0" applyNumberFormat="1" applyFont="1" applyBorder="1" applyAlignment="1">
      <alignment horizontal="center"/>
    </xf>
    <xf numFmtId="0" fontId="40" fillId="0" borderId="13" xfId="0" applyFont="1" applyBorder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6" fontId="39" fillId="0" borderId="12" xfId="0" applyNumberFormat="1" applyFont="1" applyBorder="1" applyAlignment="1">
      <alignment horizontal="right"/>
    </xf>
    <xf numFmtId="166" fontId="39" fillId="0" borderId="18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center" vertical="center" wrapText="1"/>
    </xf>
    <xf numFmtId="167" fontId="5" fillId="0" borderId="20" xfId="0" applyNumberFormat="1" applyFont="1" applyFill="1" applyBorder="1" applyAlignment="1">
      <alignment horizontal="right" vertical="center" wrapText="1"/>
    </xf>
    <xf numFmtId="168" fontId="5" fillId="0" borderId="20" xfId="0" applyNumberFormat="1" applyFont="1" applyFill="1" applyBorder="1" applyAlignment="1">
      <alignment horizontal="right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5" fontId="5" fillId="0" borderId="10" xfId="71" applyNumberFormat="1" applyFont="1" applyFill="1" applyBorder="1" applyAlignment="1">
      <alignment horizontal="left" vertical="top" wrapText="1"/>
    </xf>
    <xf numFmtId="165" fontId="5" fillId="0" borderId="10" xfId="71" applyNumberFormat="1" applyFont="1" applyFill="1" applyBorder="1" applyAlignment="1">
      <alignment horizontal="center" vertical="top" wrapText="1"/>
    </xf>
    <xf numFmtId="167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7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167" fontId="5" fillId="0" borderId="20" xfId="0" applyNumberFormat="1" applyFont="1" applyFill="1" applyBorder="1" applyAlignment="1">
      <alignment vertical="center" wrapText="1"/>
    </xf>
    <xf numFmtId="165" fontId="5" fillId="0" borderId="19" xfId="21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7" fillId="18" borderId="0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2" fillId="0" borderId="1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19" borderId="0" xfId="20" applyFont="1" applyFill="1" applyBorder="1" applyAlignment="1">
      <alignment horizontal="left"/>
      <protection/>
    </xf>
    <xf numFmtId="0" fontId="12" fillId="0" borderId="19" xfId="0" applyFont="1" applyFill="1" applyBorder="1"/>
    <xf numFmtId="0" fontId="13" fillId="0" borderId="12" xfId="0" applyFont="1" applyFill="1" applyBorder="1"/>
    <xf numFmtId="0" fontId="13" fillId="0" borderId="12" xfId="20" applyFont="1" applyFill="1" applyBorder="1" applyAlignment="1">
      <alignment horizontal="center"/>
      <protection/>
    </xf>
    <xf numFmtId="0" fontId="12" fillId="0" borderId="12" xfId="0" applyFont="1" applyFill="1" applyBorder="1"/>
    <xf numFmtId="0" fontId="12" fillId="0" borderId="18" xfId="0" applyFont="1" applyFill="1" applyBorder="1"/>
    <xf numFmtId="0" fontId="12" fillId="0" borderId="10" xfId="0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42" fillId="0" borderId="13" xfId="0" applyFont="1" applyBorder="1"/>
    <xf numFmtId="0" fontId="41" fillId="0" borderId="14" xfId="0" applyFont="1" applyBorder="1"/>
    <xf numFmtId="0" fontId="6" fillId="0" borderId="0" xfId="0" applyFont="1" applyBorder="1"/>
    <xf numFmtId="0" fontId="39" fillId="0" borderId="0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39" fillId="0" borderId="22" xfId="0" applyFont="1" applyBorder="1"/>
    <xf numFmtId="0" fontId="41" fillId="0" borderId="15" xfId="0" applyFont="1" applyBorder="1"/>
    <xf numFmtId="164" fontId="39" fillId="0" borderId="21" xfId="0" applyNumberFormat="1" applyFont="1" applyBorder="1" applyAlignment="1">
      <alignment horizontal="center"/>
    </xf>
    <xf numFmtId="0" fontId="39" fillId="0" borderId="23" xfId="0" applyFont="1" applyBorder="1"/>
    <xf numFmtId="0" fontId="6" fillId="0" borderId="17" xfId="0" applyFont="1" applyBorder="1"/>
    <xf numFmtId="0" fontId="6" fillId="0" borderId="22" xfId="0" applyFont="1" applyBorder="1"/>
    <xf numFmtId="0" fontId="6" fillId="0" borderId="23" xfId="0" applyFont="1" applyBorder="1"/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/>
    </xf>
    <xf numFmtId="0" fontId="12" fillId="34" borderId="12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vertical="center"/>
    </xf>
    <xf numFmtId="165" fontId="5" fillId="36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167" fontId="5" fillId="0" borderId="21" xfId="21" applyNumberFormat="1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top" wrapText="1"/>
    </xf>
    <xf numFmtId="167" fontId="5" fillId="36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67" fontId="12" fillId="0" borderId="1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64" applyFont="1" applyFill="1" applyBorder="1" applyAlignment="1" applyProtection="1">
      <alignment vertical="center" wrapText="1"/>
      <protection locked="0"/>
    </xf>
    <xf numFmtId="0" fontId="5" fillId="0" borderId="10" xfId="64" applyFont="1" applyFill="1" applyBorder="1" applyAlignment="1" applyProtection="1">
      <alignment horizontal="center" vertical="center"/>
      <protection locked="0"/>
    </xf>
    <xf numFmtId="168" fontId="5" fillId="0" borderId="10" xfId="64" applyNumberFormat="1" applyFont="1" applyFill="1" applyBorder="1" applyAlignment="1" applyProtection="1">
      <alignment horizontal="right" vertical="center"/>
      <protection locked="0"/>
    </xf>
    <xf numFmtId="167" fontId="5" fillId="0" borderId="10" xfId="64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horizontal="center"/>
    </xf>
    <xf numFmtId="167" fontId="12" fillId="0" borderId="19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wrapText="1"/>
    </xf>
    <xf numFmtId="168" fontId="5" fillId="0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wrapText="1"/>
    </xf>
    <xf numFmtId="167" fontId="12" fillId="0" borderId="10" xfId="0" applyNumberFormat="1" applyFont="1" applyFill="1" applyBorder="1" applyAlignment="1">
      <alignment horizontal="right"/>
    </xf>
    <xf numFmtId="0" fontId="16" fillId="0" borderId="0" xfId="0" applyFont="1" applyFill="1"/>
    <xf numFmtId="167" fontId="5" fillId="0" borderId="10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19" xfId="0" applyFont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vertical="center"/>
    </xf>
    <xf numFmtId="165" fontId="5" fillId="0" borderId="19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wrapText="1"/>
    </xf>
    <xf numFmtId="0" fontId="9" fillId="0" borderId="0" xfId="0" applyFont="1" applyFill="1" applyAlignment="1">
      <alignment horizontal="left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66" fontId="10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34" borderId="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1" fillId="0" borderId="15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166" fontId="39" fillId="0" borderId="12" xfId="0" applyNumberFormat="1" applyFont="1" applyBorder="1" applyAlignment="1">
      <alignment horizontal="right"/>
    </xf>
    <xf numFmtId="166" fontId="39" fillId="0" borderId="18" xfId="0" applyNumberFormat="1" applyFont="1" applyBorder="1" applyAlignment="1">
      <alignment horizontal="right"/>
    </xf>
    <xf numFmtId="166" fontId="39" fillId="0" borderId="12" xfId="0" applyNumberFormat="1" applyFont="1" applyBorder="1" applyAlignment="1">
      <alignment horizontal="right" wrapText="1"/>
    </xf>
    <xf numFmtId="166" fontId="39" fillId="0" borderId="18" xfId="0" applyNumberFormat="1" applyFont="1" applyBorder="1" applyAlignment="1">
      <alignment horizontal="right" wrapText="1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19" borderId="0" xfId="0" applyFont="1" applyFill="1" applyBorder="1" applyAlignment="1">
      <alignment/>
    </xf>
    <xf numFmtId="0" fontId="17" fillId="19" borderId="19" xfId="0" applyFont="1" applyFill="1" applyBorder="1" applyAlignment="1">
      <alignment/>
    </xf>
    <xf numFmtId="0" fontId="17" fillId="19" borderId="12" xfId="0" applyFont="1" applyFill="1" applyBorder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_položkový rozpočet" xfId="21"/>
    <cellStyle name="normální_POL.XLS" xfId="22"/>
    <cellStyle name="Název" xfId="23"/>
    <cellStyle name="Nadpis 1" xfId="24"/>
    <cellStyle name="Nadpis 2" xfId="25"/>
    <cellStyle name="Nadpis 3" xfId="26"/>
    <cellStyle name="Nadpis 4" xfId="27"/>
    <cellStyle name="Správně" xfId="28"/>
    <cellStyle name="Špatně" xfId="29"/>
    <cellStyle name="Neutrální" xfId="30"/>
    <cellStyle name="Vstup" xfId="31"/>
    <cellStyle name="Výstup" xfId="32"/>
    <cellStyle name="Výpočet" xfId="33"/>
    <cellStyle name="Propojená buňka" xfId="34"/>
    <cellStyle name="Kontrolní buňka" xfId="35"/>
    <cellStyle name="Text upozornění" xfId="36"/>
    <cellStyle name="Vysvětlující text" xfId="37"/>
    <cellStyle name="Celkem" xfId="38"/>
    <cellStyle name="Zvýraznění 1" xfId="39"/>
    <cellStyle name="20 % – Zvýraznění1" xfId="40"/>
    <cellStyle name="40 % – Zvýraznění1" xfId="41"/>
    <cellStyle name="60 % – Zvýraznění1" xfId="42"/>
    <cellStyle name="Zvýraznění 2" xfId="43"/>
    <cellStyle name="20 % – Zvýraznění2" xfId="44"/>
    <cellStyle name="40 % – Zvýraznění2" xfId="45"/>
    <cellStyle name="60 % – Zvýraznění2" xfId="46"/>
    <cellStyle name="Zvýraznění 3" xfId="47"/>
    <cellStyle name="20 % – Zvýraznění3" xfId="48"/>
    <cellStyle name="40 % – Zvýraznění3" xfId="49"/>
    <cellStyle name="60 % – Zvýraznění3" xfId="50"/>
    <cellStyle name="Zvýraznění 4" xfId="51"/>
    <cellStyle name="20 % – Zvýraznění4" xfId="52"/>
    <cellStyle name="40 % – Zvýraznění4" xfId="53"/>
    <cellStyle name="60 % – Zvýraznění4" xfId="54"/>
    <cellStyle name="Zvýraznění 5" xfId="55"/>
    <cellStyle name="20 % – Zvýraznění5" xfId="56"/>
    <cellStyle name="40 % – Zvýraznění5" xfId="57"/>
    <cellStyle name="60 % – Zvýraznění5" xfId="58"/>
    <cellStyle name="Zvýraznění 6" xfId="59"/>
    <cellStyle name="20 % – Zvýraznění6" xfId="60"/>
    <cellStyle name="40 % – Zvýraznění6" xfId="61"/>
    <cellStyle name="60 % – Zvýraznění6" xfId="62"/>
    <cellStyle name="Normální 3" xfId="63"/>
    <cellStyle name="Normální 4" xfId="64"/>
    <cellStyle name="Normální 5" xfId="65"/>
    <cellStyle name="Normální 6" xfId="66"/>
    <cellStyle name="Normální 7" xfId="67"/>
    <cellStyle name="Normální 8" xfId="68"/>
    <cellStyle name="Normální 9" xfId="69"/>
    <cellStyle name="Normální 10" xfId="70"/>
    <cellStyle name="Normální 11" xfId="71"/>
    <cellStyle name="Poznámka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showGridLines="0" tabSelected="1" view="pageBreakPreview" zoomScale="110" zoomScaleSheetLayoutView="110" zoomScalePageLayoutView="30" workbookViewId="0" topLeftCell="A1">
      <selection activeCell="H3" sqref="H3"/>
    </sheetView>
  </sheetViews>
  <sheetFormatPr defaultColWidth="8.8515625" defaultRowHeight="15"/>
  <cols>
    <col min="1" max="1" width="4.421875" style="7" customWidth="1"/>
    <col min="2" max="2" width="11.00390625" style="7" customWidth="1"/>
    <col min="3" max="3" width="55.140625" style="1" customWidth="1"/>
    <col min="4" max="4" width="4.8515625" style="3" customWidth="1"/>
    <col min="5" max="5" width="7.7109375" style="1" customWidth="1"/>
    <col min="6" max="6" width="7.28125" style="6" customWidth="1"/>
    <col min="7" max="7" width="8.8515625" style="4" customWidth="1"/>
    <col min="8" max="8" width="8.57421875" style="1" customWidth="1"/>
    <col min="9" max="9" width="11.421875" style="1" customWidth="1"/>
    <col min="10" max="10" width="9.140625" style="1" customWidth="1"/>
    <col min="11" max="11" width="9.140625" style="7" customWidth="1"/>
    <col min="12" max="12" width="10.28125" style="149" customWidth="1"/>
    <col min="13" max="13" width="9.140625" style="1" customWidth="1"/>
    <col min="14" max="14" width="10.00390625" style="1" bestFit="1" customWidth="1"/>
    <col min="15" max="16384" width="8.8515625" style="1" customWidth="1"/>
  </cols>
  <sheetData>
    <row r="1" spans="1:9" ht="15">
      <c r="A1" s="125"/>
      <c r="B1" s="122" t="s">
        <v>198</v>
      </c>
      <c r="C1" s="5"/>
      <c r="D1" s="5"/>
      <c r="E1" s="5"/>
      <c r="F1" s="126"/>
      <c r="G1" s="127"/>
      <c r="H1" s="128"/>
      <c r="I1" s="128"/>
    </row>
    <row r="2" spans="1:9" ht="20.25">
      <c r="A2" s="269" t="s">
        <v>81</v>
      </c>
      <c r="B2" s="269"/>
      <c r="C2" s="269"/>
      <c r="D2" s="269"/>
      <c r="E2" s="269"/>
      <c r="F2" s="269"/>
      <c r="G2" s="269"/>
      <c r="H2" s="269"/>
      <c r="I2" s="269"/>
    </row>
    <row r="3" spans="1:9" ht="15">
      <c r="A3" s="125"/>
      <c r="B3" s="122"/>
      <c r="C3" s="5"/>
      <c r="D3" s="5"/>
      <c r="E3" s="5"/>
      <c r="F3" s="126"/>
      <c r="G3" s="127"/>
      <c r="H3" s="128"/>
      <c r="I3" s="128"/>
    </row>
    <row r="4" spans="1:9" ht="20.25">
      <c r="A4" s="125"/>
      <c r="B4" s="122" t="s">
        <v>100</v>
      </c>
      <c r="C4" s="145"/>
      <c r="D4" s="5"/>
      <c r="E4" s="5"/>
      <c r="F4" s="126"/>
      <c r="G4" s="127"/>
      <c r="H4" s="128"/>
      <c r="I4" s="128"/>
    </row>
    <row r="5" spans="1:9" ht="15">
      <c r="A5" s="125"/>
      <c r="B5" s="122"/>
      <c r="C5" s="5"/>
      <c r="D5" s="5"/>
      <c r="E5" s="5"/>
      <c r="F5" s="126"/>
      <c r="G5" s="127"/>
      <c r="H5" s="128"/>
      <c r="I5" s="128"/>
    </row>
    <row r="6" spans="1:9" ht="15">
      <c r="A6" s="125"/>
      <c r="B6" s="122" t="s">
        <v>101</v>
      </c>
      <c r="C6" s="5"/>
      <c r="D6" s="5"/>
      <c r="E6" s="5"/>
      <c r="F6" s="126"/>
      <c r="G6" s="127"/>
      <c r="H6" s="128"/>
      <c r="I6" s="128"/>
    </row>
    <row r="7" spans="1:9" ht="15">
      <c r="A7" s="125"/>
      <c r="B7" s="122"/>
      <c r="C7" s="5"/>
      <c r="D7" s="5"/>
      <c r="E7" s="5"/>
      <c r="F7" s="126"/>
      <c r="G7" s="127"/>
      <c r="H7" s="128"/>
      <c r="I7" s="128"/>
    </row>
    <row r="8" spans="1:9" ht="15">
      <c r="A8" s="125"/>
      <c r="B8" s="240" t="s">
        <v>199</v>
      </c>
      <c r="C8" s="5"/>
      <c r="D8" s="5"/>
      <c r="E8" s="5"/>
      <c r="F8" s="126"/>
      <c r="G8" s="127"/>
      <c r="H8" s="128"/>
      <c r="I8" s="128"/>
    </row>
    <row r="9" spans="1:9" ht="15">
      <c r="A9" s="125"/>
      <c r="B9" s="122"/>
      <c r="C9" s="5"/>
      <c r="D9" s="5"/>
      <c r="E9" s="5"/>
      <c r="F9" s="126"/>
      <c r="G9" s="127"/>
      <c r="H9" s="128"/>
      <c r="I9" s="128"/>
    </row>
    <row r="10" spans="1:9" ht="15">
      <c r="A10" s="125"/>
      <c r="B10" s="122" t="s">
        <v>71</v>
      </c>
      <c r="C10" s="5"/>
      <c r="D10" s="5"/>
      <c r="E10" s="5"/>
      <c r="F10" s="126"/>
      <c r="G10" s="127"/>
      <c r="H10" s="128"/>
      <c r="I10" s="128"/>
    </row>
    <row r="11" spans="1:9" ht="15">
      <c r="A11" s="125"/>
      <c r="B11" s="122"/>
      <c r="C11" s="5"/>
      <c r="D11" s="5"/>
      <c r="E11" s="5"/>
      <c r="F11" s="126"/>
      <c r="G11" s="127"/>
      <c r="H11" s="128"/>
      <c r="I11" s="128"/>
    </row>
    <row r="12" spans="1:9" ht="15">
      <c r="A12" s="125"/>
      <c r="B12" s="122"/>
      <c r="C12" s="5"/>
      <c r="D12" s="5"/>
      <c r="E12" s="5"/>
      <c r="F12" s="126"/>
      <c r="G12" s="127"/>
      <c r="H12" s="128"/>
      <c r="I12" s="128"/>
    </row>
    <row r="13" spans="1:9" ht="15">
      <c r="A13" s="125"/>
      <c r="B13" s="122"/>
      <c r="C13" s="5"/>
      <c r="D13" s="5"/>
      <c r="E13" s="5"/>
      <c r="F13" s="126"/>
      <c r="G13" s="127"/>
      <c r="H13" s="128"/>
      <c r="I13" s="128"/>
    </row>
    <row r="14" spans="1:9" ht="15">
      <c r="A14" s="125"/>
      <c r="B14" s="122"/>
      <c r="C14" s="5"/>
      <c r="D14" s="5"/>
      <c r="E14" s="5"/>
      <c r="F14" s="126"/>
      <c r="G14" s="127"/>
      <c r="H14" s="128"/>
      <c r="I14" s="128"/>
    </row>
    <row r="15" spans="1:9" ht="15">
      <c r="A15" s="125"/>
      <c r="B15" s="122"/>
      <c r="C15" s="5"/>
      <c r="D15" s="5"/>
      <c r="E15" s="5"/>
      <c r="F15" s="126"/>
      <c r="G15" s="127"/>
      <c r="H15" s="128"/>
      <c r="I15" s="128"/>
    </row>
    <row r="16" spans="1:9" ht="15">
      <c r="A16" s="125"/>
      <c r="B16" s="122" t="s">
        <v>70</v>
      </c>
      <c r="C16" s="5"/>
      <c r="D16" s="5"/>
      <c r="E16" s="5"/>
      <c r="F16" s="126"/>
      <c r="G16" s="127"/>
      <c r="H16" s="128"/>
      <c r="I16" s="128"/>
    </row>
    <row r="17" spans="1:9" ht="15">
      <c r="A17" s="125"/>
      <c r="B17" s="122"/>
      <c r="C17" s="5"/>
      <c r="D17" s="5"/>
      <c r="E17" s="5"/>
      <c r="F17" s="126"/>
      <c r="G17" s="127"/>
      <c r="H17" s="128"/>
      <c r="I17" s="128"/>
    </row>
    <row r="18" spans="1:9" ht="15">
      <c r="A18" s="125"/>
      <c r="B18" s="122"/>
      <c r="C18" s="5"/>
      <c r="D18" s="5"/>
      <c r="E18" s="5"/>
      <c r="F18" s="126"/>
      <c r="G18" s="127"/>
      <c r="H18" s="128"/>
      <c r="I18" s="128"/>
    </row>
    <row r="19" spans="1:9" ht="15">
      <c r="A19" s="125"/>
      <c r="B19" s="122"/>
      <c r="C19" s="5"/>
      <c r="D19" s="5"/>
      <c r="E19" s="5"/>
      <c r="F19" s="126"/>
      <c r="G19" s="127"/>
      <c r="H19" s="128"/>
      <c r="I19" s="128"/>
    </row>
    <row r="20" spans="1:9" ht="15">
      <c r="A20" s="125"/>
      <c r="B20" s="122"/>
      <c r="C20" s="5"/>
      <c r="D20" s="5"/>
      <c r="E20" s="5"/>
      <c r="F20" s="126"/>
      <c r="G20" s="127"/>
      <c r="H20" s="128"/>
      <c r="I20" s="128"/>
    </row>
    <row r="21" spans="1:9" ht="15">
      <c r="A21" s="125"/>
      <c r="B21" s="122"/>
      <c r="C21" s="5"/>
      <c r="D21" s="5"/>
      <c r="E21" s="5"/>
      <c r="F21" s="126"/>
      <c r="G21" s="127"/>
      <c r="H21" s="128"/>
      <c r="I21" s="128"/>
    </row>
    <row r="22" spans="1:9" ht="15">
      <c r="A22" s="125"/>
      <c r="B22" s="122" t="s">
        <v>72</v>
      </c>
      <c r="C22" s="122" t="s">
        <v>75</v>
      </c>
      <c r="D22" s="5"/>
      <c r="E22" s="5"/>
      <c r="F22" s="126"/>
      <c r="G22" s="127"/>
      <c r="H22" s="128"/>
      <c r="I22" s="128"/>
    </row>
    <row r="23" spans="1:9" ht="15">
      <c r="A23" s="125"/>
      <c r="B23" s="122"/>
      <c r="C23" s="5"/>
      <c r="D23" s="5"/>
      <c r="E23" s="5"/>
      <c r="F23" s="126"/>
      <c r="G23" s="127"/>
      <c r="H23" s="128"/>
      <c r="I23" s="128"/>
    </row>
    <row r="24" spans="1:9" ht="15">
      <c r="A24" s="125"/>
      <c r="B24" s="129" t="s">
        <v>96</v>
      </c>
      <c r="C24" s="130"/>
      <c r="D24" s="130"/>
      <c r="E24" s="130"/>
      <c r="F24" s="131"/>
      <c r="G24" s="274">
        <f>F60</f>
        <v>0</v>
      </c>
      <c r="H24" s="275"/>
      <c r="I24" s="128"/>
    </row>
    <row r="25" spans="1:9" ht="15">
      <c r="A25" s="125"/>
      <c r="B25" s="129" t="s">
        <v>97</v>
      </c>
      <c r="C25" s="130"/>
      <c r="D25" s="130"/>
      <c r="E25" s="130"/>
      <c r="F25" s="131"/>
      <c r="G25" s="274">
        <f>'Položkový Rozpočet - plán péče'!G25:H25</f>
        <v>0</v>
      </c>
      <c r="H25" s="275"/>
      <c r="I25" s="128"/>
    </row>
    <row r="26" spans="1:9" ht="15">
      <c r="A26" s="125"/>
      <c r="B26" s="129"/>
      <c r="C26" s="130"/>
      <c r="D26" s="130"/>
      <c r="E26" s="130"/>
      <c r="F26" s="131"/>
      <c r="G26" s="151"/>
      <c r="H26" s="152"/>
      <c r="I26" s="128"/>
    </row>
    <row r="27" spans="1:9" ht="15">
      <c r="A27" s="125"/>
      <c r="B27" s="129" t="s">
        <v>98</v>
      </c>
      <c r="C27" s="130"/>
      <c r="D27" s="130"/>
      <c r="E27" s="130"/>
      <c r="F27" s="131"/>
      <c r="G27" s="276">
        <f>G25+G24</f>
        <v>0</v>
      </c>
      <c r="H27" s="277"/>
      <c r="I27" s="128"/>
    </row>
    <row r="28" spans="1:9" ht="15">
      <c r="A28" s="125"/>
      <c r="B28" s="134" t="s">
        <v>19</v>
      </c>
      <c r="C28" s="135"/>
      <c r="D28" s="136"/>
      <c r="E28" s="136"/>
      <c r="F28" s="137"/>
      <c r="G28" s="274">
        <f>G29-G27</f>
        <v>0</v>
      </c>
      <c r="H28" s="275"/>
      <c r="I28" s="128"/>
    </row>
    <row r="29" spans="1:9" ht="15">
      <c r="A29" s="125"/>
      <c r="B29" s="138" t="s">
        <v>74</v>
      </c>
      <c r="C29" s="139"/>
      <c r="D29" s="140"/>
      <c r="E29" s="140"/>
      <c r="F29" s="141"/>
      <c r="G29" s="274">
        <f>G27*1.21</f>
        <v>0</v>
      </c>
      <c r="H29" s="275"/>
      <c r="I29" s="128"/>
    </row>
    <row r="30" spans="1:9" ht="15">
      <c r="A30" s="125"/>
      <c r="B30" s="122"/>
      <c r="C30" s="5"/>
      <c r="D30" s="5"/>
      <c r="E30" s="5"/>
      <c r="F30" s="126"/>
      <c r="G30" s="127"/>
      <c r="H30" s="128"/>
      <c r="I30" s="128"/>
    </row>
    <row r="31" spans="1:9" ht="15">
      <c r="A31" s="125"/>
      <c r="B31" s="142" t="s">
        <v>69</v>
      </c>
      <c r="C31" s="130"/>
      <c r="D31" s="130"/>
      <c r="E31" s="130"/>
      <c r="F31" s="131"/>
      <c r="G31" s="132"/>
      <c r="H31" s="133"/>
      <c r="I31" s="128"/>
    </row>
    <row r="32" spans="1:9" ht="98.25" customHeight="1">
      <c r="A32" s="125"/>
      <c r="B32" s="270" t="s">
        <v>99</v>
      </c>
      <c r="C32" s="271"/>
      <c r="D32" s="271"/>
      <c r="E32" s="271"/>
      <c r="F32" s="271"/>
      <c r="G32" s="271"/>
      <c r="H32" s="272"/>
      <c r="I32" s="128"/>
    </row>
    <row r="33" spans="1:9" ht="15">
      <c r="A33" s="125"/>
      <c r="B33" s="143"/>
      <c r="C33" s="5"/>
      <c r="D33" s="5"/>
      <c r="E33" s="5"/>
      <c r="F33" s="126"/>
      <c r="G33" s="127"/>
      <c r="H33" s="128"/>
      <c r="I33" s="128"/>
    </row>
    <row r="34" spans="1:9" ht="15">
      <c r="A34" s="125"/>
      <c r="B34" s="144" t="s">
        <v>77</v>
      </c>
      <c r="C34" s="5"/>
      <c r="D34" s="144" t="s">
        <v>78</v>
      </c>
      <c r="E34" s="5"/>
      <c r="F34" s="126"/>
      <c r="G34" s="127"/>
      <c r="H34" s="128"/>
      <c r="I34" s="128"/>
    </row>
    <row r="35" spans="1:9" ht="15">
      <c r="A35" s="125"/>
      <c r="B35" s="143"/>
      <c r="C35" s="5"/>
      <c r="D35" s="143"/>
      <c r="E35" s="5"/>
      <c r="F35" s="126"/>
      <c r="G35" s="127"/>
      <c r="H35" s="128"/>
      <c r="I35" s="128"/>
    </row>
    <row r="36" spans="1:9" ht="15">
      <c r="A36" s="125"/>
      <c r="B36" s="143"/>
      <c r="C36" s="5"/>
      <c r="D36" s="143"/>
      <c r="E36" s="5"/>
      <c r="F36" s="126"/>
      <c r="G36" s="127"/>
      <c r="H36" s="128"/>
      <c r="I36" s="128"/>
    </row>
    <row r="37" spans="1:9" ht="15">
      <c r="A37" s="125"/>
      <c r="B37" s="143"/>
      <c r="C37" s="5"/>
      <c r="D37" s="143"/>
      <c r="E37" s="5"/>
      <c r="F37" s="126"/>
      <c r="G37" s="127"/>
      <c r="H37" s="128"/>
      <c r="I37" s="128"/>
    </row>
    <row r="38" spans="1:9" ht="15">
      <c r="A38" s="125"/>
      <c r="B38" s="143"/>
      <c r="C38" s="5"/>
      <c r="D38" s="143"/>
      <c r="E38" s="5"/>
      <c r="F38" s="126"/>
      <c r="G38" s="127"/>
      <c r="H38" s="128"/>
      <c r="I38" s="128"/>
    </row>
    <row r="39" spans="1:9" ht="15">
      <c r="A39" s="125"/>
      <c r="B39" s="143"/>
      <c r="C39" s="5"/>
      <c r="D39" s="143"/>
      <c r="E39" s="5"/>
      <c r="F39" s="126"/>
      <c r="G39" s="127"/>
      <c r="H39" s="128"/>
      <c r="I39" s="128"/>
    </row>
    <row r="40" spans="1:9" ht="15">
      <c r="A40" s="125"/>
      <c r="B40" s="143"/>
      <c r="C40" s="5"/>
      <c r="D40" s="143"/>
      <c r="E40" s="5"/>
      <c r="F40" s="126"/>
      <c r="G40" s="127"/>
      <c r="H40" s="128"/>
      <c r="I40" s="128"/>
    </row>
    <row r="41" spans="1:9" ht="15">
      <c r="A41" s="125"/>
      <c r="B41" s="143"/>
      <c r="C41" s="5"/>
      <c r="D41" s="143"/>
      <c r="E41" s="5"/>
      <c r="F41" s="126"/>
      <c r="G41" s="127"/>
      <c r="H41" s="128"/>
      <c r="I41" s="128"/>
    </row>
    <row r="42" spans="1:9" ht="15">
      <c r="A42" s="125"/>
      <c r="B42" s="143"/>
      <c r="C42" s="5"/>
      <c r="D42" s="143"/>
      <c r="E42" s="5"/>
      <c r="F42" s="126"/>
      <c r="G42" s="127"/>
      <c r="H42" s="128"/>
      <c r="I42" s="128"/>
    </row>
    <row r="43" spans="1:9" ht="15">
      <c r="A43" s="125"/>
      <c r="B43" s="143" t="s">
        <v>76</v>
      </c>
      <c r="C43" s="5"/>
      <c r="D43" s="143" t="s">
        <v>76</v>
      </c>
      <c r="E43" s="5"/>
      <c r="F43" s="126"/>
      <c r="G43" s="127"/>
      <c r="H43" s="128"/>
      <c r="I43" s="128"/>
    </row>
    <row r="44" spans="1:9" ht="15">
      <c r="A44" s="125"/>
      <c r="B44" s="143"/>
      <c r="C44" s="5"/>
      <c r="D44" s="5"/>
      <c r="E44" s="5"/>
      <c r="F44" s="126"/>
      <c r="G44" s="127"/>
      <c r="H44" s="128"/>
      <c r="I44" s="128"/>
    </row>
    <row r="45" spans="1:9" ht="15">
      <c r="A45" s="125"/>
      <c r="B45" s="122"/>
      <c r="C45" s="5"/>
      <c r="D45" s="5"/>
      <c r="E45" s="5"/>
      <c r="F45" s="126"/>
      <c r="G45" s="127"/>
      <c r="H45" s="128"/>
      <c r="I45" s="128"/>
    </row>
    <row r="46" spans="1:9" ht="18.75">
      <c r="A46" s="273" t="s">
        <v>79</v>
      </c>
      <c r="B46" s="273"/>
      <c r="C46" s="273"/>
      <c r="D46" s="273"/>
      <c r="E46" s="273"/>
      <c r="F46" s="273"/>
      <c r="G46" s="273"/>
      <c r="H46" s="273"/>
      <c r="I46" s="273"/>
    </row>
    <row r="47" spans="1:9" ht="18.75">
      <c r="A47" s="13"/>
      <c r="B47" s="241"/>
      <c r="C47" s="242"/>
      <c r="D47" s="242"/>
      <c r="E47" s="242"/>
      <c r="F47" s="99"/>
      <c r="G47" s="100"/>
      <c r="H47" s="12"/>
      <c r="I47" s="12"/>
    </row>
    <row r="48" spans="1:9" ht="18.75">
      <c r="A48" s="13"/>
      <c r="B48" s="147"/>
      <c r="C48" s="148"/>
      <c r="D48" s="148"/>
      <c r="E48" s="148"/>
      <c r="F48" s="99"/>
      <c r="G48" s="100"/>
      <c r="H48" s="12"/>
      <c r="I48" s="12"/>
    </row>
    <row r="49" spans="1:9" ht="18.75">
      <c r="A49" s="13"/>
      <c r="B49" s="147"/>
      <c r="C49" s="148"/>
      <c r="D49" s="148"/>
      <c r="E49" s="148"/>
      <c r="F49" s="99"/>
      <c r="G49" s="100"/>
      <c r="H49" s="12"/>
      <c r="I49" s="12"/>
    </row>
    <row r="50" spans="1:9" ht="18.75">
      <c r="A50" s="13"/>
      <c r="B50" s="147"/>
      <c r="C50" s="148"/>
      <c r="D50" s="148"/>
      <c r="E50" s="148"/>
      <c r="F50" s="99"/>
      <c r="G50" s="100"/>
      <c r="H50" s="12"/>
      <c r="I50" s="12"/>
    </row>
    <row r="51" spans="1:9" ht="18">
      <c r="A51" s="13"/>
      <c r="B51" s="243" t="s">
        <v>102</v>
      </c>
      <c r="C51" s="243"/>
      <c r="D51" s="243"/>
      <c r="E51" s="243"/>
      <c r="F51" s="99"/>
      <c r="G51" s="100"/>
      <c r="H51" s="12"/>
      <c r="I51" s="12"/>
    </row>
    <row r="52" spans="1:9" ht="15">
      <c r="A52" s="13"/>
      <c r="B52" s="8"/>
      <c r="C52" s="8"/>
      <c r="D52" s="8"/>
      <c r="E52" s="8"/>
      <c r="F52" s="99"/>
      <c r="G52" s="100"/>
      <c r="H52" s="12"/>
      <c r="I52" s="12"/>
    </row>
    <row r="53" spans="1:9" ht="25.5" customHeight="1">
      <c r="A53" s="13"/>
      <c r="B53" s="86" t="s">
        <v>3</v>
      </c>
      <c r="C53" s="87" t="s">
        <v>2</v>
      </c>
      <c r="D53" s="244" t="s">
        <v>4</v>
      </c>
      <c r="E53" s="245"/>
      <c r="F53" s="246" t="s">
        <v>5</v>
      </c>
      <c r="G53" s="246"/>
      <c r="H53" s="11"/>
      <c r="I53" s="12"/>
    </row>
    <row r="54" spans="1:9" ht="15">
      <c r="A54" s="13"/>
      <c r="B54" s="87">
        <v>1</v>
      </c>
      <c r="C54" s="87">
        <v>2</v>
      </c>
      <c r="D54" s="247">
        <v>3</v>
      </c>
      <c r="E54" s="248"/>
      <c r="F54" s="249">
        <v>4</v>
      </c>
      <c r="G54" s="249"/>
      <c r="H54" s="12"/>
      <c r="I54" s="12"/>
    </row>
    <row r="55" spans="1:9" ht="15">
      <c r="A55" s="13"/>
      <c r="B55" s="69">
        <v>1</v>
      </c>
      <c r="C55" s="214" t="s">
        <v>32</v>
      </c>
      <c r="D55" s="250" t="s">
        <v>6</v>
      </c>
      <c r="E55" s="250"/>
      <c r="F55" s="251">
        <f>I96</f>
        <v>0</v>
      </c>
      <c r="G55" s="251"/>
      <c r="H55" s="12"/>
      <c r="I55" s="12"/>
    </row>
    <row r="56" spans="1:9" ht="15">
      <c r="A56" s="13"/>
      <c r="B56" s="25">
        <v>2</v>
      </c>
      <c r="C56" s="215" t="s">
        <v>58</v>
      </c>
      <c r="D56" s="250" t="s">
        <v>6</v>
      </c>
      <c r="E56" s="250"/>
      <c r="F56" s="251">
        <f>I139</f>
        <v>0</v>
      </c>
      <c r="G56" s="251"/>
      <c r="H56" s="12"/>
      <c r="I56" s="12"/>
    </row>
    <row r="57" spans="1:9" ht="15">
      <c r="A57" s="13"/>
      <c r="B57" s="25">
        <v>3</v>
      </c>
      <c r="C57" s="216" t="s">
        <v>192</v>
      </c>
      <c r="D57" s="250" t="s">
        <v>6</v>
      </c>
      <c r="E57" s="250"/>
      <c r="F57" s="251">
        <f>I197</f>
        <v>0</v>
      </c>
      <c r="G57" s="251"/>
      <c r="H57" s="12"/>
      <c r="I57" s="12"/>
    </row>
    <row r="58" spans="1:9" ht="15">
      <c r="A58" s="13"/>
      <c r="B58" s="25">
        <v>4</v>
      </c>
      <c r="C58" s="216" t="s">
        <v>14</v>
      </c>
      <c r="D58" s="250" t="s">
        <v>6</v>
      </c>
      <c r="E58" s="250"/>
      <c r="F58" s="251">
        <f>I205</f>
        <v>0</v>
      </c>
      <c r="G58" s="251"/>
      <c r="H58" s="12"/>
      <c r="I58" s="12"/>
    </row>
    <row r="59" spans="1:9" ht="15">
      <c r="A59" s="13"/>
      <c r="B59" s="9"/>
      <c r="C59" s="10"/>
      <c r="D59" s="10"/>
      <c r="E59" s="11"/>
      <c r="F59" s="101"/>
      <c r="G59" s="102"/>
      <c r="H59" s="12"/>
      <c r="I59" s="12"/>
    </row>
    <row r="60" spans="1:9" ht="15">
      <c r="A60" s="13"/>
      <c r="B60" s="32"/>
      <c r="C60" s="252" t="s">
        <v>7</v>
      </c>
      <c r="D60" s="255" t="s">
        <v>20</v>
      </c>
      <c r="E60" s="256"/>
      <c r="F60" s="257">
        <f>F57+F56+F55+F58</f>
        <v>0</v>
      </c>
      <c r="G60" s="257"/>
      <c r="H60" s="12"/>
      <c r="I60" s="12"/>
    </row>
    <row r="61" spans="1:9" ht="15">
      <c r="A61" s="13"/>
      <c r="B61" s="33"/>
      <c r="C61" s="253"/>
      <c r="D61" s="255" t="s">
        <v>19</v>
      </c>
      <c r="E61" s="256"/>
      <c r="F61" s="258">
        <f>F62-F60</f>
        <v>0</v>
      </c>
      <c r="G61" s="258"/>
      <c r="H61" s="12"/>
      <c r="I61" s="12"/>
    </row>
    <row r="62" spans="1:13" ht="15">
      <c r="A62" s="16"/>
      <c r="B62" s="34"/>
      <c r="C62" s="254"/>
      <c r="D62" s="259" t="s">
        <v>31</v>
      </c>
      <c r="E62" s="260"/>
      <c r="F62" s="261">
        <f>F60*1.21</f>
        <v>0</v>
      </c>
      <c r="G62" s="261"/>
      <c r="H62" s="15"/>
      <c r="I62" s="15"/>
      <c r="J62" s="15"/>
      <c r="K62" s="16"/>
      <c r="L62" s="150"/>
      <c r="M62" s="15"/>
    </row>
    <row r="63" spans="1:13" ht="15">
      <c r="A63" s="16"/>
      <c r="B63" s="121"/>
      <c r="C63" s="68"/>
      <c r="D63" s="123"/>
      <c r="E63" s="123"/>
      <c r="F63" s="124"/>
      <c r="G63" s="124"/>
      <c r="H63" s="15"/>
      <c r="I63" s="15"/>
      <c r="J63" s="15"/>
      <c r="K63" s="16"/>
      <c r="L63" s="150"/>
      <c r="M63" s="15"/>
    </row>
    <row r="64" spans="1:13" ht="15">
      <c r="A64" s="16"/>
      <c r="B64" s="121"/>
      <c r="C64" s="68"/>
      <c r="D64" s="123"/>
      <c r="E64" s="123"/>
      <c r="F64" s="124"/>
      <c r="G64" s="124"/>
      <c r="H64" s="15"/>
      <c r="I64" s="15"/>
      <c r="J64" s="15"/>
      <c r="K64" s="16"/>
      <c r="L64" s="150"/>
      <c r="M64" s="15"/>
    </row>
    <row r="65" spans="1:13" ht="15">
      <c r="A65" s="16"/>
      <c r="B65" s="121"/>
      <c r="C65" s="68"/>
      <c r="D65" s="123"/>
      <c r="E65" s="123"/>
      <c r="F65" s="124"/>
      <c r="G65" s="124"/>
      <c r="H65" s="15"/>
      <c r="I65" s="15"/>
      <c r="J65" s="15"/>
      <c r="K65" s="16"/>
      <c r="L65" s="150"/>
      <c r="M65" s="15"/>
    </row>
    <row r="66" spans="1:13" ht="15">
      <c r="A66" s="16"/>
      <c r="B66" s="121"/>
      <c r="C66" s="68"/>
      <c r="D66" s="123"/>
      <c r="E66" s="123"/>
      <c r="F66" s="124"/>
      <c r="G66" s="124"/>
      <c r="H66" s="15"/>
      <c r="I66" s="15"/>
      <c r="J66" s="15"/>
      <c r="K66" s="16"/>
      <c r="L66" s="150"/>
      <c r="M66" s="15"/>
    </row>
    <row r="67" spans="1:13" ht="15">
      <c r="A67" s="16"/>
      <c r="B67" s="121"/>
      <c r="C67" s="68"/>
      <c r="D67" s="123"/>
      <c r="E67" s="123"/>
      <c r="F67" s="124"/>
      <c r="G67" s="124"/>
      <c r="H67" s="15"/>
      <c r="I67" s="15"/>
      <c r="J67" s="15"/>
      <c r="K67" s="16"/>
      <c r="L67" s="150"/>
      <c r="M67" s="15"/>
    </row>
    <row r="68" spans="1:13" ht="15">
      <c r="A68" s="16"/>
      <c r="B68" s="121"/>
      <c r="C68" s="68"/>
      <c r="D68" s="123"/>
      <c r="E68" s="123"/>
      <c r="F68" s="124"/>
      <c r="G68" s="124"/>
      <c r="H68" s="15"/>
      <c r="I68" s="15"/>
      <c r="J68" s="15"/>
      <c r="K68" s="16"/>
      <c r="L68" s="150"/>
      <c r="M68" s="15"/>
    </row>
    <row r="69" spans="1:13" ht="15">
      <c r="A69" s="16"/>
      <c r="B69" s="121"/>
      <c r="C69" s="68"/>
      <c r="D69" s="123"/>
      <c r="E69" s="123"/>
      <c r="F69" s="124"/>
      <c r="G69" s="124"/>
      <c r="H69" s="15"/>
      <c r="I69" s="15"/>
      <c r="J69" s="15"/>
      <c r="K69" s="16"/>
      <c r="L69" s="150"/>
      <c r="M69" s="15"/>
    </row>
    <row r="70" spans="1:13" ht="15">
      <c r="A70" s="16"/>
      <c r="B70" s="121"/>
      <c r="C70" s="68"/>
      <c r="D70" s="123"/>
      <c r="E70" s="123"/>
      <c r="F70" s="124"/>
      <c r="G70" s="124"/>
      <c r="H70" s="15"/>
      <c r="I70" s="15"/>
      <c r="J70" s="15"/>
      <c r="K70" s="16"/>
      <c r="L70" s="150"/>
      <c r="M70" s="15"/>
    </row>
    <row r="71" spans="1:13" ht="15">
      <c r="A71" s="16"/>
      <c r="B71" s="121"/>
      <c r="C71" s="68"/>
      <c r="D71" s="123"/>
      <c r="E71" s="123"/>
      <c r="F71" s="124"/>
      <c r="G71" s="124"/>
      <c r="H71" s="15"/>
      <c r="I71" s="15"/>
      <c r="J71" s="15"/>
      <c r="K71" s="16"/>
      <c r="L71" s="150"/>
      <c r="M71" s="15"/>
    </row>
    <row r="72" spans="1:13" ht="15">
      <c r="A72" s="16"/>
      <c r="B72" s="121"/>
      <c r="C72" s="68"/>
      <c r="D72" s="123"/>
      <c r="E72" s="123"/>
      <c r="F72" s="124"/>
      <c r="G72" s="124"/>
      <c r="H72" s="15"/>
      <c r="I72" s="15"/>
      <c r="J72" s="15"/>
      <c r="K72" s="16"/>
      <c r="L72" s="150"/>
      <c r="M72" s="15"/>
    </row>
    <row r="73" spans="1:13" ht="15">
      <c r="A73" s="16"/>
      <c r="B73" s="121"/>
      <c r="C73" s="68"/>
      <c r="D73" s="123"/>
      <c r="E73" s="123"/>
      <c r="F73" s="124"/>
      <c r="G73" s="124"/>
      <c r="H73" s="15"/>
      <c r="I73" s="15"/>
      <c r="J73" s="15"/>
      <c r="K73" s="16"/>
      <c r="L73" s="150"/>
      <c r="M73" s="15"/>
    </row>
    <row r="74" spans="1:13" ht="15">
      <c r="A74" s="16"/>
      <c r="B74" s="121"/>
      <c r="C74" s="68"/>
      <c r="D74" s="123"/>
      <c r="E74" s="123"/>
      <c r="F74" s="124"/>
      <c r="G74" s="124"/>
      <c r="H74" s="15"/>
      <c r="I74" s="15"/>
      <c r="J74" s="15"/>
      <c r="K74" s="16"/>
      <c r="L74" s="150"/>
      <c r="M74" s="15"/>
    </row>
    <row r="75" spans="1:13" s="2" customFormat="1" ht="15">
      <c r="A75" s="170" t="s">
        <v>49</v>
      </c>
      <c r="B75" s="93"/>
      <c r="C75" s="94"/>
      <c r="D75" s="94"/>
      <c r="E75" s="94"/>
      <c r="F75" s="94"/>
      <c r="G75" s="94"/>
      <c r="H75" s="95"/>
      <c r="I75" s="95"/>
      <c r="J75" s="15"/>
      <c r="K75" s="16"/>
      <c r="L75" s="16"/>
      <c r="M75" s="31"/>
    </row>
    <row r="76" spans="1:14" s="2" customFormat="1" ht="18" customHeight="1">
      <c r="A76" s="212" t="s">
        <v>23</v>
      </c>
      <c r="B76" s="212" t="s">
        <v>24</v>
      </c>
      <c r="C76" s="212" t="s">
        <v>25</v>
      </c>
      <c r="D76" s="212" t="s">
        <v>26</v>
      </c>
      <c r="E76" s="213" t="s">
        <v>21</v>
      </c>
      <c r="F76" s="213" t="s">
        <v>22</v>
      </c>
      <c r="G76" s="212" t="s">
        <v>27</v>
      </c>
      <c r="H76" s="212" t="s">
        <v>28</v>
      </c>
      <c r="I76" s="212" t="s">
        <v>29</v>
      </c>
      <c r="J76" s="31"/>
      <c r="K76" s="30"/>
      <c r="L76" s="47"/>
      <c r="M76" s="31"/>
      <c r="N76" s="63"/>
    </row>
    <row r="77" spans="1:13" s="2" customFormat="1" ht="15">
      <c r="A77" s="209">
        <v>1</v>
      </c>
      <c r="B77" s="209">
        <v>2</v>
      </c>
      <c r="C77" s="209">
        <v>3</v>
      </c>
      <c r="D77" s="209">
        <v>4</v>
      </c>
      <c r="E77" s="209">
        <v>5</v>
      </c>
      <c r="F77" s="210">
        <v>6</v>
      </c>
      <c r="G77" s="210">
        <v>7</v>
      </c>
      <c r="H77" s="209">
        <v>8</v>
      </c>
      <c r="I77" s="209">
        <v>9</v>
      </c>
      <c r="J77" s="67"/>
      <c r="K77" s="30"/>
      <c r="L77" s="47"/>
      <c r="M77" s="31"/>
    </row>
    <row r="78" spans="1:13" s="2" customFormat="1" ht="35.25" customHeight="1">
      <c r="A78" s="70">
        <v>1</v>
      </c>
      <c r="B78" s="208" t="s">
        <v>104</v>
      </c>
      <c r="C78" s="106" t="s">
        <v>103</v>
      </c>
      <c r="D78" s="70" t="s">
        <v>1</v>
      </c>
      <c r="E78" s="109">
        <v>6</v>
      </c>
      <c r="F78" s="108"/>
      <c r="G78" s="71"/>
      <c r="H78" s="72">
        <f aca="true" t="shared" si="0" ref="H78">F78*E78</f>
        <v>0</v>
      </c>
      <c r="I78" s="72">
        <f aca="true" t="shared" si="1" ref="I78">H78</f>
        <v>0</v>
      </c>
      <c r="J78" s="67"/>
      <c r="K78" s="30"/>
      <c r="L78" s="47"/>
      <c r="M78" s="31"/>
    </row>
    <row r="79" spans="1:13" s="2" customFormat="1" ht="15">
      <c r="A79" s="70">
        <v>2</v>
      </c>
      <c r="B79" s="105" t="s">
        <v>51</v>
      </c>
      <c r="C79" s="75" t="s">
        <v>110</v>
      </c>
      <c r="D79" s="191" t="s">
        <v>1</v>
      </c>
      <c r="E79" s="229">
        <v>6</v>
      </c>
      <c r="F79" s="190"/>
      <c r="G79" s="190"/>
      <c r="H79" s="56">
        <f>F79*E79</f>
        <v>0</v>
      </c>
      <c r="I79" s="56">
        <f>H79</f>
        <v>0</v>
      </c>
      <c r="J79" s="207"/>
      <c r="K79" s="30"/>
      <c r="L79" s="47"/>
      <c r="M79" s="31"/>
    </row>
    <row r="80" spans="1:13" s="2" customFormat="1" ht="15">
      <c r="A80" s="70">
        <v>3</v>
      </c>
      <c r="B80" s="74" t="s">
        <v>13</v>
      </c>
      <c r="C80" s="215" t="s">
        <v>105</v>
      </c>
      <c r="D80" s="191" t="s">
        <v>1</v>
      </c>
      <c r="E80" s="229">
        <v>9</v>
      </c>
      <c r="F80" s="190"/>
      <c r="G80" s="190"/>
      <c r="H80" s="56">
        <f>F80*E80</f>
        <v>0</v>
      </c>
      <c r="I80" s="56">
        <f>H80</f>
        <v>0</v>
      </c>
      <c r="J80" s="207"/>
      <c r="K80" s="30"/>
      <c r="L80" s="47"/>
      <c r="M80" s="31"/>
    </row>
    <row r="81" spans="1:13" s="2" customFormat="1" ht="15">
      <c r="A81" s="70">
        <v>4</v>
      </c>
      <c r="B81" s="74" t="s">
        <v>13</v>
      </c>
      <c r="C81" s="215" t="s">
        <v>48</v>
      </c>
      <c r="D81" s="191" t="s">
        <v>0</v>
      </c>
      <c r="E81" s="229">
        <v>4</v>
      </c>
      <c r="F81" s="190"/>
      <c r="G81" s="190"/>
      <c r="H81" s="56">
        <f>F81*E81</f>
        <v>0</v>
      </c>
      <c r="I81" s="56">
        <f>H81</f>
        <v>0</v>
      </c>
      <c r="J81" s="67"/>
      <c r="K81" s="30"/>
      <c r="L81" s="47"/>
      <c r="M81" s="31"/>
    </row>
    <row r="82" spans="1:13" s="2" customFormat="1" ht="15">
      <c r="A82" s="70">
        <v>5</v>
      </c>
      <c r="B82" s="74" t="s">
        <v>111</v>
      </c>
      <c r="C82" s="239" t="s">
        <v>50</v>
      </c>
      <c r="D82" s="191" t="s">
        <v>1</v>
      </c>
      <c r="E82" s="229">
        <v>3</v>
      </c>
      <c r="F82" s="190"/>
      <c r="G82" s="190"/>
      <c r="H82" s="56">
        <f aca="true" t="shared" si="2" ref="H82:H84">F82*E82</f>
        <v>0</v>
      </c>
      <c r="I82" s="56">
        <f aca="true" t="shared" si="3" ref="I82:I84">H82</f>
        <v>0</v>
      </c>
      <c r="J82" s="30"/>
      <c r="K82" s="73"/>
      <c r="L82" s="47"/>
      <c r="M82" s="31"/>
    </row>
    <row r="83" spans="1:15" s="2" customFormat="1" ht="15">
      <c r="A83" s="70">
        <v>6</v>
      </c>
      <c r="B83" s="103" t="s">
        <v>112</v>
      </c>
      <c r="C83" s="75" t="s">
        <v>109</v>
      </c>
      <c r="D83" s="191" t="s">
        <v>45</v>
      </c>
      <c r="E83" s="229">
        <v>2</v>
      </c>
      <c r="F83" s="190"/>
      <c r="G83" s="190"/>
      <c r="H83" s="56">
        <f t="shared" si="2"/>
        <v>0</v>
      </c>
      <c r="I83" s="56">
        <f t="shared" si="3"/>
        <v>0</v>
      </c>
      <c r="J83" s="30"/>
      <c r="K83" s="81"/>
      <c r="L83" s="47"/>
      <c r="M83" s="31"/>
      <c r="O83" s="64"/>
    </row>
    <row r="84" spans="1:15" s="2" customFormat="1" ht="15">
      <c r="A84" s="70">
        <v>7</v>
      </c>
      <c r="B84" s="110" t="s">
        <v>40</v>
      </c>
      <c r="C84" s="222" t="s">
        <v>67</v>
      </c>
      <c r="D84" s="223" t="s">
        <v>0</v>
      </c>
      <c r="E84" s="224">
        <v>1.5</v>
      </c>
      <c r="F84" s="225"/>
      <c r="G84" s="190"/>
      <c r="H84" s="56">
        <f t="shared" si="2"/>
        <v>0</v>
      </c>
      <c r="I84" s="56">
        <f t="shared" si="3"/>
        <v>0</v>
      </c>
      <c r="J84" s="30"/>
      <c r="K84" s="81"/>
      <c r="L84" s="47"/>
      <c r="M84" s="31"/>
      <c r="O84" s="64"/>
    </row>
    <row r="85" spans="1:15" s="2" customFormat="1" ht="15">
      <c r="A85" s="70">
        <v>8</v>
      </c>
      <c r="B85" s="105" t="s">
        <v>51</v>
      </c>
      <c r="C85" s="75" t="s">
        <v>110</v>
      </c>
      <c r="D85" s="191" t="s">
        <v>1</v>
      </c>
      <c r="E85" s="229">
        <v>9</v>
      </c>
      <c r="F85" s="190"/>
      <c r="G85" s="190"/>
      <c r="H85" s="56">
        <f>F85*E85</f>
        <v>0</v>
      </c>
      <c r="I85" s="56">
        <f>H85</f>
        <v>0</v>
      </c>
      <c r="J85" s="30"/>
      <c r="K85" s="73"/>
      <c r="L85" s="47"/>
      <c r="M85" s="31"/>
      <c r="O85" s="64"/>
    </row>
    <row r="86" spans="1:15" s="2" customFormat="1" ht="15">
      <c r="A86" s="70">
        <v>9</v>
      </c>
      <c r="B86" s="74" t="s">
        <v>13</v>
      </c>
      <c r="C86" s="215" t="s">
        <v>105</v>
      </c>
      <c r="D86" s="191" t="s">
        <v>1</v>
      </c>
      <c r="E86" s="229">
        <v>9</v>
      </c>
      <c r="F86" s="190"/>
      <c r="G86" s="190"/>
      <c r="H86" s="56">
        <f>F86*E86</f>
        <v>0</v>
      </c>
      <c r="I86" s="56">
        <f>H86</f>
        <v>0</v>
      </c>
      <c r="J86" s="30"/>
      <c r="K86" s="73"/>
      <c r="L86" s="30"/>
      <c r="M86" s="31"/>
      <c r="O86" s="64"/>
    </row>
    <row r="87" spans="1:15" s="2" customFormat="1" ht="15">
      <c r="A87" s="70">
        <v>10</v>
      </c>
      <c r="B87" s="74" t="s">
        <v>13</v>
      </c>
      <c r="C87" s="215" t="s">
        <v>48</v>
      </c>
      <c r="D87" s="191" t="s">
        <v>0</v>
      </c>
      <c r="E87" s="229">
        <v>4</v>
      </c>
      <c r="F87" s="190"/>
      <c r="G87" s="190"/>
      <c r="H87" s="56">
        <f>F87*E87</f>
        <v>0</v>
      </c>
      <c r="I87" s="56">
        <f>H87</f>
        <v>0</v>
      </c>
      <c r="J87" s="30"/>
      <c r="K87" s="73"/>
      <c r="L87" s="30"/>
      <c r="M87" s="31"/>
      <c r="O87" s="64"/>
    </row>
    <row r="88" spans="1:15" s="2" customFormat="1" ht="32.25" customHeight="1">
      <c r="A88" s="70">
        <v>11</v>
      </c>
      <c r="B88" s="103" t="s">
        <v>113</v>
      </c>
      <c r="C88" s="228" t="s">
        <v>106</v>
      </c>
      <c r="D88" s="191" t="s">
        <v>44</v>
      </c>
      <c r="E88" s="229">
        <v>780</v>
      </c>
      <c r="F88" s="190"/>
      <c r="G88" s="190"/>
      <c r="H88" s="56">
        <f aca="true" t="shared" si="4" ref="H88:H89">F88*E88</f>
        <v>0</v>
      </c>
      <c r="I88" s="56">
        <f aca="true" t="shared" si="5" ref="I88:I89">H88</f>
        <v>0</v>
      </c>
      <c r="J88" s="30"/>
      <c r="K88" s="73"/>
      <c r="L88" s="47"/>
      <c r="M88" s="31"/>
      <c r="O88" s="64"/>
    </row>
    <row r="89" spans="1:15" s="2" customFormat="1" ht="15">
      <c r="A89" s="70">
        <v>12</v>
      </c>
      <c r="B89" s="103" t="s">
        <v>112</v>
      </c>
      <c r="C89" s="75" t="s">
        <v>114</v>
      </c>
      <c r="D89" s="191" t="s">
        <v>45</v>
      </c>
      <c r="E89" s="229">
        <v>5</v>
      </c>
      <c r="F89" s="190"/>
      <c r="G89" s="190"/>
      <c r="H89" s="56">
        <f t="shared" si="4"/>
        <v>0</v>
      </c>
      <c r="I89" s="56">
        <f t="shared" si="5"/>
        <v>0</v>
      </c>
      <c r="J89" s="30"/>
      <c r="K89" s="73"/>
      <c r="L89" s="47"/>
      <c r="M89" s="31"/>
      <c r="O89" s="64"/>
    </row>
    <row r="90" spans="1:15" s="2" customFormat="1" ht="34.5" customHeight="1">
      <c r="A90" s="70">
        <v>13</v>
      </c>
      <c r="B90" s="103" t="s">
        <v>115</v>
      </c>
      <c r="C90" s="106" t="s">
        <v>107</v>
      </c>
      <c r="D90" s="191" t="s">
        <v>44</v>
      </c>
      <c r="E90" s="230">
        <v>5860</v>
      </c>
      <c r="F90" s="190"/>
      <c r="G90" s="190"/>
      <c r="H90" s="56">
        <f aca="true" t="shared" si="6" ref="H90:H92">F90*E90</f>
        <v>0</v>
      </c>
      <c r="I90" s="56">
        <f aca="true" t="shared" si="7" ref="I90:I92">H90</f>
        <v>0</v>
      </c>
      <c r="J90" s="30"/>
      <c r="K90" s="73"/>
      <c r="L90" s="47"/>
      <c r="M90" s="31"/>
      <c r="O90" s="64"/>
    </row>
    <row r="91" spans="1:15" s="2" customFormat="1" ht="15">
      <c r="A91" s="70">
        <v>14</v>
      </c>
      <c r="B91" s="74" t="s">
        <v>13</v>
      </c>
      <c r="C91" s="215" t="s">
        <v>108</v>
      </c>
      <c r="D91" s="191" t="s">
        <v>45</v>
      </c>
      <c r="E91" s="230">
        <v>290</v>
      </c>
      <c r="F91" s="190"/>
      <c r="G91" s="190"/>
      <c r="H91" s="56">
        <f t="shared" si="6"/>
        <v>0</v>
      </c>
      <c r="I91" s="56">
        <f t="shared" si="7"/>
        <v>0</v>
      </c>
      <c r="J91" s="30"/>
      <c r="K91" s="73"/>
      <c r="L91" s="47"/>
      <c r="M91" s="31"/>
      <c r="O91" s="64"/>
    </row>
    <row r="92" spans="1:13" s="2" customFormat="1" ht="27.75" customHeight="1">
      <c r="A92" s="70">
        <v>15</v>
      </c>
      <c r="B92" s="110" t="s">
        <v>40</v>
      </c>
      <c r="C92" s="222" t="s">
        <v>67</v>
      </c>
      <c r="D92" s="223" t="s">
        <v>0</v>
      </c>
      <c r="E92" s="224">
        <v>40</v>
      </c>
      <c r="F92" s="225"/>
      <c r="G92" s="190"/>
      <c r="H92" s="56">
        <f t="shared" si="6"/>
        <v>0</v>
      </c>
      <c r="I92" s="56">
        <f t="shared" si="7"/>
        <v>0</v>
      </c>
      <c r="J92" s="30"/>
      <c r="K92" s="73"/>
      <c r="L92" s="30"/>
      <c r="M92" s="31"/>
    </row>
    <row r="93" spans="1:13" s="2" customFormat="1" ht="33" customHeight="1">
      <c r="A93" s="70">
        <v>16</v>
      </c>
      <c r="B93" s="110" t="s">
        <v>13</v>
      </c>
      <c r="C93" s="219" t="s">
        <v>116</v>
      </c>
      <c r="D93" s="191" t="s">
        <v>1</v>
      </c>
      <c r="E93" s="229">
        <v>33</v>
      </c>
      <c r="F93" s="190"/>
      <c r="G93" s="190"/>
      <c r="H93" s="56">
        <f aca="true" t="shared" si="8" ref="H93:H94">F93*E93</f>
        <v>0</v>
      </c>
      <c r="I93" s="56">
        <f aca="true" t="shared" si="9" ref="I93:I94">H93</f>
        <v>0</v>
      </c>
      <c r="J93" s="30"/>
      <c r="K93" s="73"/>
      <c r="L93" s="30"/>
      <c r="M93" s="31"/>
    </row>
    <row r="94" spans="1:13" s="2" customFormat="1" ht="15">
      <c r="A94" s="70">
        <v>17</v>
      </c>
      <c r="B94" s="103" t="s">
        <v>112</v>
      </c>
      <c r="C94" s="75" t="s">
        <v>109</v>
      </c>
      <c r="D94" s="191" t="s">
        <v>45</v>
      </c>
      <c r="E94" s="229">
        <v>4</v>
      </c>
      <c r="F94" s="190"/>
      <c r="G94" s="190"/>
      <c r="H94" s="56">
        <f t="shared" si="8"/>
        <v>0</v>
      </c>
      <c r="I94" s="56">
        <f t="shared" si="9"/>
        <v>0</v>
      </c>
      <c r="J94" s="30"/>
      <c r="K94" s="73"/>
      <c r="L94" s="30"/>
      <c r="M94" s="31"/>
    </row>
    <row r="95" spans="1:13" s="2" customFormat="1" ht="30" customHeight="1">
      <c r="A95" s="70">
        <v>18</v>
      </c>
      <c r="B95" s="103" t="s">
        <v>13</v>
      </c>
      <c r="C95" s="231" t="s">
        <v>117</v>
      </c>
      <c r="D95" s="191" t="s">
        <v>1</v>
      </c>
      <c r="E95" s="229">
        <v>10</v>
      </c>
      <c r="F95" s="190"/>
      <c r="G95" s="190"/>
      <c r="H95" s="56">
        <f aca="true" t="shared" si="10" ref="H95">F95*E95</f>
        <v>0</v>
      </c>
      <c r="I95" s="56">
        <f aca="true" t="shared" si="11" ref="I95">H95</f>
        <v>0</v>
      </c>
      <c r="J95" s="30"/>
      <c r="K95" s="73"/>
      <c r="L95" s="30"/>
      <c r="M95" s="31"/>
    </row>
    <row r="96" spans="1:13" s="2" customFormat="1" ht="15">
      <c r="A96" s="262" t="s">
        <v>16</v>
      </c>
      <c r="B96" s="262"/>
      <c r="C96" s="263"/>
      <c r="D96" s="264"/>
      <c r="E96" s="265"/>
      <c r="F96" s="265"/>
      <c r="G96" s="37"/>
      <c r="H96" s="38"/>
      <c r="I96" s="50">
        <f>SUM(I78:I95)</f>
        <v>0</v>
      </c>
      <c r="J96" s="31"/>
      <c r="K96" s="30"/>
      <c r="L96" s="47"/>
      <c r="M96" s="31"/>
    </row>
    <row r="97" spans="1:13" s="2" customFormat="1" ht="15">
      <c r="A97" s="262" t="s">
        <v>19</v>
      </c>
      <c r="B97" s="262"/>
      <c r="C97" s="263"/>
      <c r="D97" s="264"/>
      <c r="E97" s="265"/>
      <c r="F97" s="265"/>
      <c r="G97" s="37"/>
      <c r="H97" s="38"/>
      <c r="I97" s="50">
        <f>I98-I96</f>
        <v>0</v>
      </c>
      <c r="J97" s="15"/>
      <c r="K97" s="16"/>
      <c r="L97" s="47"/>
      <c r="M97" s="31"/>
    </row>
    <row r="98" spans="1:13" s="2" customFormat="1" ht="15">
      <c r="A98" s="262" t="s">
        <v>30</v>
      </c>
      <c r="B98" s="262"/>
      <c r="C98" s="263"/>
      <c r="D98" s="266"/>
      <c r="E98" s="267"/>
      <c r="F98" s="267"/>
      <c r="G98" s="29"/>
      <c r="H98" s="40"/>
      <c r="I98" s="39">
        <f>I96*1.21</f>
        <v>0</v>
      </c>
      <c r="J98" s="15"/>
      <c r="K98" s="16"/>
      <c r="L98" s="47"/>
      <c r="M98" s="31"/>
    </row>
    <row r="99" spans="1:12" s="2" customFormat="1" ht="15">
      <c r="A99" s="96" t="s">
        <v>34</v>
      </c>
      <c r="B99" s="97"/>
      <c r="C99" s="97"/>
      <c r="D99" s="97"/>
      <c r="E99" s="97"/>
      <c r="F99" s="97"/>
      <c r="G99" s="97"/>
      <c r="H99" s="98"/>
      <c r="I99" s="92"/>
      <c r="J99" s="15"/>
      <c r="K99" s="16"/>
      <c r="L99" s="47"/>
    </row>
    <row r="100" spans="1:12" s="2" customFormat="1" ht="15">
      <c r="A100" s="268" t="s">
        <v>43</v>
      </c>
      <c r="B100" s="268"/>
      <c r="C100" s="268"/>
      <c r="D100" s="268"/>
      <c r="E100" s="268"/>
      <c r="F100" s="268"/>
      <c r="G100" s="268"/>
      <c r="H100" s="76"/>
      <c r="I100" s="76"/>
      <c r="J100" s="15"/>
      <c r="K100" s="16"/>
      <c r="L100" s="47"/>
    </row>
    <row r="101" spans="1:12" s="2" customFormat="1" ht="25.5">
      <c r="A101" s="212" t="s">
        <v>23</v>
      </c>
      <c r="B101" s="212" t="s">
        <v>24</v>
      </c>
      <c r="C101" s="212" t="s">
        <v>25</v>
      </c>
      <c r="D101" s="212" t="s">
        <v>26</v>
      </c>
      <c r="E101" s="213" t="s">
        <v>21</v>
      </c>
      <c r="F101" s="213" t="s">
        <v>22</v>
      </c>
      <c r="G101" s="212" t="s">
        <v>27</v>
      </c>
      <c r="H101" s="212" t="s">
        <v>28</v>
      </c>
      <c r="I101" s="212" t="s">
        <v>29</v>
      </c>
      <c r="J101" s="15"/>
      <c r="K101" s="16"/>
      <c r="L101" s="47"/>
    </row>
    <row r="102" spans="1:12" s="2" customFormat="1" ht="15">
      <c r="A102" s="209">
        <v>1</v>
      </c>
      <c r="B102" s="209">
        <v>2</v>
      </c>
      <c r="C102" s="209">
        <v>3</v>
      </c>
      <c r="D102" s="209">
        <v>4</v>
      </c>
      <c r="E102" s="209">
        <v>5</v>
      </c>
      <c r="F102" s="210">
        <v>6</v>
      </c>
      <c r="G102" s="210">
        <v>7</v>
      </c>
      <c r="H102" s="209">
        <v>8</v>
      </c>
      <c r="I102" s="209">
        <v>9</v>
      </c>
      <c r="J102" s="31"/>
      <c r="K102" s="30"/>
      <c r="L102" s="47"/>
    </row>
    <row r="103" spans="1:12" s="2" customFormat="1" ht="30.75" customHeight="1">
      <c r="A103" s="14">
        <v>19</v>
      </c>
      <c r="B103" s="226" t="s">
        <v>119</v>
      </c>
      <c r="C103" s="106" t="s">
        <v>120</v>
      </c>
      <c r="D103" s="25" t="s">
        <v>1</v>
      </c>
      <c r="E103" s="26">
        <v>24</v>
      </c>
      <c r="F103" s="217"/>
      <c r="G103" s="43"/>
      <c r="H103" s="36">
        <f>F103*E103</f>
        <v>0</v>
      </c>
      <c r="I103" s="36">
        <f aca="true" t="shared" si="12" ref="I103">H103</f>
        <v>0</v>
      </c>
      <c r="J103" s="30"/>
      <c r="K103" s="30"/>
      <c r="L103" s="47"/>
    </row>
    <row r="104" spans="1:12" s="2" customFormat="1" ht="27">
      <c r="A104" s="14">
        <v>20</v>
      </c>
      <c r="B104" s="105" t="s">
        <v>121</v>
      </c>
      <c r="C104" s="106" t="s">
        <v>122</v>
      </c>
      <c r="D104" s="25" t="s">
        <v>1</v>
      </c>
      <c r="E104" s="26">
        <v>24</v>
      </c>
      <c r="F104" s="190"/>
      <c r="G104" s="227"/>
      <c r="H104" s="36">
        <f>F104*E104</f>
        <v>0</v>
      </c>
      <c r="I104" s="36">
        <f aca="true" t="shared" si="13" ref="I104:I106">H104</f>
        <v>0</v>
      </c>
      <c r="J104" s="31"/>
      <c r="K104" s="30"/>
      <c r="L104" s="47"/>
    </row>
    <row r="105" spans="1:12" s="2" customFormat="1" ht="15">
      <c r="A105" s="14">
        <v>21</v>
      </c>
      <c r="B105" s="191" t="s">
        <v>10</v>
      </c>
      <c r="C105" s="41" t="s">
        <v>42</v>
      </c>
      <c r="D105" s="35" t="s">
        <v>41</v>
      </c>
      <c r="E105" s="26">
        <v>3</v>
      </c>
      <c r="F105" s="190"/>
      <c r="G105" s="227">
        <f>E105*F105</f>
        <v>0</v>
      </c>
      <c r="H105" s="36"/>
      <c r="I105" s="36">
        <f>G105</f>
        <v>0</v>
      </c>
      <c r="J105" s="31"/>
      <c r="K105" s="30"/>
      <c r="L105" s="47"/>
    </row>
    <row r="106" spans="1:12" s="2" customFormat="1" ht="15">
      <c r="A106" s="14">
        <v>22</v>
      </c>
      <c r="B106" s="20" t="s">
        <v>13</v>
      </c>
      <c r="C106" s="41" t="s">
        <v>123</v>
      </c>
      <c r="D106" s="35" t="s">
        <v>1</v>
      </c>
      <c r="E106" s="26">
        <v>24</v>
      </c>
      <c r="F106" s="190"/>
      <c r="G106" s="227"/>
      <c r="H106" s="36">
        <f>F106*E106</f>
        <v>0</v>
      </c>
      <c r="I106" s="36">
        <f t="shared" si="13"/>
        <v>0</v>
      </c>
      <c r="J106" s="31"/>
      <c r="K106" s="30"/>
      <c r="L106" s="47"/>
    </row>
    <row r="107" spans="1:12" s="2" customFormat="1" ht="38.25">
      <c r="A107" s="14">
        <v>23</v>
      </c>
      <c r="B107" s="20" t="s">
        <v>33</v>
      </c>
      <c r="C107" s="41" t="s">
        <v>52</v>
      </c>
      <c r="D107" s="25" t="s">
        <v>1</v>
      </c>
      <c r="E107" s="26">
        <v>24</v>
      </c>
      <c r="F107" s="190"/>
      <c r="G107" s="227"/>
      <c r="H107" s="36">
        <f>F107*E107</f>
        <v>0</v>
      </c>
      <c r="I107" s="36">
        <f aca="true" t="shared" si="14" ref="I107">H107</f>
        <v>0</v>
      </c>
      <c r="J107" s="31"/>
      <c r="K107" s="30"/>
      <c r="L107" s="47"/>
    </row>
    <row r="108" spans="1:12" s="2" customFormat="1" ht="15">
      <c r="A108" s="14">
        <v>24</v>
      </c>
      <c r="B108" s="105" t="s">
        <v>13</v>
      </c>
      <c r="C108" s="228" t="s">
        <v>132</v>
      </c>
      <c r="D108" s="35" t="s">
        <v>1</v>
      </c>
      <c r="E108" s="26">
        <v>24</v>
      </c>
      <c r="F108" s="190"/>
      <c r="G108" s="227"/>
      <c r="H108" s="36">
        <f>F108*E108</f>
        <v>0</v>
      </c>
      <c r="I108" s="36">
        <f aca="true" t="shared" si="15" ref="I108">H108</f>
        <v>0</v>
      </c>
      <c r="J108" s="31"/>
      <c r="K108" s="30"/>
      <c r="L108" s="47"/>
    </row>
    <row r="109" spans="1:12" s="2" customFormat="1" ht="25.5">
      <c r="A109" s="14">
        <v>25</v>
      </c>
      <c r="B109" s="191" t="s">
        <v>10</v>
      </c>
      <c r="C109" s="58" t="s">
        <v>53</v>
      </c>
      <c r="D109" s="35" t="s">
        <v>1</v>
      </c>
      <c r="E109" s="26">
        <v>24</v>
      </c>
      <c r="F109" s="190"/>
      <c r="G109" s="227">
        <f>E109*F109</f>
        <v>0</v>
      </c>
      <c r="H109" s="36"/>
      <c r="I109" s="36">
        <f>G109</f>
        <v>0</v>
      </c>
      <c r="J109" s="31"/>
      <c r="K109" s="30"/>
      <c r="L109" s="47"/>
    </row>
    <row r="110" spans="1:12" s="2" customFormat="1" ht="25.5">
      <c r="A110" s="14">
        <v>26</v>
      </c>
      <c r="B110" s="21" t="s">
        <v>10</v>
      </c>
      <c r="C110" s="41" t="s">
        <v>124</v>
      </c>
      <c r="D110" s="25" t="s">
        <v>1</v>
      </c>
      <c r="E110" s="26">
        <v>24</v>
      </c>
      <c r="F110" s="26"/>
      <c r="G110" s="227">
        <f>E110*F110</f>
        <v>0</v>
      </c>
      <c r="H110" s="36"/>
      <c r="I110" s="36">
        <f>G110</f>
        <v>0</v>
      </c>
      <c r="J110" s="31"/>
      <c r="K110" s="30"/>
      <c r="L110" s="47"/>
    </row>
    <row r="111" spans="1:12" s="2" customFormat="1" ht="15">
      <c r="A111" s="14">
        <v>27</v>
      </c>
      <c r="B111" s="20" t="s">
        <v>13</v>
      </c>
      <c r="C111" s="41" t="s">
        <v>35</v>
      </c>
      <c r="D111" s="25" t="s">
        <v>1</v>
      </c>
      <c r="E111" s="26">
        <v>24</v>
      </c>
      <c r="F111" s="190"/>
      <c r="G111" s="227"/>
      <c r="H111" s="36">
        <f>F111*E111</f>
        <v>0</v>
      </c>
      <c r="I111" s="36">
        <f aca="true" t="shared" si="16" ref="I111">H111</f>
        <v>0</v>
      </c>
      <c r="J111" s="31"/>
      <c r="K111" s="30"/>
      <c r="L111" s="47"/>
    </row>
    <row r="112" spans="1:12" s="2" customFormat="1" ht="15">
      <c r="A112" s="14">
        <v>28</v>
      </c>
      <c r="B112" s="105" t="s">
        <v>126</v>
      </c>
      <c r="C112" s="106" t="s">
        <v>125</v>
      </c>
      <c r="D112" s="25" t="s">
        <v>1</v>
      </c>
      <c r="E112" s="26">
        <v>24</v>
      </c>
      <c r="F112" s="190"/>
      <c r="G112" s="227"/>
      <c r="H112" s="36">
        <f>F112*E112</f>
        <v>0</v>
      </c>
      <c r="I112" s="36">
        <f aca="true" t="shared" si="17" ref="I112">H112</f>
        <v>0</v>
      </c>
      <c r="J112" s="31"/>
      <c r="K112" s="30"/>
      <c r="L112" s="47"/>
    </row>
    <row r="113" spans="1:12" s="2" customFormat="1" ht="15">
      <c r="A113" s="14">
        <v>29</v>
      </c>
      <c r="B113" s="105" t="s">
        <v>13</v>
      </c>
      <c r="C113" s="106" t="s">
        <v>118</v>
      </c>
      <c r="D113" s="25" t="s">
        <v>47</v>
      </c>
      <c r="E113" s="26">
        <v>1</v>
      </c>
      <c r="F113" s="190"/>
      <c r="G113" s="227"/>
      <c r="H113" s="36">
        <f>F113*E113</f>
        <v>0</v>
      </c>
      <c r="I113" s="36">
        <f aca="true" t="shared" si="18" ref="I113">H113</f>
        <v>0</v>
      </c>
      <c r="J113" s="31"/>
      <c r="K113" s="30"/>
      <c r="L113" s="47"/>
    </row>
    <row r="114" spans="1:12" s="2" customFormat="1" ht="15">
      <c r="A114" s="14">
        <v>30</v>
      </c>
      <c r="B114" s="22" t="s">
        <v>10</v>
      </c>
      <c r="C114" s="75" t="s">
        <v>127</v>
      </c>
      <c r="D114" s="27" t="s">
        <v>1</v>
      </c>
      <c r="E114" s="28">
        <v>9</v>
      </c>
      <c r="F114" s="190"/>
      <c r="G114" s="227">
        <f aca="true" t="shared" si="19" ref="G114">E114*F114</f>
        <v>0</v>
      </c>
      <c r="H114" s="36"/>
      <c r="I114" s="36">
        <f aca="true" t="shared" si="20" ref="I114">G114</f>
        <v>0</v>
      </c>
      <c r="J114" s="31"/>
      <c r="K114" s="30"/>
      <c r="L114" s="47"/>
    </row>
    <row r="115" spans="1:12" s="2" customFormat="1" ht="15">
      <c r="A115" s="14">
        <v>31</v>
      </c>
      <c r="B115" s="105"/>
      <c r="C115" s="106" t="s">
        <v>128</v>
      </c>
      <c r="D115" s="25"/>
      <c r="E115" s="26"/>
      <c r="F115" s="190"/>
      <c r="G115" s="217"/>
      <c r="H115" s="36"/>
      <c r="I115" s="36"/>
      <c r="J115" s="31"/>
      <c r="K115" s="30"/>
      <c r="L115" s="47"/>
    </row>
    <row r="116" spans="1:12" s="2" customFormat="1" ht="15">
      <c r="A116" s="14">
        <v>32</v>
      </c>
      <c r="B116" s="22" t="s">
        <v>10</v>
      </c>
      <c r="C116" s="75" t="s">
        <v>129</v>
      </c>
      <c r="D116" s="27" t="s">
        <v>1</v>
      </c>
      <c r="E116" s="211">
        <v>4</v>
      </c>
      <c r="F116" s="190"/>
      <c r="G116" s="227">
        <f aca="true" t="shared" si="21" ref="G116">E116*F116</f>
        <v>0</v>
      </c>
      <c r="H116" s="36"/>
      <c r="I116" s="36">
        <f aca="true" t="shared" si="22" ref="I116">G116</f>
        <v>0</v>
      </c>
      <c r="J116" s="31"/>
      <c r="K116" s="30"/>
      <c r="L116" s="47"/>
    </row>
    <row r="117" spans="1:12" s="2" customFormat="1" ht="15">
      <c r="A117" s="14">
        <v>33</v>
      </c>
      <c r="B117" s="105"/>
      <c r="C117" s="106" t="s">
        <v>130</v>
      </c>
      <c r="D117" s="25"/>
      <c r="E117" s="26"/>
      <c r="F117" s="190"/>
      <c r="G117" s="217"/>
      <c r="H117" s="36"/>
      <c r="I117" s="36"/>
      <c r="J117" s="31"/>
      <c r="K117" s="30"/>
      <c r="L117" s="47"/>
    </row>
    <row r="118" spans="1:12" s="2" customFormat="1" ht="15">
      <c r="A118" s="14">
        <v>34</v>
      </c>
      <c r="B118" s="22" t="s">
        <v>10</v>
      </c>
      <c r="C118" s="221" t="s">
        <v>131</v>
      </c>
      <c r="D118" s="27" t="s">
        <v>1</v>
      </c>
      <c r="E118" s="28">
        <v>8</v>
      </c>
      <c r="F118" s="190"/>
      <c r="G118" s="227">
        <f aca="true" t="shared" si="23" ref="G118">E118*F118</f>
        <v>0</v>
      </c>
      <c r="H118" s="36"/>
      <c r="I118" s="36">
        <f aca="true" t="shared" si="24" ref="I118">G118</f>
        <v>0</v>
      </c>
      <c r="J118" s="31"/>
      <c r="K118" s="30"/>
      <c r="L118" s="47"/>
    </row>
    <row r="119" spans="1:12" s="2" customFormat="1" ht="15">
      <c r="A119" s="14">
        <v>35</v>
      </c>
      <c r="B119" s="22" t="s">
        <v>10</v>
      </c>
      <c r="C119" s="221" t="s">
        <v>134</v>
      </c>
      <c r="D119" s="27" t="s">
        <v>1</v>
      </c>
      <c r="E119" s="28">
        <v>3</v>
      </c>
      <c r="F119" s="190"/>
      <c r="G119" s="227">
        <f aca="true" t="shared" si="25" ref="G119">E119*F119</f>
        <v>0</v>
      </c>
      <c r="H119" s="36"/>
      <c r="I119" s="36">
        <f aca="true" t="shared" si="26" ref="I119">G119</f>
        <v>0</v>
      </c>
      <c r="J119" s="31"/>
      <c r="K119" s="30"/>
      <c r="L119" s="47"/>
    </row>
    <row r="120" spans="1:12" s="2" customFormat="1" ht="15">
      <c r="A120" s="14">
        <v>36</v>
      </c>
      <c r="B120" s="110" t="s">
        <v>40</v>
      </c>
      <c r="C120" s="222" t="s">
        <v>67</v>
      </c>
      <c r="D120" s="223" t="s">
        <v>0</v>
      </c>
      <c r="E120" s="224">
        <v>2</v>
      </c>
      <c r="F120" s="225"/>
      <c r="G120" s="190"/>
      <c r="H120" s="56">
        <f>F120*E120</f>
        <v>0</v>
      </c>
      <c r="I120" s="56">
        <f>H120</f>
        <v>0</v>
      </c>
      <c r="J120" s="31"/>
      <c r="K120" s="30"/>
      <c r="L120" s="47"/>
    </row>
    <row r="121" spans="1:12" s="2" customFormat="1" ht="15">
      <c r="A121" s="171" t="s">
        <v>80</v>
      </c>
      <c r="B121" s="104"/>
      <c r="C121" s="104"/>
      <c r="D121" s="104"/>
      <c r="E121" s="104"/>
      <c r="F121" s="104"/>
      <c r="G121" s="104"/>
      <c r="H121" s="76"/>
      <c r="I121" s="76"/>
      <c r="J121" s="31"/>
      <c r="K121" s="30"/>
      <c r="L121" s="47"/>
    </row>
    <row r="122" spans="1:12" s="2" customFormat="1" ht="25.5">
      <c r="A122" s="14">
        <v>37</v>
      </c>
      <c r="B122" s="20" t="s">
        <v>38</v>
      </c>
      <c r="C122" s="23" t="s">
        <v>17</v>
      </c>
      <c r="D122" s="25" t="s">
        <v>44</v>
      </c>
      <c r="E122" s="26">
        <v>180</v>
      </c>
      <c r="F122" s="190"/>
      <c r="G122" s="44"/>
      <c r="H122" s="36">
        <f>F122*E122</f>
        <v>0</v>
      </c>
      <c r="I122" s="36">
        <f aca="true" t="shared" si="27" ref="I122">H122</f>
        <v>0</v>
      </c>
      <c r="J122" s="31"/>
      <c r="K122" s="30"/>
      <c r="L122" s="47"/>
    </row>
    <row r="123" spans="1:12" s="2" customFormat="1" ht="15">
      <c r="A123" s="14">
        <v>38</v>
      </c>
      <c r="B123" s="191" t="s">
        <v>10</v>
      </c>
      <c r="C123" s="57" t="s">
        <v>54</v>
      </c>
      <c r="D123" s="45" t="s">
        <v>8</v>
      </c>
      <c r="E123" s="26">
        <v>1</v>
      </c>
      <c r="F123" s="190"/>
      <c r="G123" s="44">
        <f aca="true" t="shared" si="28" ref="G123:G125">E123*F123</f>
        <v>0</v>
      </c>
      <c r="H123" s="36"/>
      <c r="I123" s="36">
        <f aca="true" t="shared" si="29" ref="I123:I125">G123</f>
        <v>0</v>
      </c>
      <c r="J123" s="31"/>
      <c r="K123" s="30"/>
      <c r="L123" s="47"/>
    </row>
    <row r="124" spans="1:12" s="2" customFormat="1" ht="25.5">
      <c r="A124" s="14">
        <v>39</v>
      </c>
      <c r="B124" s="20" t="s">
        <v>38</v>
      </c>
      <c r="C124" s="23" t="s">
        <v>17</v>
      </c>
      <c r="D124" s="25" t="s">
        <v>44</v>
      </c>
      <c r="E124" s="26">
        <v>180</v>
      </c>
      <c r="F124" s="190"/>
      <c r="G124" s="44"/>
      <c r="H124" s="36">
        <f>F124*E124</f>
        <v>0</v>
      </c>
      <c r="I124" s="36">
        <f aca="true" t="shared" si="30" ref="I124">H124</f>
        <v>0</v>
      </c>
      <c r="J124" s="31"/>
      <c r="K124" s="30"/>
      <c r="L124" s="47"/>
    </row>
    <row r="125" spans="1:12" s="2" customFormat="1" ht="15">
      <c r="A125" s="14">
        <v>40</v>
      </c>
      <c r="B125" s="191" t="s">
        <v>10</v>
      </c>
      <c r="C125" s="57" t="s">
        <v>54</v>
      </c>
      <c r="D125" s="45" t="s">
        <v>8</v>
      </c>
      <c r="E125" s="26">
        <v>1</v>
      </c>
      <c r="F125" s="190"/>
      <c r="G125" s="44">
        <f t="shared" si="28"/>
        <v>0</v>
      </c>
      <c r="H125" s="36"/>
      <c r="I125" s="36">
        <f t="shared" si="29"/>
        <v>0</v>
      </c>
      <c r="J125" s="31"/>
      <c r="K125" s="30"/>
      <c r="L125" s="47"/>
    </row>
    <row r="126" spans="1:12" s="2" customFormat="1" ht="15">
      <c r="A126" s="14">
        <v>41</v>
      </c>
      <c r="B126" s="74" t="s">
        <v>60</v>
      </c>
      <c r="C126" s="75" t="s">
        <v>59</v>
      </c>
      <c r="D126" s="35" t="s">
        <v>44</v>
      </c>
      <c r="E126" s="26">
        <v>180</v>
      </c>
      <c r="F126" s="217"/>
      <c r="G126" s="44"/>
      <c r="H126" s="36">
        <f aca="true" t="shared" si="31" ref="H126:H128">F126*E126</f>
        <v>0</v>
      </c>
      <c r="I126" s="36">
        <f aca="true" t="shared" si="32" ref="I126:I128">H126</f>
        <v>0</v>
      </c>
      <c r="J126" s="31"/>
      <c r="K126" s="30"/>
      <c r="L126" s="47"/>
    </row>
    <row r="127" spans="1:12" s="2" customFormat="1" ht="15">
      <c r="A127" s="14">
        <v>42</v>
      </c>
      <c r="B127" s="74" t="s">
        <v>39</v>
      </c>
      <c r="C127" s="75" t="s">
        <v>9</v>
      </c>
      <c r="D127" s="35" t="s">
        <v>44</v>
      </c>
      <c r="E127" s="26">
        <v>180</v>
      </c>
      <c r="F127" s="217"/>
      <c r="G127" s="44"/>
      <c r="H127" s="36">
        <f t="shared" si="31"/>
        <v>0</v>
      </c>
      <c r="I127" s="36">
        <f t="shared" si="32"/>
        <v>0</v>
      </c>
      <c r="J127" s="31"/>
      <c r="K127" s="30"/>
      <c r="L127" s="47"/>
    </row>
    <row r="128" spans="1:12" s="2" customFormat="1" ht="15">
      <c r="A128" s="14">
        <v>43</v>
      </c>
      <c r="B128" s="75" t="s">
        <v>135</v>
      </c>
      <c r="C128" s="75" t="s">
        <v>66</v>
      </c>
      <c r="D128" s="35" t="s">
        <v>44</v>
      </c>
      <c r="E128" s="26">
        <v>180</v>
      </c>
      <c r="F128" s="190"/>
      <c r="G128" s="44"/>
      <c r="H128" s="36">
        <f t="shared" si="31"/>
        <v>0</v>
      </c>
      <c r="I128" s="36">
        <f t="shared" si="32"/>
        <v>0</v>
      </c>
      <c r="J128" s="31"/>
      <c r="K128" s="30"/>
      <c r="L128" s="47"/>
    </row>
    <row r="129" spans="1:12" s="2" customFormat="1" ht="15">
      <c r="A129" s="14">
        <v>44</v>
      </c>
      <c r="B129" s="218" t="s">
        <v>13</v>
      </c>
      <c r="C129" s="57" t="s">
        <v>136</v>
      </c>
      <c r="D129" s="35" t="s">
        <v>44</v>
      </c>
      <c r="E129" s="26">
        <v>180</v>
      </c>
      <c r="F129" s="190"/>
      <c r="G129" s="44"/>
      <c r="H129" s="36">
        <f aca="true" t="shared" si="33" ref="H129">F129*E129</f>
        <v>0</v>
      </c>
      <c r="I129" s="36">
        <f aca="true" t="shared" si="34" ref="I129">H129</f>
        <v>0</v>
      </c>
      <c r="J129" s="31"/>
      <c r="K129" s="30"/>
      <c r="L129" s="47"/>
    </row>
    <row r="130" spans="1:12" s="2" customFormat="1" ht="25.5">
      <c r="A130" s="14">
        <v>45</v>
      </c>
      <c r="B130" s="46" t="s">
        <v>55</v>
      </c>
      <c r="C130" s="55" t="s">
        <v>12</v>
      </c>
      <c r="D130" s="25" t="s">
        <v>1</v>
      </c>
      <c r="E130" s="26">
        <v>120</v>
      </c>
      <c r="F130" s="190"/>
      <c r="G130" s="44"/>
      <c r="H130" s="36">
        <f aca="true" t="shared" si="35" ref="H130:H132">F130*E130</f>
        <v>0</v>
      </c>
      <c r="I130" s="36">
        <f aca="true" t="shared" si="36" ref="I130:I132">H130</f>
        <v>0</v>
      </c>
      <c r="J130" s="31"/>
      <c r="K130" s="30"/>
      <c r="L130" s="47"/>
    </row>
    <row r="131" spans="1:12" s="2" customFormat="1" ht="30.75" customHeight="1">
      <c r="A131" s="14">
        <v>46</v>
      </c>
      <c r="B131" s="105" t="s">
        <v>57</v>
      </c>
      <c r="C131" s="219" t="s">
        <v>56</v>
      </c>
      <c r="D131" s="25" t="s">
        <v>1</v>
      </c>
      <c r="E131" s="26">
        <v>120</v>
      </c>
      <c r="F131" s="190"/>
      <c r="G131" s="44"/>
      <c r="H131" s="36">
        <f t="shared" si="35"/>
        <v>0</v>
      </c>
      <c r="I131" s="36">
        <f t="shared" si="36"/>
        <v>0</v>
      </c>
      <c r="J131" s="31"/>
      <c r="K131" s="30"/>
      <c r="L131" s="47"/>
    </row>
    <row r="132" spans="1:12" s="2" customFormat="1" ht="15">
      <c r="A132" s="14">
        <v>47</v>
      </c>
      <c r="B132" s="220" t="s">
        <v>37</v>
      </c>
      <c r="C132" s="221" t="s">
        <v>36</v>
      </c>
      <c r="D132" s="25" t="s">
        <v>44</v>
      </c>
      <c r="E132" s="26">
        <v>180</v>
      </c>
      <c r="F132" s="190"/>
      <c r="G132" s="44"/>
      <c r="H132" s="36">
        <f t="shared" si="35"/>
        <v>0</v>
      </c>
      <c r="I132" s="36">
        <f t="shared" si="36"/>
        <v>0</v>
      </c>
      <c r="J132" s="31"/>
      <c r="K132" s="30"/>
      <c r="L132" s="47"/>
    </row>
    <row r="133" spans="1:12" s="2" customFormat="1" ht="15">
      <c r="A133" s="14">
        <v>48</v>
      </c>
      <c r="B133" s="21" t="s">
        <v>10</v>
      </c>
      <c r="C133" s="59" t="s">
        <v>18</v>
      </c>
      <c r="D133" s="25" t="s">
        <v>45</v>
      </c>
      <c r="E133" s="26">
        <v>18</v>
      </c>
      <c r="F133" s="190"/>
      <c r="G133" s="44">
        <f aca="true" t="shared" si="37" ref="G133">E133*F133</f>
        <v>0</v>
      </c>
      <c r="H133" s="36"/>
      <c r="I133" s="36">
        <f aca="true" t="shared" si="38" ref="I133">G133</f>
        <v>0</v>
      </c>
      <c r="J133" s="31"/>
      <c r="K133" s="30"/>
      <c r="L133" s="47"/>
    </row>
    <row r="134" spans="1:12" s="2" customFormat="1" ht="15">
      <c r="A134" s="14">
        <v>49</v>
      </c>
      <c r="B134" s="20">
        <v>185851111</v>
      </c>
      <c r="C134" s="59" t="s">
        <v>84</v>
      </c>
      <c r="D134" s="25" t="s">
        <v>45</v>
      </c>
      <c r="E134" s="26">
        <v>1.8</v>
      </c>
      <c r="F134" s="190"/>
      <c r="G134" s="44"/>
      <c r="H134" s="36">
        <f aca="true" t="shared" si="39" ref="H134">F134*E134</f>
        <v>0</v>
      </c>
      <c r="I134" s="36">
        <f aca="true" t="shared" si="40" ref="I134">H134</f>
        <v>0</v>
      </c>
      <c r="J134" s="31"/>
      <c r="K134" s="30"/>
      <c r="L134" s="47"/>
    </row>
    <row r="135" spans="1:12" s="2" customFormat="1" ht="15">
      <c r="A135" s="14">
        <v>50</v>
      </c>
      <c r="B135" s="110" t="s">
        <v>40</v>
      </c>
      <c r="C135" s="222" t="s">
        <v>67</v>
      </c>
      <c r="D135" s="223" t="s">
        <v>0</v>
      </c>
      <c r="E135" s="224">
        <v>12</v>
      </c>
      <c r="F135" s="225"/>
      <c r="G135" s="24"/>
      <c r="H135" s="56">
        <f>F135*E135</f>
        <v>0</v>
      </c>
      <c r="I135" s="56">
        <f>H135</f>
        <v>0</v>
      </c>
      <c r="J135" s="31"/>
      <c r="K135" s="30"/>
      <c r="L135" s="47"/>
    </row>
    <row r="136" spans="1:12" s="2" customFormat="1" ht="15">
      <c r="A136" s="14">
        <v>51</v>
      </c>
      <c r="B136" s="22" t="s">
        <v>10</v>
      </c>
      <c r="C136" s="221" t="s">
        <v>133</v>
      </c>
      <c r="D136" s="27" t="s">
        <v>1</v>
      </c>
      <c r="E136" s="28">
        <v>120</v>
      </c>
      <c r="F136" s="190"/>
      <c r="G136" s="44">
        <f aca="true" t="shared" si="41" ref="G136">E136*F136</f>
        <v>0</v>
      </c>
      <c r="H136" s="36"/>
      <c r="I136" s="36">
        <f aca="true" t="shared" si="42" ref="I136">G136</f>
        <v>0</v>
      </c>
      <c r="J136" s="30"/>
      <c r="K136" s="30"/>
      <c r="L136" s="30"/>
    </row>
    <row r="137" spans="1:12" s="2" customFormat="1" ht="15">
      <c r="A137" s="14">
        <v>52</v>
      </c>
      <c r="B137" s="22" t="s">
        <v>13</v>
      </c>
      <c r="C137" s="205" t="s">
        <v>139</v>
      </c>
      <c r="D137" s="27" t="s">
        <v>1</v>
      </c>
      <c r="E137" s="28">
        <v>120</v>
      </c>
      <c r="F137" s="190"/>
      <c r="G137" s="44">
        <f aca="true" t="shared" si="43" ref="G137:G138">E137*F137</f>
        <v>0</v>
      </c>
      <c r="H137" s="36"/>
      <c r="I137" s="36">
        <f aca="true" t="shared" si="44" ref="I137:I138">G137</f>
        <v>0</v>
      </c>
      <c r="J137" s="30"/>
      <c r="K137" s="30"/>
      <c r="L137" s="30"/>
    </row>
    <row r="138" spans="1:12" s="2" customFormat="1" ht="15">
      <c r="A138" s="14">
        <v>53</v>
      </c>
      <c r="B138" s="22" t="s">
        <v>10</v>
      </c>
      <c r="C138" s="205" t="s">
        <v>138</v>
      </c>
      <c r="D138" s="27" t="s">
        <v>1</v>
      </c>
      <c r="E138" s="28">
        <v>120</v>
      </c>
      <c r="F138" s="190"/>
      <c r="G138" s="44">
        <f t="shared" si="43"/>
        <v>0</v>
      </c>
      <c r="H138" s="36"/>
      <c r="I138" s="36">
        <f t="shared" si="44"/>
        <v>0</v>
      </c>
      <c r="J138" s="30"/>
      <c r="K138" s="30"/>
      <c r="L138" s="30"/>
    </row>
    <row r="139" spans="1:12" s="2" customFormat="1" ht="15">
      <c r="A139" s="262" t="s">
        <v>16</v>
      </c>
      <c r="B139" s="262"/>
      <c r="C139" s="263"/>
      <c r="D139" s="264"/>
      <c r="E139" s="265"/>
      <c r="F139" s="265"/>
      <c r="G139" s="37"/>
      <c r="H139" s="38"/>
      <c r="I139" s="50">
        <f>SUM(I103:I138)</f>
        <v>0</v>
      </c>
      <c r="J139" s="31"/>
      <c r="K139" s="30"/>
      <c r="L139" s="47"/>
    </row>
    <row r="140" spans="1:12" s="2" customFormat="1" ht="15">
      <c r="A140" s="262" t="s">
        <v>19</v>
      </c>
      <c r="B140" s="262"/>
      <c r="C140" s="263"/>
      <c r="D140" s="264"/>
      <c r="E140" s="265"/>
      <c r="F140" s="265"/>
      <c r="G140" s="37"/>
      <c r="H140" s="38"/>
      <c r="I140" s="50">
        <f>I141-I139</f>
        <v>0</v>
      </c>
      <c r="J140" s="31"/>
      <c r="K140" s="30"/>
      <c r="L140" s="47"/>
    </row>
    <row r="141" spans="1:12" s="2" customFormat="1" ht="15">
      <c r="A141" s="262" t="s">
        <v>30</v>
      </c>
      <c r="B141" s="262"/>
      <c r="C141" s="263"/>
      <c r="D141" s="266"/>
      <c r="E141" s="267"/>
      <c r="F141" s="267"/>
      <c r="G141" s="29"/>
      <c r="H141" s="40"/>
      <c r="I141" s="50">
        <f>I139*1.21</f>
        <v>0</v>
      </c>
      <c r="J141" s="31"/>
      <c r="K141" s="30"/>
      <c r="L141" s="47"/>
    </row>
    <row r="142" spans="1:12" s="2" customFormat="1" ht="15">
      <c r="A142" s="168"/>
      <c r="B142" s="52"/>
      <c r="C142" s="52"/>
      <c r="D142" s="30"/>
      <c r="E142" s="47"/>
      <c r="F142" s="47"/>
      <c r="G142" s="51"/>
      <c r="H142" s="47"/>
      <c r="I142" s="49"/>
      <c r="J142" s="31"/>
      <c r="K142" s="30"/>
      <c r="L142" s="47"/>
    </row>
    <row r="143" spans="1:12" s="53" customFormat="1" ht="16.5" customHeight="1">
      <c r="A143" s="281" t="s">
        <v>193</v>
      </c>
      <c r="B143" s="282"/>
      <c r="C143" s="282"/>
      <c r="D143" s="282"/>
      <c r="E143" s="282"/>
      <c r="F143" s="282"/>
      <c r="G143" s="282"/>
      <c r="H143" s="111"/>
      <c r="I143" s="112"/>
      <c r="J143" s="54"/>
      <c r="K143" s="83"/>
      <c r="L143" s="54"/>
    </row>
    <row r="144" spans="1:12" s="2" customFormat="1" ht="25.5">
      <c r="A144" s="77" t="s">
        <v>23</v>
      </c>
      <c r="B144" s="77" t="s">
        <v>24</v>
      </c>
      <c r="C144" s="77" t="s">
        <v>25</v>
      </c>
      <c r="D144" s="77" t="s">
        <v>26</v>
      </c>
      <c r="E144" s="78" t="s">
        <v>21</v>
      </c>
      <c r="F144" s="78" t="s">
        <v>22</v>
      </c>
      <c r="G144" s="77" t="s">
        <v>27</v>
      </c>
      <c r="H144" s="77" t="s">
        <v>28</v>
      </c>
      <c r="I144" s="77" t="s">
        <v>29</v>
      </c>
      <c r="J144" s="47"/>
      <c r="K144" s="82"/>
      <c r="L144" s="47"/>
    </row>
    <row r="145" spans="1:12" s="2" customFormat="1" ht="15">
      <c r="A145" s="79">
        <v>1</v>
      </c>
      <c r="B145" s="79">
        <v>2</v>
      </c>
      <c r="C145" s="79">
        <v>3</v>
      </c>
      <c r="D145" s="79">
        <v>4</v>
      </c>
      <c r="E145" s="79">
        <v>5</v>
      </c>
      <c r="F145" s="80">
        <v>6</v>
      </c>
      <c r="G145" s="80">
        <v>7</v>
      </c>
      <c r="H145" s="79">
        <v>8</v>
      </c>
      <c r="I145" s="79">
        <v>9</v>
      </c>
      <c r="J145" s="47"/>
      <c r="K145" s="82"/>
      <c r="L145" s="47"/>
    </row>
    <row r="146" spans="1:12" s="2" customFormat="1" ht="15">
      <c r="A146" s="172" t="s">
        <v>158</v>
      </c>
      <c r="B146" s="104"/>
      <c r="C146" s="104"/>
      <c r="D146" s="104"/>
      <c r="E146" s="104"/>
      <c r="F146" s="104"/>
      <c r="G146" s="104"/>
      <c r="H146" s="88"/>
      <c r="I146" s="89"/>
      <c r="J146" s="47"/>
      <c r="K146" s="82"/>
      <c r="L146" s="47"/>
    </row>
    <row r="147" spans="1:12" s="2" customFormat="1" ht="25.5">
      <c r="A147" s="169">
        <v>54</v>
      </c>
      <c r="B147" s="20" t="s">
        <v>38</v>
      </c>
      <c r="C147" s="23" t="s">
        <v>17</v>
      </c>
      <c r="D147" s="25" t="s">
        <v>44</v>
      </c>
      <c r="E147" s="26">
        <v>4031</v>
      </c>
      <c r="F147" s="190"/>
      <c r="G147" s="44"/>
      <c r="H147" s="36">
        <f>F147*E147</f>
        <v>0</v>
      </c>
      <c r="I147" s="36">
        <f aca="true" t="shared" si="45" ref="I147">H147</f>
        <v>0</v>
      </c>
      <c r="J147" s="47"/>
      <c r="K147" s="82"/>
      <c r="L147" s="47"/>
    </row>
    <row r="148" spans="1:12" s="2" customFormat="1" ht="15">
      <c r="A148" s="169">
        <v>55</v>
      </c>
      <c r="B148" s="191" t="s">
        <v>10</v>
      </c>
      <c r="C148" s="57" t="s">
        <v>54</v>
      </c>
      <c r="D148" s="45" t="s">
        <v>8</v>
      </c>
      <c r="E148" s="26">
        <v>16.1</v>
      </c>
      <c r="F148" s="190"/>
      <c r="G148" s="44">
        <f aca="true" t="shared" si="46" ref="G148">E148*F148</f>
        <v>0</v>
      </c>
      <c r="H148" s="36"/>
      <c r="I148" s="36">
        <f aca="true" t="shared" si="47" ref="I148">G148</f>
        <v>0</v>
      </c>
      <c r="J148" s="47"/>
      <c r="K148" s="82"/>
      <c r="L148" s="47"/>
    </row>
    <row r="149" spans="1:12" s="2" customFormat="1" ht="25.5">
      <c r="A149" s="169">
        <v>56</v>
      </c>
      <c r="B149" s="20" t="s">
        <v>141</v>
      </c>
      <c r="C149" s="23" t="s">
        <v>140</v>
      </c>
      <c r="D149" s="25" t="s">
        <v>44</v>
      </c>
      <c r="E149" s="26">
        <v>4031</v>
      </c>
      <c r="F149" s="190"/>
      <c r="G149" s="44"/>
      <c r="H149" s="36">
        <f>F149*E149</f>
        <v>0</v>
      </c>
      <c r="I149" s="36">
        <f aca="true" t="shared" si="48" ref="I149">H149</f>
        <v>0</v>
      </c>
      <c r="J149" s="47"/>
      <c r="K149" s="82"/>
      <c r="L149" s="47"/>
    </row>
    <row r="150" spans="1:12" s="2" customFormat="1" ht="15">
      <c r="A150" s="169">
        <v>57</v>
      </c>
      <c r="B150" s="191" t="s">
        <v>10</v>
      </c>
      <c r="C150" s="57" t="s">
        <v>54</v>
      </c>
      <c r="D150" s="45" t="s">
        <v>8</v>
      </c>
      <c r="E150" s="26">
        <v>16.1</v>
      </c>
      <c r="F150" s="190"/>
      <c r="G150" s="44">
        <f aca="true" t="shared" si="49" ref="G150">E150*F150</f>
        <v>0</v>
      </c>
      <c r="H150" s="36"/>
      <c r="I150" s="36">
        <f aca="true" t="shared" si="50" ref="I150">G150</f>
        <v>0</v>
      </c>
      <c r="J150" s="47"/>
      <c r="K150" s="82"/>
      <c r="L150" s="47"/>
    </row>
    <row r="151" spans="1:12" s="2" customFormat="1" ht="15">
      <c r="A151" s="169">
        <v>58</v>
      </c>
      <c r="B151" s="105" t="s">
        <v>60</v>
      </c>
      <c r="C151" s="75" t="s">
        <v>59</v>
      </c>
      <c r="D151" s="25" t="s">
        <v>44</v>
      </c>
      <c r="E151" s="26">
        <v>4031</v>
      </c>
      <c r="F151" s="232"/>
      <c r="G151" s="44"/>
      <c r="H151" s="36">
        <f aca="true" t="shared" si="51" ref="H151:H156">F151*E151</f>
        <v>0</v>
      </c>
      <c r="I151" s="36">
        <f aca="true" t="shared" si="52" ref="I151:I156">H151</f>
        <v>0</v>
      </c>
      <c r="J151" s="47"/>
      <c r="K151" s="82"/>
      <c r="L151" s="47"/>
    </row>
    <row r="152" spans="1:12" s="2" customFormat="1" ht="15">
      <c r="A152" s="169">
        <v>59</v>
      </c>
      <c r="B152" s="105" t="s">
        <v>135</v>
      </c>
      <c r="C152" s="75" t="s">
        <v>66</v>
      </c>
      <c r="D152" s="25" t="s">
        <v>44</v>
      </c>
      <c r="E152" s="26">
        <v>4031</v>
      </c>
      <c r="F152" s="217"/>
      <c r="G152" s="44"/>
      <c r="H152" s="36">
        <f t="shared" si="51"/>
        <v>0</v>
      </c>
      <c r="I152" s="36">
        <f t="shared" si="52"/>
        <v>0</v>
      </c>
      <c r="J152" s="47"/>
      <c r="K152" s="82"/>
      <c r="L152" s="47"/>
    </row>
    <row r="153" spans="1:12" s="2" customFormat="1" ht="15">
      <c r="A153" s="169">
        <v>60</v>
      </c>
      <c r="B153" s="105" t="s">
        <v>157</v>
      </c>
      <c r="C153" s="75" t="s">
        <v>15</v>
      </c>
      <c r="D153" s="25" t="s">
        <v>44</v>
      </c>
      <c r="E153" s="26">
        <v>4031</v>
      </c>
      <c r="F153" s="217"/>
      <c r="G153" s="44"/>
      <c r="H153" s="36">
        <f t="shared" si="51"/>
        <v>0</v>
      </c>
      <c r="I153" s="36">
        <f t="shared" si="52"/>
        <v>0</v>
      </c>
      <c r="J153" s="47"/>
      <c r="K153" s="82"/>
      <c r="L153" s="47"/>
    </row>
    <row r="154" spans="1:12" s="2" customFormat="1" ht="15">
      <c r="A154" s="169">
        <v>61</v>
      </c>
      <c r="B154" s="105" t="s">
        <v>39</v>
      </c>
      <c r="C154" s="75" t="s">
        <v>9</v>
      </c>
      <c r="D154" s="25" t="s">
        <v>44</v>
      </c>
      <c r="E154" s="26">
        <v>4031</v>
      </c>
      <c r="F154" s="217"/>
      <c r="G154" s="44"/>
      <c r="H154" s="36">
        <f t="shared" si="51"/>
        <v>0</v>
      </c>
      <c r="I154" s="36">
        <f t="shared" si="52"/>
        <v>0</v>
      </c>
      <c r="J154" s="47"/>
      <c r="K154" s="82"/>
      <c r="L154" s="47"/>
    </row>
    <row r="155" spans="1:12" s="2" customFormat="1" ht="30" customHeight="1">
      <c r="A155" s="169">
        <v>62</v>
      </c>
      <c r="B155" s="105" t="s">
        <v>13</v>
      </c>
      <c r="C155" s="107" t="s">
        <v>142</v>
      </c>
      <c r="D155" s="25" t="s">
        <v>0</v>
      </c>
      <c r="E155" s="26">
        <v>10</v>
      </c>
      <c r="F155" s="190"/>
      <c r="G155" s="44"/>
      <c r="H155" s="36">
        <f t="shared" si="51"/>
        <v>0</v>
      </c>
      <c r="I155" s="36">
        <f t="shared" si="52"/>
        <v>0</v>
      </c>
      <c r="J155" s="47"/>
      <c r="K155" s="82"/>
      <c r="L155" s="47"/>
    </row>
    <row r="156" spans="1:12" s="2" customFormat="1" ht="18.75" customHeight="1">
      <c r="A156" s="169">
        <v>63</v>
      </c>
      <c r="B156" s="105" t="s">
        <v>150</v>
      </c>
      <c r="C156" s="75" t="s">
        <v>149</v>
      </c>
      <c r="D156" s="25" t="s">
        <v>44</v>
      </c>
      <c r="E156" s="26">
        <v>4031</v>
      </c>
      <c r="F156" s="217"/>
      <c r="G156" s="44"/>
      <c r="H156" s="36">
        <f t="shared" si="51"/>
        <v>0</v>
      </c>
      <c r="I156" s="36">
        <f t="shared" si="52"/>
        <v>0</v>
      </c>
      <c r="J156" s="47"/>
      <c r="K156" s="82"/>
      <c r="L156" s="47"/>
    </row>
    <row r="157" spans="1:12" s="2" customFormat="1" ht="15">
      <c r="A157" s="169">
        <v>64</v>
      </c>
      <c r="B157" s="75" t="s">
        <v>152</v>
      </c>
      <c r="C157" s="233" t="s">
        <v>151</v>
      </c>
      <c r="D157" s="35" t="s">
        <v>44</v>
      </c>
      <c r="E157" s="26">
        <v>4031</v>
      </c>
      <c r="F157" s="217"/>
      <c r="G157" s="44"/>
      <c r="H157" s="36">
        <f>F157*E157</f>
        <v>0</v>
      </c>
      <c r="I157" s="36">
        <f>H157</f>
        <v>0</v>
      </c>
      <c r="J157" s="47"/>
      <c r="K157" s="82"/>
      <c r="L157" s="47"/>
    </row>
    <row r="158" spans="1:12" s="2" customFormat="1" ht="15">
      <c r="A158" s="169">
        <v>65</v>
      </c>
      <c r="B158" s="74" t="s">
        <v>10</v>
      </c>
      <c r="C158" s="75" t="s">
        <v>148</v>
      </c>
      <c r="D158" s="35" t="s">
        <v>11</v>
      </c>
      <c r="E158" s="28">
        <v>101</v>
      </c>
      <c r="F158" s="217"/>
      <c r="G158" s="44">
        <f aca="true" t="shared" si="53" ref="G158">E158*F158</f>
        <v>0</v>
      </c>
      <c r="H158" s="36"/>
      <c r="I158" s="36">
        <f aca="true" t="shared" si="54" ref="I158">G158</f>
        <v>0</v>
      </c>
      <c r="J158" s="47"/>
      <c r="K158" s="82"/>
      <c r="L158" s="47"/>
    </row>
    <row r="159" spans="1:12" s="2" customFormat="1" ht="25.5">
      <c r="A159" s="169">
        <v>66</v>
      </c>
      <c r="B159" s="20" t="s">
        <v>65</v>
      </c>
      <c r="C159" s="23" t="s">
        <v>140</v>
      </c>
      <c r="D159" s="25" t="s">
        <v>44</v>
      </c>
      <c r="E159" s="26">
        <v>742</v>
      </c>
      <c r="F159" s="190"/>
      <c r="G159" s="44"/>
      <c r="H159" s="36">
        <f>F159*E159</f>
        <v>0</v>
      </c>
      <c r="I159" s="36">
        <f>H159</f>
        <v>0</v>
      </c>
      <c r="J159" s="47"/>
      <c r="K159" s="82"/>
      <c r="L159" s="47"/>
    </row>
    <row r="160" spans="1:12" s="2" customFormat="1" ht="15">
      <c r="A160" s="169">
        <v>67</v>
      </c>
      <c r="B160" s="191" t="s">
        <v>10</v>
      </c>
      <c r="C160" s="57" t="s">
        <v>54</v>
      </c>
      <c r="D160" s="45" t="s">
        <v>8</v>
      </c>
      <c r="E160" s="26">
        <v>3</v>
      </c>
      <c r="F160" s="190"/>
      <c r="G160" s="44">
        <f aca="true" t="shared" si="55" ref="G160">E160*F160</f>
        <v>0</v>
      </c>
      <c r="H160" s="36"/>
      <c r="I160" s="36">
        <f aca="true" t="shared" si="56" ref="I160">G160</f>
        <v>0</v>
      </c>
      <c r="J160" s="47"/>
      <c r="K160" s="82"/>
      <c r="L160" s="47"/>
    </row>
    <row r="161" spans="1:12" s="2" customFormat="1" ht="25.5">
      <c r="A161" s="169">
        <v>68</v>
      </c>
      <c r="B161" s="20" t="s">
        <v>65</v>
      </c>
      <c r="C161" s="23" t="s">
        <v>140</v>
      </c>
      <c r="D161" s="25" t="s">
        <v>44</v>
      </c>
      <c r="E161" s="26">
        <v>742</v>
      </c>
      <c r="F161" s="190"/>
      <c r="G161" s="44"/>
      <c r="H161" s="36">
        <f>F161*E161</f>
        <v>0</v>
      </c>
      <c r="I161" s="36">
        <f aca="true" t="shared" si="57" ref="I161">H161</f>
        <v>0</v>
      </c>
      <c r="J161" s="47"/>
      <c r="K161" s="82"/>
      <c r="L161" s="47"/>
    </row>
    <row r="162" spans="1:12" s="2" customFormat="1" ht="15">
      <c r="A162" s="169">
        <v>69</v>
      </c>
      <c r="B162" s="191" t="s">
        <v>10</v>
      </c>
      <c r="C162" s="57" t="s">
        <v>54</v>
      </c>
      <c r="D162" s="45" t="s">
        <v>8</v>
      </c>
      <c r="E162" s="26">
        <v>3</v>
      </c>
      <c r="F162" s="190"/>
      <c r="G162" s="44">
        <f aca="true" t="shared" si="58" ref="G162">E162*F162</f>
        <v>0</v>
      </c>
      <c r="H162" s="36"/>
      <c r="I162" s="36">
        <f aca="true" t="shared" si="59" ref="I162">G162</f>
        <v>0</v>
      </c>
      <c r="J162" s="47"/>
      <c r="K162" s="82"/>
      <c r="L162" s="47"/>
    </row>
    <row r="163" spans="1:12" s="2" customFormat="1" ht="15">
      <c r="A163" s="169">
        <v>70</v>
      </c>
      <c r="B163" s="105" t="s">
        <v>61</v>
      </c>
      <c r="C163" s="75" t="s">
        <v>143</v>
      </c>
      <c r="D163" s="25" t="s">
        <v>44</v>
      </c>
      <c r="E163" s="26">
        <v>742</v>
      </c>
      <c r="F163" s="234"/>
      <c r="G163" s="44"/>
      <c r="H163" s="36">
        <f aca="true" t="shared" si="60" ref="H163:H167">F163*E163</f>
        <v>0</v>
      </c>
      <c r="I163" s="36">
        <f aca="true" t="shared" si="61" ref="I163:I167">H163</f>
        <v>0</v>
      </c>
      <c r="J163" s="47"/>
      <c r="K163" s="82"/>
      <c r="L163" s="47"/>
    </row>
    <row r="164" spans="1:12" s="2" customFormat="1" ht="15">
      <c r="A164" s="169">
        <v>71</v>
      </c>
      <c r="B164" s="105" t="s">
        <v>155</v>
      </c>
      <c r="C164" s="75" t="s">
        <v>144</v>
      </c>
      <c r="D164" s="25" t="s">
        <v>44</v>
      </c>
      <c r="E164" s="26">
        <v>742</v>
      </c>
      <c r="F164" s="190"/>
      <c r="G164" s="44"/>
      <c r="H164" s="36">
        <f t="shared" si="60"/>
        <v>0</v>
      </c>
      <c r="I164" s="36">
        <f t="shared" si="61"/>
        <v>0</v>
      </c>
      <c r="J164" s="47"/>
      <c r="K164" s="82"/>
      <c r="L164" s="47"/>
    </row>
    <row r="165" spans="1:12" s="2" customFormat="1" ht="15">
      <c r="A165" s="169">
        <v>72</v>
      </c>
      <c r="B165" s="105" t="s">
        <v>156</v>
      </c>
      <c r="C165" s="75" t="s">
        <v>145</v>
      </c>
      <c r="D165" s="25" t="s">
        <v>44</v>
      </c>
      <c r="E165" s="26">
        <v>742</v>
      </c>
      <c r="F165" s="190"/>
      <c r="G165" s="44"/>
      <c r="H165" s="36">
        <f t="shared" si="60"/>
        <v>0</v>
      </c>
      <c r="I165" s="36">
        <f t="shared" si="61"/>
        <v>0</v>
      </c>
      <c r="J165" s="47"/>
      <c r="K165" s="82"/>
      <c r="L165" s="47"/>
    </row>
    <row r="166" spans="1:12" s="2" customFormat="1" ht="15">
      <c r="A166" s="169">
        <v>73</v>
      </c>
      <c r="B166" s="105" t="s">
        <v>62</v>
      </c>
      <c r="C166" s="75" t="s">
        <v>146</v>
      </c>
      <c r="D166" s="25" t="s">
        <v>44</v>
      </c>
      <c r="E166" s="26">
        <v>742</v>
      </c>
      <c r="F166" s="190"/>
      <c r="G166" s="44"/>
      <c r="H166" s="36">
        <f t="shared" si="60"/>
        <v>0</v>
      </c>
      <c r="I166" s="36">
        <f t="shared" si="61"/>
        <v>0</v>
      </c>
      <c r="J166" s="47"/>
      <c r="K166" s="82"/>
      <c r="L166" s="47"/>
    </row>
    <row r="167" spans="1:12" s="2" customFormat="1" ht="28.5" customHeight="1">
      <c r="A167" s="169">
        <v>74</v>
      </c>
      <c r="B167" s="74" t="s">
        <v>13</v>
      </c>
      <c r="C167" s="107" t="s">
        <v>147</v>
      </c>
      <c r="D167" s="25" t="s">
        <v>0</v>
      </c>
      <c r="E167" s="26">
        <v>4</v>
      </c>
      <c r="F167" s="190"/>
      <c r="G167" s="44"/>
      <c r="H167" s="36">
        <f t="shared" si="60"/>
        <v>0</v>
      </c>
      <c r="I167" s="36">
        <f t="shared" si="61"/>
        <v>0</v>
      </c>
      <c r="J167" s="47"/>
      <c r="K167" s="82"/>
      <c r="L167" s="47"/>
    </row>
    <row r="168" spans="1:12" s="2" customFormat="1" ht="15">
      <c r="A168" s="169">
        <v>75</v>
      </c>
      <c r="B168" s="75" t="s">
        <v>154</v>
      </c>
      <c r="C168" s="75" t="s">
        <v>153</v>
      </c>
      <c r="D168" s="35" t="s">
        <v>44</v>
      </c>
      <c r="E168" s="26">
        <v>742</v>
      </c>
      <c r="F168" s="190"/>
      <c r="G168" s="44"/>
      <c r="H168" s="36">
        <f>F168*E168</f>
        <v>0</v>
      </c>
      <c r="I168" s="36">
        <f>H168</f>
        <v>0</v>
      </c>
      <c r="J168" s="47"/>
      <c r="K168" s="82"/>
      <c r="L168" s="47"/>
    </row>
    <row r="169" spans="1:12" s="2" customFormat="1" ht="15">
      <c r="A169" s="169">
        <v>76</v>
      </c>
      <c r="B169" s="74" t="s">
        <v>10</v>
      </c>
      <c r="C169" s="75" t="s">
        <v>148</v>
      </c>
      <c r="D169" s="35" t="s">
        <v>11</v>
      </c>
      <c r="E169" s="28">
        <v>19</v>
      </c>
      <c r="F169" s="217"/>
      <c r="G169" s="44">
        <f aca="true" t="shared" si="62" ref="G169">E169*F169</f>
        <v>0</v>
      </c>
      <c r="H169" s="36"/>
      <c r="I169" s="36">
        <f aca="true" t="shared" si="63" ref="I169">G169</f>
        <v>0</v>
      </c>
      <c r="J169" s="47"/>
      <c r="K169" s="82"/>
      <c r="L169" s="47"/>
    </row>
    <row r="170" spans="1:12" s="2" customFormat="1" ht="15">
      <c r="A170" s="172" t="s">
        <v>194</v>
      </c>
      <c r="B170" s="206"/>
      <c r="C170" s="206"/>
      <c r="D170" s="206"/>
      <c r="E170" s="206"/>
      <c r="F170" s="206"/>
      <c r="G170" s="206"/>
      <c r="H170" s="88"/>
      <c r="I170" s="89"/>
      <c r="J170" s="47"/>
      <c r="K170" s="82"/>
      <c r="L170" s="47"/>
    </row>
    <row r="171" spans="1:12" s="2" customFormat="1" ht="25.5">
      <c r="A171" s="169">
        <v>77</v>
      </c>
      <c r="B171" s="20" t="s">
        <v>38</v>
      </c>
      <c r="C171" s="23" t="s">
        <v>17</v>
      </c>
      <c r="D171" s="25" t="s">
        <v>44</v>
      </c>
      <c r="E171" s="26">
        <v>6115</v>
      </c>
      <c r="F171" s="190"/>
      <c r="G171" s="44"/>
      <c r="H171" s="36">
        <f>F171*E171</f>
        <v>0</v>
      </c>
      <c r="I171" s="36">
        <f aca="true" t="shared" si="64" ref="I171">H171</f>
        <v>0</v>
      </c>
      <c r="J171" s="47"/>
      <c r="K171" s="82"/>
      <c r="L171" s="47"/>
    </row>
    <row r="172" spans="1:12" s="2" customFormat="1" ht="15">
      <c r="A172" s="169">
        <v>78</v>
      </c>
      <c r="B172" s="191" t="s">
        <v>10</v>
      </c>
      <c r="C172" s="57" t="s">
        <v>54</v>
      </c>
      <c r="D172" s="45" t="s">
        <v>8</v>
      </c>
      <c r="E172" s="26">
        <v>24</v>
      </c>
      <c r="F172" s="190"/>
      <c r="G172" s="44">
        <f aca="true" t="shared" si="65" ref="G172">E172*F172</f>
        <v>0</v>
      </c>
      <c r="H172" s="36"/>
      <c r="I172" s="36">
        <f aca="true" t="shared" si="66" ref="I172">G172</f>
        <v>0</v>
      </c>
      <c r="J172" s="47"/>
      <c r="K172" s="82"/>
      <c r="L172" s="47"/>
    </row>
    <row r="173" spans="1:12" s="2" customFormat="1" ht="25.5">
      <c r="A173" s="169">
        <v>79</v>
      </c>
      <c r="B173" s="20" t="s">
        <v>141</v>
      </c>
      <c r="C173" s="23" t="s">
        <v>140</v>
      </c>
      <c r="D173" s="25" t="s">
        <v>44</v>
      </c>
      <c r="E173" s="26">
        <v>6115</v>
      </c>
      <c r="F173" s="190"/>
      <c r="G173" s="44"/>
      <c r="H173" s="36">
        <f>F173*E173</f>
        <v>0</v>
      </c>
      <c r="I173" s="36">
        <f aca="true" t="shared" si="67" ref="I173">H173</f>
        <v>0</v>
      </c>
      <c r="J173" s="47"/>
      <c r="K173" s="82"/>
      <c r="L173" s="47"/>
    </row>
    <row r="174" spans="1:12" s="2" customFormat="1" ht="15">
      <c r="A174" s="169">
        <v>80</v>
      </c>
      <c r="B174" s="191" t="s">
        <v>10</v>
      </c>
      <c r="C174" s="57" t="s">
        <v>54</v>
      </c>
      <c r="D174" s="45" t="s">
        <v>8</v>
      </c>
      <c r="E174" s="26">
        <v>24</v>
      </c>
      <c r="F174" s="190"/>
      <c r="G174" s="44">
        <f aca="true" t="shared" si="68" ref="G174">E174*F174</f>
        <v>0</v>
      </c>
      <c r="H174" s="36"/>
      <c r="I174" s="36">
        <f aca="true" t="shared" si="69" ref="I174">G174</f>
        <v>0</v>
      </c>
      <c r="J174" s="47"/>
      <c r="K174" s="82"/>
      <c r="L174" s="47"/>
    </row>
    <row r="175" spans="1:12" s="2" customFormat="1" ht="28.5" customHeight="1">
      <c r="A175" s="169">
        <v>81</v>
      </c>
      <c r="B175" s="105" t="s">
        <v>115</v>
      </c>
      <c r="C175" s="106" t="s">
        <v>107</v>
      </c>
      <c r="D175" s="191" t="s">
        <v>44</v>
      </c>
      <c r="E175" s="230">
        <v>6115</v>
      </c>
      <c r="F175" s="190"/>
      <c r="G175" s="24"/>
      <c r="H175" s="56">
        <f aca="true" t="shared" si="70" ref="H175:H183">F175*E175</f>
        <v>0</v>
      </c>
      <c r="I175" s="56">
        <f aca="true" t="shared" si="71" ref="I175:I183">H175</f>
        <v>0</v>
      </c>
      <c r="J175" s="30"/>
      <c r="K175" s="82"/>
      <c r="L175" s="47"/>
    </row>
    <row r="176" spans="1:12" s="2" customFormat="1" ht="15">
      <c r="A176" s="169">
        <v>82</v>
      </c>
      <c r="B176" s="74" t="s">
        <v>13</v>
      </c>
      <c r="C176" s="215" t="s">
        <v>108</v>
      </c>
      <c r="D176" s="191" t="s">
        <v>45</v>
      </c>
      <c r="E176" s="230">
        <v>100</v>
      </c>
      <c r="F176" s="190"/>
      <c r="G176" s="24"/>
      <c r="H176" s="56">
        <f t="shared" si="70"/>
        <v>0</v>
      </c>
      <c r="I176" s="56">
        <f t="shared" si="71"/>
        <v>0</v>
      </c>
      <c r="J176" s="30"/>
      <c r="K176" s="82"/>
      <c r="L176" s="47"/>
    </row>
    <row r="177" spans="1:12" s="2" customFormat="1" ht="15">
      <c r="A177" s="169">
        <v>83</v>
      </c>
      <c r="B177" s="110" t="s">
        <v>40</v>
      </c>
      <c r="C177" s="222" t="s">
        <v>67</v>
      </c>
      <c r="D177" s="223" t="s">
        <v>0</v>
      </c>
      <c r="E177" s="224">
        <v>20</v>
      </c>
      <c r="F177" s="225"/>
      <c r="G177" s="24"/>
      <c r="H177" s="56">
        <f t="shared" si="70"/>
        <v>0</v>
      </c>
      <c r="I177" s="56">
        <f t="shared" si="71"/>
        <v>0</v>
      </c>
      <c r="J177" s="30"/>
      <c r="K177" s="82"/>
      <c r="L177" s="47"/>
    </row>
    <row r="178" spans="1:12" s="2" customFormat="1" ht="15">
      <c r="A178" s="169">
        <v>84</v>
      </c>
      <c r="B178" s="105" t="s">
        <v>60</v>
      </c>
      <c r="C178" s="75" t="s">
        <v>59</v>
      </c>
      <c r="D178" s="25" t="s">
        <v>44</v>
      </c>
      <c r="E178" s="26">
        <v>6115</v>
      </c>
      <c r="F178" s="232"/>
      <c r="G178" s="44"/>
      <c r="H178" s="36">
        <f t="shared" si="70"/>
        <v>0</v>
      </c>
      <c r="I178" s="36">
        <f t="shared" si="71"/>
        <v>0</v>
      </c>
      <c r="J178" s="47"/>
      <c r="K178" s="82"/>
      <c r="L178" s="47"/>
    </row>
    <row r="179" spans="1:12" s="2" customFormat="1" ht="15">
      <c r="A179" s="169">
        <v>85</v>
      </c>
      <c r="B179" s="105" t="s">
        <v>135</v>
      </c>
      <c r="C179" s="75" t="s">
        <v>66</v>
      </c>
      <c r="D179" s="25" t="s">
        <v>44</v>
      </c>
      <c r="E179" s="26">
        <v>6115</v>
      </c>
      <c r="F179" s="217"/>
      <c r="G179" s="44"/>
      <c r="H179" s="36">
        <f t="shared" si="70"/>
        <v>0</v>
      </c>
      <c r="I179" s="36">
        <f t="shared" si="71"/>
        <v>0</v>
      </c>
      <c r="J179" s="47"/>
      <c r="K179" s="82"/>
      <c r="L179" s="47"/>
    </row>
    <row r="180" spans="1:12" s="2" customFormat="1" ht="15">
      <c r="A180" s="169">
        <v>86</v>
      </c>
      <c r="B180" s="105" t="s">
        <v>157</v>
      </c>
      <c r="C180" s="75" t="s">
        <v>15</v>
      </c>
      <c r="D180" s="25" t="s">
        <v>44</v>
      </c>
      <c r="E180" s="26">
        <v>6115</v>
      </c>
      <c r="F180" s="217"/>
      <c r="G180" s="44"/>
      <c r="H180" s="36">
        <f t="shared" si="70"/>
        <v>0</v>
      </c>
      <c r="I180" s="36">
        <f t="shared" si="71"/>
        <v>0</v>
      </c>
      <c r="J180" s="47"/>
      <c r="K180" s="82"/>
      <c r="L180" s="47"/>
    </row>
    <row r="181" spans="1:12" s="2" customFormat="1" ht="15">
      <c r="A181" s="169">
        <v>87</v>
      </c>
      <c r="B181" s="105" t="s">
        <v>39</v>
      </c>
      <c r="C181" s="75" t="s">
        <v>9</v>
      </c>
      <c r="D181" s="25" t="s">
        <v>44</v>
      </c>
      <c r="E181" s="26">
        <v>6115</v>
      </c>
      <c r="F181" s="217"/>
      <c r="G181" s="44"/>
      <c r="H181" s="36">
        <f t="shared" si="70"/>
        <v>0</v>
      </c>
      <c r="I181" s="36">
        <f t="shared" si="71"/>
        <v>0</v>
      </c>
      <c r="J181" s="47"/>
      <c r="K181" s="82"/>
      <c r="L181" s="47"/>
    </row>
    <row r="182" spans="1:12" s="2" customFormat="1" ht="27.75" customHeight="1">
      <c r="A182" s="169">
        <v>88</v>
      </c>
      <c r="B182" s="105" t="s">
        <v>13</v>
      </c>
      <c r="C182" s="107" t="s">
        <v>142</v>
      </c>
      <c r="D182" s="25" t="s">
        <v>0</v>
      </c>
      <c r="E182" s="26">
        <v>10</v>
      </c>
      <c r="F182" s="190"/>
      <c r="G182" s="44"/>
      <c r="H182" s="36">
        <f t="shared" si="70"/>
        <v>0</v>
      </c>
      <c r="I182" s="36">
        <f t="shared" si="71"/>
        <v>0</v>
      </c>
      <c r="J182" s="47"/>
      <c r="K182" s="82"/>
      <c r="L182" s="47"/>
    </row>
    <row r="183" spans="1:12" s="2" customFormat="1" ht="15">
      <c r="A183" s="169">
        <v>89</v>
      </c>
      <c r="B183" s="105" t="s">
        <v>150</v>
      </c>
      <c r="C183" s="75" t="s">
        <v>149</v>
      </c>
      <c r="D183" s="25" t="s">
        <v>44</v>
      </c>
      <c r="E183" s="26">
        <v>6115</v>
      </c>
      <c r="F183" s="217"/>
      <c r="G183" s="44"/>
      <c r="H183" s="36">
        <f t="shared" si="70"/>
        <v>0</v>
      </c>
      <c r="I183" s="36">
        <f t="shared" si="71"/>
        <v>0</v>
      </c>
      <c r="J183" s="47"/>
      <c r="K183" s="82"/>
      <c r="L183" s="47"/>
    </row>
    <row r="184" spans="1:12" s="2" customFormat="1" ht="15">
      <c r="A184" s="169">
        <v>90</v>
      </c>
      <c r="B184" s="105" t="s">
        <v>63</v>
      </c>
      <c r="C184" s="235" t="s">
        <v>196</v>
      </c>
      <c r="D184" s="35" t="s">
        <v>44</v>
      </c>
      <c r="E184" s="26">
        <v>6115</v>
      </c>
      <c r="F184" s="190"/>
      <c r="G184" s="44"/>
      <c r="H184" s="36">
        <f>F184*E184</f>
        <v>0</v>
      </c>
      <c r="I184" s="36">
        <f>H184</f>
        <v>0</v>
      </c>
      <c r="J184" s="47"/>
      <c r="K184" s="82"/>
      <c r="L184" s="47"/>
    </row>
    <row r="185" spans="1:12" s="2" customFormat="1" ht="15">
      <c r="A185" s="169">
        <v>91</v>
      </c>
      <c r="B185" s="74" t="s">
        <v>10</v>
      </c>
      <c r="C185" s="75" t="s">
        <v>197</v>
      </c>
      <c r="D185" s="35" t="s">
        <v>11</v>
      </c>
      <c r="E185" s="28">
        <v>91</v>
      </c>
      <c r="F185" s="217"/>
      <c r="G185" s="44">
        <f aca="true" t="shared" si="72" ref="G185">E185*F185</f>
        <v>0</v>
      </c>
      <c r="H185" s="36"/>
      <c r="I185" s="36">
        <f aca="true" t="shared" si="73" ref="I185">G185</f>
        <v>0</v>
      </c>
      <c r="J185" s="47"/>
      <c r="K185" s="82"/>
      <c r="L185" s="47"/>
    </row>
    <row r="186" spans="1:12" s="2" customFormat="1" ht="25.5">
      <c r="A186" s="169">
        <v>92</v>
      </c>
      <c r="B186" s="20" t="s">
        <v>65</v>
      </c>
      <c r="C186" s="23" t="s">
        <v>140</v>
      </c>
      <c r="D186" s="25" t="s">
        <v>44</v>
      </c>
      <c r="E186" s="26">
        <v>656</v>
      </c>
      <c r="F186" s="190"/>
      <c r="G186" s="44"/>
      <c r="H186" s="36">
        <f>F186*E186</f>
        <v>0</v>
      </c>
      <c r="I186" s="36">
        <f aca="true" t="shared" si="74" ref="I186">H186</f>
        <v>0</v>
      </c>
      <c r="J186" s="47"/>
      <c r="K186" s="82"/>
      <c r="L186" s="47"/>
    </row>
    <row r="187" spans="1:12" s="2" customFormat="1" ht="15">
      <c r="A187" s="169">
        <v>93</v>
      </c>
      <c r="B187" s="191" t="s">
        <v>10</v>
      </c>
      <c r="C187" s="57" t="s">
        <v>54</v>
      </c>
      <c r="D187" s="45" t="s">
        <v>8</v>
      </c>
      <c r="E187" s="26">
        <v>3</v>
      </c>
      <c r="F187" s="190"/>
      <c r="G187" s="44">
        <f aca="true" t="shared" si="75" ref="G187">E187*F187</f>
        <v>0</v>
      </c>
      <c r="H187" s="36"/>
      <c r="I187" s="36">
        <f aca="true" t="shared" si="76" ref="I187">G187</f>
        <v>0</v>
      </c>
      <c r="J187" s="47"/>
      <c r="K187" s="82"/>
      <c r="L187" s="47"/>
    </row>
    <row r="188" spans="1:12" s="2" customFormat="1" ht="25.5">
      <c r="A188" s="169">
        <v>94</v>
      </c>
      <c r="B188" s="20" t="s">
        <v>65</v>
      </c>
      <c r="C188" s="23" t="s">
        <v>140</v>
      </c>
      <c r="D188" s="25" t="s">
        <v>44</v>
      </c>
      <c r="E188" s="26">
        <v>656</v>
      </c>
      <c r="F188" s="190"/>
      <c r="G188" s="44"/>
      <c r="H188" s="36">
        <f>F188*E188</f>
        <v>0</v>
      </c>
      <c r="I188" s="36">
        <f aca="true" t="shared" si="77" ref="I188">H188</f>
        <v>0</v>
      </c>
      <c r="J188" s="47"/>
      <c r="K188" s="82"/>
      <c r="L188" s="47"/>
    </row>
    <row r="189" spans="1:12" s="2" customFormat="1" ht="15">
      <c r="A189" s="169">
        <v>95</v>
      </c>
      <c r="B189" s="191" t="s">
        <v>10</v>
      </c>
      <c r="C189" s="57" t="s">
        <v>54</v>
      </c>
      <c r="D189" s="45" t="s">
        <v>8</v>
      </c>
      <c r="E189" s="26">
        <v>3</v>
      </c>
      <c r="F189" s="190"/>
      <c r="G189" s="44">
        <f aca="true" t="shared" si="78" ref="G189">E189*F189</f>
        <v>0</v>
      </c>
      <c r="H189" s="36"/>
      <c r="I189" s="36">
        <f aca="true" t="shared" si="79" ref="I189">G189</f>
        <v>0</v>
      </c>
      <c r="J189" s="47"/>
      <c r="K189" s="82"/>
      <c r="L189" s="47"/>
    </row>
    <row r="190" spans="1:12" s="2" customFormat="1" ht="15">
      <c r="A190" s="169">
        <v>96</v>
      </c>
      <c r="B190" s="105" t="s">
        <v>61</v>
      </c>
      <c r="C190" s="75" t="s">
        <v>143</v>
      </c>
      <c r="D190" s="25" t="s">
        <v>44</v>
      </c>
      <c r="E190" s="26">
        <v>656</v>
      </c>
      <c r="F190" s="234"/>
      <c r="G190" s="44"/>
      <c r="H190" s="36">
        <f aca="true" t="shared" si="80" ref="H190:H195">F190*E190</f>
        <v>0</v>
      </c>
      <c r="I190" s="36">
        <f aca="true" t="shared" si="81" ref="I190:I195">H190</f>
        <v>0</v>
      </c>
      <c r="J190" s="47"/>
      <c r="K190" s="82"/>
      <c r="L190" s="47"/>
    </row>
    <row r="191" spans="1:12" s="2" customFormat="1" ht="15">
      <c r="A191" s="169">
        <v>97</v>
      </c>
      <c r="B191" s="105" t="s">
        <v>155</v>
      </c>
      <c r="C191" s="75" t="s">
        <v>144</v>
      </c>
      <c r="D191" s="25" t="s">
        <v>44</v>
      </c>
      <c r="E191" s="26">
        <v>656</v>
      </c>
      <c r="F191" s="190"/>
      <c r="G191" s="44"/>
      <c r="H191" s="36">
        <f t="shared" si="80"/>
        <v>0</v>
      </c>
      <c r="I191" s="36">
        <f t="shared" si="81"/>
        <v>0</v>
      </c>
      <c r="J191" s="47"/>
      <c r="K191" s="82"/>
      <c r="L191" s="47"/>
    </row>
    <row r="192" spans="1:12" s="2" customFormat="1" ht="15">
      <c r="A192" s="169">
        <v>98</v>
      </c>
      <c r="B192" s="105" t="s">
        <v>156</v>
      </c>
      <c r="C192" s="75" t="s">
        <v>145</v>
      </c>
      <c r="D192" s="25" t="s">
        <v>44</v>
      </c>
      <c r="E192" s="26">
        <v>656</v>
      </c>
      <c r="F192" s="190"/>
      <c r="G192" s="44"/>
      <c r="H192" s="36">
        <f t="shared" si="80"/>
        <v>0</v>
      </c>
      <c r="I192" s="36">
        <f t="shared" si="81"/>
        <v>0</v>
      </c>
      <c r="J192" s="47"/>
      <c r="K192" s="82"/>
      <c r="L192" s="47"/>
    </row>
    <row r="193" spans="1:12" s="2" customFormat="1" ht="15">
      <c r="A193" s="169">
        <v>99</v>
      </c>
      <c r="B193" s="105" t="s">
        <v>62</v>
      </c>
      <c r="C193" s="75" t="s">
        <v>146</v>
      </c>
      <c r="D193" s="25" t="s">
        <v>44</v>
      </c>
      <c r="E193" s="26">
        <v>656</v>
      </c>
      <c r="F193" s="190"/>
      <c r="G193" s="44"/>
      <c r="H193" s="36">
        <f t="shared" si="80"/>
        <v>0</v>
      </c>
      <c r="I193" s="36">
        <f t="shared" si="81"/>
        <v>0</v>
      </c>
      <c r="J193" s="47"/>
      <c r="K193" s="82"/>
      <c r="L193" s="47"/>
    </row>
    <row r="194" spans="1:12" s="2" customFormat="1" ht="27">
      <c r="A194" s="169">
        <v>100</v>
      </c>
      <c r="B194" s="74" t="s">
        <v>13</v>
      </c>
      <c r="C194" s="107" t="s">
        <v>147</v>
      </c>
      <c r="D194" s="25" t="s">
        <v>0</v>
      </c>
      <c r="E194" s="26">
        <v>4</v>
      </c>
      <c r="F194" s="190"/>
      <c r="G194" s="44"/>
      <c r="H194" s="36">
        <f t="shared" si="80"/>
        <v>0</v>
      </c>
      <c r="I194" s="36">
        <f t="shared" si="81"/>
        <v>0</v>
      </c>
      <c r="J194" s="47"/>
      <c r="K194" s="82"/>
      <c r="L194" s="47"/>
    </row>
    <row r="195" spans="1:12" s="2" customFormat="1" ht="15">
      <c r="A195" s="169">
        <v>101</v>
      </c>
      <c r="B195" s="204" t="s">
        <v>64</v>
      </c>
      <c r="C195" s="75" t="s">
        <v>195</v>
      </c>
      <c r="D195" s="35" t="s">
        <v>44</v>
      </c>
      <c r="E195" s="26">
        <v>656</v>
      </c>
      <c r="F195" s="190"/>
      <c r="G195" s="44"/>
      <c r="H195" s="36">
        <f t="shared" si="80"/>
        <v>0</v>
      </c>
      <c r="I195" s="36">
        <f t="shared" si="81"/>
        <v>0</v>
      </c>
      <c r="J195" s="47"/>
      <c r="K195" s="82"/>
      <c r="L195" s="47"/>
    </row>
    <row r="196" spans="1:12" s="2" customFormat="1" ht="15">
      <c r="A196" s="169">
        <v>102</v>
      </c>
      <c r="B196" s="74" t="s">
        <v>10</v>
      </c>
      <c r="C196" s="75" t="s">
        <v>197</v>
      </c>
      <c r="D196" s="35" t="s">
        <v>11</v>
      </c>
      <c r="E196" s="28">
        <v>9.84</v>
      </c>
      <c r="F196" s="217"/>
      <c r="G196" s="44">
        <f aca="true" t="shared" si="82" ref="G196">E196*F196</f>
        <v>0</v>
      </c>
      <c r="H196" s="36"/>
      <c r="I196" s="36">
        <f aca="true" t="shared" si="83" ref="I196">G196</f>
        <v>0</v>
      </c>
      <c r="J196" s="47"/>
      <c r="K196" s="82"/>
      <c r="L196" s="47"/>
    </row>
    <row r="197" spans="1:12" s="2" customFormat="1" ht="15">
      <c r="A197" s="262" t="s">
        <v>16</v>
      </c>
      <c r="B197" s="262"/>
      <c r="C197" s="263"/>
      <c r="D197" s="264"/>
      <c r="E197" s="265"/>
      <c r="F197" s="265"/>
      <c r="G197" s="37"/>
      <c r="H197" s="38"/>
      <c r="I197" s="50">
        <f>SUM(I146:I196)</f>
        <v>0</v>
      </c>
      <c r="J197" s="47"/>
      <c r="K197" s="82"/>
      <c r="L197" s="47"/>
    </row>
    <row r="198" spans="1:12" s="2" customFormat="1" ht="15">
      <c r="A198" s="262" t="s">
        <v>19</v>
      </c>
      <c r="B198" s="262"/>
      <c r="C198" s="263"/>
      <c r="D198" s="264"/>
      <c r="E198" s="265"/>
      <c r="F198" s="265"/>
      <c r="G198" s="37"/>
      <c r="H198" s="38"/>
      <c r="I198" s="50">
        <f>I199-I197</f>
        <v>0</v>
      </c>
      <c r="J198" s="47"/>
      <c r="K198" s="82"/>
      <c r="L198" s="47"/>
    </row>
    <row r="199" spans="1:12" s="2" customFormat="1" ht="15">
      <c r="A199" s="262" t="s">
        <v>30</v>
      </c>
      <c r="B199" s="262"/>
      <c r="C199" s="262"/>
      <c r="D199" s="266"/>
      <c r="E199" s="267"/>
      <c r="F199" s="267"/>
      <c r="G199" s="29"/>
      <c r="H199" s="40"/>
      <c r="I199" s="50">
        <f>I197*1.21</f>
        <v>0</v>
      </c>
      <c r="J199" s="47"/>
      <c r="K199" s="82"/>
      <c r="L199" s="47"/>
    </row>
    <row r="200" spans="1:12" ht="15">
      <c r="A200" s="280" t="s">
        <v>68</v>
      </c>
      <c r="B200" s="280"/>
      <c r="C200" s="280"/>
      <c r="D200" s="280"/>
      <c r="E200" s="280"/>
      <c r="F200" s="280"/>
      <c r="G200" s="280"/>
      <c r="H200" s="92"/>
      <c r="I200" s="92"/>
      <c r="J200" s="15"/>
      <c r="K200" s="16"/>
      <c r="L200" s="150"/>
    </row>
    <row r="201" spans="1:12" ht="25.5">
      <c r="A201" s="212" t="s">
        <v>23</v>
      </c>
      <c r="B201" s="212" t="s">
        <v>24</v>
      </c>
      <c r="C201" s="212" t="s">
        <v>25</v>
      </c>
      <c r="D201" s="212" t="s">
        <v>26</v>
      </c>
      <c r="E201" s="213" t="s">
        <v>21</v>
      </c>
      <c r="F201" s="213" t="s">
        <v>22</v>
      </c>
      <c r="G201" s="212" t="s">
        <v>27</v>
      </c>
      <c r="H201" s="212" t="s">
        <v>28</v>
      </c>
      <c r="I201" s="212" t="s">
        <v>29</v>
      </c>
      <c r="J201" s="15"/>
      <c r="K201" s="16"/>
      <c r="L201" s="150"/>
    </row>
    <row r="202" spans="1:12" ht="15">
      <c r="A202" s="209">
        <v>1</v>
      </c>
      <c r="B202" s="209">
        <v>2</v>
      </c>
      <c r="C202" s="209">
        <v>3</v>
      </c>
      <c r="D202" s="209">
        <v>4</v>
      </c>
      <c r="E202" s="209">
        <v>5</v>
      </c>
      <c r="F202" s="210">
        <v>6</v>
      </c>
      <c r="G202" s="210">
        <v>7</v>
      </c>
      <c r="H202" s="209">
        <v>8</v>
      </c>
      <c r="I202" s="209">
        <v>9</v>
      </c>
      <c r="J202" s="15"/>
      <c r="K202" s="16"/>
      <c r="L202" s="150"/>
    </row>
    <row r="203" spans="1:12" ht="15">
      <c r="A203" s="48">
        <v>103</v>
      </c>
      <c r="B203" s="14" t="s">
        <v>13</v>
      </c>
      <c r="C203" s="60" t="s">
        <v>137</v>
      </c>
      <c r="D203" s="61" t="s">
        <v>47</v>
      </c>
      <c r="E203" s="62">
        <v>1</v>
      </c>
      <c r="F203" s="62"/>
      <c r="G203" s="120"/>
      <c r="H203" s="56">
        <f aca="true" t="shared" si="84" ref="H203">F203*E203</f>
        <v>0</v>
      </c>
      <c r="I203" s="56">
        <f aca="true" t="shared" si="85" ref="I203">H203</f>
        <v>0</v>
      </c>
      <c r="J203" s="15"/>
      <c r="K203" s="16"/>
      <c r="L203" s="150"/>
    </row>
    <row r="204" spans="1:12" ht="15">
      <c r="A204" s="114"/>
      <c r="B204" s="113"/>
      <c r="C204" s="115"/>
      <c r="D204" s="116"/>
      <c r="E204" s="116"/>
      <c r="F204" s="116"/>
      <c r="G204" s="117"/>
      <c r="H204" s="118"/>
      <c r="I204" s="119"/>
      <c r="J204" s="15"/>
      <c r="K204" s="16"/>
      <c r="L204" s="150"/>
    </row>
    <row r="205" spans="1:12" ht="15">
      <c r="A205" s="262" t="s">
        <v>16</v>
      </c>
      <c r="B205" s="262"/>
      <c r="C205" s="263"/>
      <c r="D205" s="264"/>
      <c r="E205" s="265"/>
      <c r="F205" s="265"/>
      <c r="G205" s="37"/>
      <c r="H205" s="38"/>
      <c r="I205" s="50">
        <f>SUM(I203:I203)</f>
        <v>0</v>
      </c>
      <c r="J205" s="15"/>
      <c r="K205" s="16"/>
      <c r="L205" s="150"/>
    </row>
    <row r="206" spans="1:12" ht="15">
      <c r="A206" s="262" t="s">
        <v>19</v>
      </c>
      <c r="B206" s="262"/>
      <c r="C206" s="263"/>
      <c r="D206" s="264"/>
      <c r="E206" s="265"/>
      <c r="F206" s="265"/>
      <c r="G206" s="37"/>
      <c r="H206" s="38"/>
      <c r="I206" s="50">
        <f>I207-I205</f>
        <v>0</v>
      </c>
      <c r="J206" s="15"/>
      <c r="K206" s="16"/>
      <c r="L206" s="150"/>
    </row>
    <row r="207" spans="1:12" ht="15">
      <c r="A207" s="262" t="s">
        <v>30</v>
      </c>
      <c r="B207" s="262"/>
      <c r="C207" s="263"/>
      <c r="D207" s="266"/>
      <c r="E207" s="267"/>
      <c r="F207" s="267"/>
      <c r="G207" s="29"/>
      <c r="H207" s="40"/>
      <c r="I207" s="50">
        <f>I205*1.21</f>
        <v>0</v>
      </c>
      <c r="J207" s="15"/>
      <c r="K207" s="16"/>
      <c r="L207" s="150"/>
    </row>
    <row r="208" spans="1:12" ht="15">
      <c r="A208" s="278"/>
      <c r="B208" s="279"/>
      <c r="C208" s="279"/>
      <c r="D208" s="279"/>
      <c r="E208" s="279"/>
      <c r="F208" s="279"/>
      <c r="G208" s="279"/>
      <c r="H208" s="31"/>
      <c r="I208" s="15"/>
      <c r="J208" s="31"/>
      <c r="K208" s="16"/>
      <c r="L208" s="150"/>
    </row>
    <row r="209" spans="1:12" ht="15">
      <c r="A209" s="16"/>
      <c r="B209" s="16"/>
      <c r="C209" s="15"/>
      <c r="D209" s="17"/>
      <c r="E209" s="15"/>
      <c r="F209" s="18"/>
      <c r="G209" s="19"/>
      <c r="H209" s="15"/>
      <c r="I209" s="15"/>
      <c r="J209" s="15"/>
      <c r="K209" s="16"/>
      <c r="L209" s="150"/>
    </row>
    <row r="210" spans="1:12" ht="15">
      <c r="A210" s="16"/>
      <c r="B210" s="16"/>
      <c r="C210" s="15"/>
      <c r="D210" s="17"/>
      <c r="E210" s="15"/>
      <c r="F210" s="18"/>
      <c r="G210" s="19"/>
      <c r="H210" s="15"/>
      <c r="I210" s="15"/>
      <c r="J210" s="15"/>
      <c r="K210" s="16"/>
      <c r="L210" s="150"/>
    </row>
    <row r="211" spans="1:12" ht="15">
      <c r="A211" s="16"/>
      <c r="B211" s="16"/>
      <c r="C211" s="15"/>
      <c r="D211" s="17"/>
      <c r="E211" s="15"/>
      <c r="F211" s="18"/>
      <c r="G211" s="19"/>
      <c r="H211" s="15"/>
      <c r="I211" s="15"/>
      <c r="J211" s="15"/>
      <c r="K211" s="16"/>
      <c r="L211" s="150"/>
    </row>
    <row r="212" spans="1:12" ht="15">
      <c r="A212" s="16"/>
      <c r="B212" s="16"/>
      <c r="C212" s="15"/>
      <c r="D212" s="17"/>
      <c r="E212" s="15"/>
      <c r="F212" s="18"/>
      <c r="G212" s="19"/>
      <c r="H212" s="15"/>
      <c r="I212" s="15"/>
      <c r="J212" s="15"/>
      <c r="K212" s="16"/>
      <c r="L212" s="150"/>
    </row>
    <row r="213" spans="1:12" ht="15">
      <c r="A213" s="16"/>
      <c r="B213" s="16"/>
      <c r="C213" s="15"/>
      <c r="D213" s="17"/>
      <c r="E213" s="15"/>
      <c r="F213" s="18"/>
      <c r="G213" s="19"/>
      <c r="H213" s="15"/>
      <c r="I213" s="15"/>
      <c r="J213" s="15"/>
      <c r="K213" s="16"/>
      <c r="L213" s="150"/>
    </row>
  </sheetData>
  <mergeCells count="57">
    <mergeCell ref="A208:G208"/>
    <mergeCell ref="D58:E58"/>
    <mergeCell ref="F58:G58"/>
    <mergeCell ref="A200:G200"/>
    <mergeCell ref="A205:C205"/>
    <mergeCell ref="D205:F205"/>
    <mergeCell ref="A206:C206"/>
    <mergeCell ref="D206:F206"/>
    <mergeCell ref="A207:C207"/>
    <mergeCell ref="D207:F207"/>
    <mergeCell ref="A143:G143"/>
    <mergeCell ref="A197:C197"/>
    <mergeCell ref="D197:F197"/>
    <mergeCell ref="A198:C198"/>
    <mergeCell ref="D198:F198"/>
    <mergeCell ref="A199:C199"/>
    <mergeCell ref="A2:I2"/>
    <mergeCell ref="B32:H32"/>
    <mergeCell ref="A46:I46"/>
    <mergeCell ref="G25:H25"/>
    <mergeCell ref="G28:H28"/>
    <mergeCell ref="G29:H29"/>
    <mergeCell ref="G24:H24"/>
    <mergeCell ref="G27:H27"/>
    <mergeCell ref="D199:F199"/>
    <mergeCell ref="A100:G100"/>
    <mergeCell ref="A139:C139"/>
    <mergeCell ref="D139:F139"/>
    <mergeCell ref="A140:C140"/>
    <mergeCell ref="D140:F140"/>
    <mergeCell ref="A141:C141"/>
    <mergeCell ref="D141:F141"/>
    <mergeCell ref="A96:C96"/>
    <mergeCell ref="D96:F96"/>
    <mergeCell ref="A97:C97"/>
    <mergeCell ref="D97:F97"/>
    <mergeCell ref="A98:C98"/>
    <mergeCell ref="D98:F98"/>
    <mergeCell ref="C60:C62"/>
    <mergeCell ref="D60:E60"/>
    <mergeCell ref="F60:G60"/>
    <mergeCell ref="D61:E61"/>
    <mergeCell ref="F61:G61"/>
    <mergeCell ref="D62:E62"/>
    <mergeCell ref="F62:G62"/>
    <mergeCell ref="D55:E55"/>
    <mergeCell ref="F55:G55"/>
    <mergeCell ref="D56:E56"/>
    <mergeCell ref="F56:G56"/>
    <mergeCell ref="D57:E57"/>
    <mergeCell ref="F57:G57"/>
    <mergeCell ref="B47:E47"/>
    <mergeCell ref="B51:E51"/>
    <mergeCell ref="D53:E53"/>
    <mergeCell ref="F53:G53"/>
    <mergeCell ref="D54:E54"/>
    <mergeCell ref="F54:G54"/>
  </mergeCells>
  <printOptions horizontalCentered="1"/>
  <pageMargins left="0.2362204724409449" right="0.2362204724409449" top="0.7480314960629921" bottom="0.7480314960629921" header="0.31496062992125984" footer="0.31496062992125984"/>
  <pageSetup fitToWidth="4" horizontalDpi="600" verticalDpi="600" orientation="portrait" paperSize="9" scale="83" r:id="rId1"/>
  <headerFooter>
    <oddFooter>&amp;L&amp;"Arial Narrow,Obyčejné"&amp;10
&amp;R&amp;P/&amp;N</oddFooter>
  </headerFooter>
  <rowBreaks count="5" manualBreakCount="5">
    <brk id="44" max="16383" man="1"/>
    <brk id="74" max="16383" man="1"/>
    <brk id="98" max="16383" man="1"/>
    <brk id="142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showRowColHeaders="0" view="pageBreakPreview" zoomScale="120" zoomScaleSheetLayoutView="120" zoomScalePageLayoutView="80" workbookViewId="0" topLeftCell="A1">
      <selection activeCell="C10" sqref="C10"/>
    </sheetView>
  </sheetViews>
  <sheetFormatPr defaultColWidth="8.8515625" defaultRowHeight="15"/>
  <cols>
    <col min="1" max="1" width="4.421875" style="7" customWidth="1"/>
    <col min="2" max="2" width="10.140625" style="7" customWidth="1"/>
    <col min="3" max="3" width="45.7109375" style="1" customWidth="1"/>
    <col min="4" max="4" width="4.8515625" style="3" customWidth="1"/>
    <col min="5" max="5" width="7.8515625" style="1" customWidth="1"/>
    <col min="6" max="6" width="7.28125" style="6" customWidth="1"/>
    <col min="7" max="7" width="8.8515625" style="4" customWidth="1"/>
    <col min="8" max="8" width="7.8515625" style="1" customWidth="1"/>
    <col min="9" max="9" width="10.140625" style="1" customWidth="1"/>
    <col min="10" max="10" width="8.8515625" style="1" customWidth="1"/>
    <col min="11" max="11" width="8.8515625" style="7" customWidth="1"/>
    <col min="12" max="12" width="10.28125" style="149" customWidth="1"/>
    <col min="13" max="13" width="8.8515625" style="1" customWidth="1"/>
    <col min="14" max="14" width="10.00390625" style="1" bestFit="1" customWidth="1"/>
    <col min="15" max="16384" width="8.8515625" style="1" customWidth="1"/>
  </cols>
  <sheetData>
    <row r="1" spans="1:9" ht="15">
      <c r="A1" s="125"/>
      <c r="B1" s="122" t="s">
        <v>46</v>
      </c>
      <c r="C1" s="5"/>
      <c r="D1" s="5"/>
      <c r="E1" s="5"/>
      <c r="F1" s="126"/>
      <c r="G1" s="127"/>
      <c r="H1" s="128"/>
      <c r="I1" s="128"/>
    </row>
    <row r="2" spans="1:9" ht="20.25">
      <c r="A2" s="269" t="s">
        <v>81</v>
      </c>
      <c r="B2" s="269"/>
      <c r="C2" s="269"/>
      <c r="D2" s="269"/>
      <c r="E2" s="269"/>
      <c r="F2" s="269"/>
      <c r="G2" s="269"/>
      <c r="H2" s="269"/>
      <c r="I2" s="269"/>
    </row>
    <row r="3" spans="1:9" ht="15">
      <c r="A3" s="125"/>
      <c r="B3" s="122"/>
      <c r="C3" s="5"/>
      <c r="D3" s="5"/>
      <c r="E3" s="5"/>
      <c r="F3" s="126"/>
      <c r="G3" s="127"/>
      <c r="H3" s="128"/>
      <c r="I3" s="128"/>
    </row>
    <row r="4" spans="1:9" ht="34.5" customHeight="1">
      <c r="A4" s="125"/>
      <c r="B4" s="122" t="s">
        <v>159</v>
      </c>
      <c r="C4" s="283" t="s">
        <v>160</v>
      </c>
      <c r="D4" s="283"/>
      <c r="E4" s="283"/>
      <c r="F4" s="283"/>
      <c r="G4" s="283"/>
      <c r="H4" s="283"/>
      <c r="I4" s="128"/>
    </row>
    <row r="5" spans="1:9" ht="15">
      <c r="A5" s="125"/>
      <c r="B5" s="122"/>
      <c r="C5" s="5"/>
      <c r="D5" s="5"/>
      <c r="E5" s="5"/>
      <c r="F5" s="126"/>
      <c r="G5" s="127"/>
      <c r="H5" s="128"/>
      <c r="I5" s="128"/>
    </row>
    <row r="6" spans="1:9" ht="15">
      <c r="A6" s="125"/>
      <c r="B6" s="122" t="s">
        <v>101</v>
      </c>
      <c r="C6" s="5"/>
      <c r="D6" s="5"/>
      <c r="E6" s="5"/>
      <c r="F6" s="126"/>
      <c r="G6" s="127"/>
      <c r="H6" s="128"/>
      <c r="I6" s="128"/>
    </row>
    <row r="7" spans="1:9" ht="15">
      <c r="A7" s="125"/>
      <c r="B7" s="122"/>
      <c r="C7" s="5"/>
      <c r="D7" s="5"/>
      <c r="E7" s="5"/>
      <c r="F7" s="126"/>
      <c r="G7" s="127"/>
      <c r="H7" s="128"/>
      <c r="I7" s="128"/>
    </row>
    <row r="8" spans="1:9" ht="15">
      <c r="A8" s="125"/>
      <c r="B8" s="146" t="s">
        <v>199</v>
      </c>
      <c r="C8" s="5"/>
      <c r="D8" s="5"/>
      <c r="E8" s="5"/>
      <c r="F8" s="126"/>
      <c r="G8" s="127"/>
      <c r="H8" s="128"/>
      <c r="I8" s="128"/>
    </row>
    <row r="9" spans="1:9" ht="15">
      <c r="A9" s="125"/>
      <c r="B9" s="122"/>
      <c r="C9" s="5"/>
      <c r="D9" s="5"/>
      <c r="E9" s="5"/>
      <c r="F9" s="126"/>
      <c r="G9" s="127"/>
      <c r="H9" s="128"/>
      <c r="I9" s="128"/>
    </row>
    <row r="10" spans="1:9" ht="15">
      <c r="A10" s="125"/>
      <c r="B10" s="122" t="s">
        <v>71</v>
      </c>
      <c r="C10" s="5"/>
      <c r="D10" s="5"/>
      <c r="E10" s="5"/>
      <c r="F10" s="126"/>
      <c r="G10" s="127"/>
      <c r="H10" s="128"/>
      <c r="I10" s="128"/>
    </row>
    <row r="11" spans="1:9" ht="15">
      <c r="A11" s="125"/>
      <c r="B11" s="122"/>
      <c r="C11" s="5"/>
      <c r="D11" s="5"/>
      <c r="E11" s="5"/>
      <c r="F11" s="126"/>
      <c r="G11" s="127"/>
      <c r="H11" s="128"/>
      <c r="I11" s="128"/>
    </row>
    <row r="12" spans="1:9" ht="15">
      <c r="A12" s="125"/>
      <c r="B12" s="122"/>
      <c r="C12" s="5"/>
      <c r="D12" s="5"/>
      <c r="E12" s="5"/>
      <c r="F12" s="126"/>
      <c r="G12" s="127"/>
      <c r="H12" s="128"/>
      <c r="I12" s="128"/>
    </row>
    <row r="13" spans="1:9" ht="15">
      <c r="A13" s="125"/>
      <c r="B13" s="122"/>
      <c r="C13" s="5"/>
      <c r="D13" s="5"/>
      <c r="E13" s="5"/>
      <c r="F13" s="126"/>
      <c r="G13" s="127"/>
      <c r="H13" s="128"/>
      <c r="I13" s="128"/>
    </row>
    <row r="14" spans="1:9" ht="15">
      <c r="A14" s="125"/>
      <c r="B14" s="122"/>
      <c r="C14" s="5"/>
      <c r="D14" s="5"/>
      <c r="E14" s="5"/>
      <c r="F14" s="126"/>
      <c r="G14" s="127"/>
      <c r="H14" s="128"/>
      <c r="I14" s="128"/>
    </row>
    <row r="15" spans="1:9" ht="15">
      <c r="A15" s="125"/>
      <c r="B15" s="122"/>
      <c r="C15" s="5"/>
      <c r="D15" s="5"/>
      <c r="E15" s="5"/>
      <c r="F15" s="126"/>
      <c r="G15" s="127"/>
      <c r="H15" s="128"/>
      <c r="I15" s="128"/>
    </row>
    <row r="16" spans="1:9" ht="15">
      <c r="A16" s="125"/>
      <c r="B16" s="122" t="s">
        <v>70</v>
      </c>
      <c r="C16" s="5"/>
      <c r="D16" s="5"/>
      <c r="E16" s="5"/>
      <c r="F16" s="126"/>
      <c r="G16" s="127"/>
      <c r="H16" s="128"/>
      <c r="I16" s="128"/>
    </row>
    <row r="17" spans="1:9" ht="15">
      <c r="A17" s="125"/>
      <c r="B17" s="122"/>
      <c r="C17" s="5"/>
      <c r="D17" s="5"/>
      <c r="E17" s="5"/>
      <c r="F17" s="126"/>
      <c r="G17" s="127"/>
      <c r="H17" s="128"/>
      <c r="I17" s="128"/>
    </row>
    <row r="18" spans="1:9" ht="15">
      <c r="A18" s="125"/>
      <c r="B18" s="122"/>
      <c r="C18" s="5"/>
      <c r="D18" s="5"/>
      <c r="E18" s="5"/>
      <c r="F18" s="126"/>
      <c r="G18" s="127"/>
      <c r="H18" s="128"/>
      <c r="I18" s="128"/>
    </row>
    <row r="19" spans="1:9" ht="15">
      <c r="A19" s="125"/>
      <c r="B19" s="122"/>
      <c r="C19" s="5"/>
      <c r="D19" s="5"/>
      <c r="E19" s="5"/>
      <c r="F19" s="126"/>
      <c r="G19" s="127"/>
      <c r="H19" s="128"/>
      <c r="I19" s="128"/>
    </row>
    <row r="20" spans="1:9" ht="15">
      <c r="A20" s="125"/>
      <c r="B20" s="122"/>
      <c r="C20" s="5"/>
      <c r="D20" s="5"/>
      <c r="E20" s="5"/>
      <c r="F20" s="126"/>
      <c r="G20" s="127"/>
      <c r="H20" s="128"/>
      <c r="I20" s="128"/>
    </row>
    <row r="21" spans="1:9" ht="15">
      <c r="A21" s="125"/>
      <c r="B21" s="122"/>
      <c r="C21" s="5"/>
      <c r="D21" s="5"/>
      <c r="E21" s="5"/>
      <c r="F21" s="126"/>
      <c r="G21" s="127"/>
      <c r="H21" s="128"/>
      <c r="I21" s="128"/>
    </row>
    <row r="22" spans="1:9" ht="15">
      <c r="A22" s="125"/>
      <c r="B22" s="122" t="s">
        <v>72</v>
      </c>
      <c r="C22" s="122" t="s">
        <v>75</v>
      </c>
      <c r="D22" s="5"/>
      <c r="E22" s="5"/>
      <c r="F22" s="126"/>
      <c r="G22" s="127"/>
      <c r="H22" s="128"/>
      <c r="I22" s="128"/>
    </row>
    <row r="23" spans="1:9" ht="15">
      <c r="A23" s="125"/>
      <c r="B23" s="122"/>
      <c r="C23" s="5"/>
      <c r="D23" s="5"/>
      <c r="E23" s="5"/>
      <c r="F23" s="126"/>
      <c r="G23" s="127"/>
      <c r="H23" s="128"/>
      <c r="I23" s="128"/>
    </row>
    <row r="24" spans="1:9" ht="15">
      <c r="A24" s="125"/>
      <c r="B24" s="122"/>
      <c r="C24" s="5"/>
      <c r="D24" s="5"/>
      <c r="E24" s="5"/>
      <c r="F24" s="126"/>
      <c r="G24" s="127"/>
      <c r="H24" s="128"/>
      <c r="I24" s="128"/>
    </row>
    <row r="25" spans="1:9" ht="15">
      <c r="A25" s="125"/>
      <c r="B25" s="129" t="s">
        <v>73</v>
      </c>
      <c r="C25" s="130"/>
      <c r="D25" s="130"/>
      <c r="E25" s="130"/>
      <c r="F25" s="131"/>
      <c r="G25" s="274">
        <f>F52</f>
        <v>0</v>
      </c>
      <c r="H25" s="275"/>
      <c r="I25" s="128"/>
    </row>
    <row r="26" spans="1:9" ht="15">
      <c r="A26" s="125"/>
      <c r="B26" s="134" t="s">
        <v>19</v>
      </c>
      <c r="C26" s="135"/>
      <c r="D26" s="136"/>
      <c r="E26" s="136"/>
      <c r="F26" s="137"/>
      <c r="G26" s="274">
        <f>F53</f>
        <v>0</v>
      </c>
      <c r="H26" s="275"/>
      <c r="I26" s="128"/>
    </row>
    <row r="27" spans="1:9" ht="15">
      <c r="A27" s="125"/>
      <c r="B27" s="138" t="s">
        <v>74</v>
      </c>
      <c r="C27" s="139"/>
      <c r="D27" s="140"/>
      <c r="E27" s="140"/>
      <c r="F27" s="141"/>
      <c r="G27" s="274">
        <f>F54</f>
        <v>0</v>
      </c>
      <c r="H27" s="275"/>
      <c r="I27" s="128"/>
    </row>
    <row r="28" spans="1:9" ht="15">
      <c r="A28" s="125"/>
      <c r="B28" s="122"/>
      <c r="C28" s="5"/>
      <c r="D28" s="5"/>
      <c r="E28" s="5"/>
      <c r="F28" s="126"/>
      <c r="G28" s="127"/>
      <c r="H28" s="128"/>
      <c r="I28" s="128"/>
    </row>
    <row r="29" spans="1:9" ht="15">
      <c r="A29" s="125"/>
      <c r="B29" s="142" t="s">
        <v>69</v>
      </c>
      <c r="C29" s="130"/>
      <c r="D29" s="130"/>
      <c r="E29" s="130"/>
      <c r="F29" s="131"/>
      <c r="G29" s="132"/>
      <c r="H29" s="133"/>
      <c r="I29" s="128"/>
    </row>
    <row r="30" spans="1:9" ht="102" customHeight="1">
      <c r="A30" s="125"/>
      <c r="B30" s="270" t="s">
        <v>99</v>
      </c>
      <c r="C30" s="271"/>
      <c r="D30" s="271"/>
      <c r="E30" s="271"/>
      <c r="F30" s="271"/>
      <c r="G30" s="271"/>
      <c r="H30" s="272"/>
      <c r="I30" s="128"/>
    </row>
    <row r="31" spans="1:9" ht="15">
      <c r="A31" s="125"/>
      <c r="B31" s="143"/>
      <c r="C31" s="5"/>
      <c r="D31" s="5"/>
      <c r="E31" s="5"/>
      <c r="F31" s="126"/>
      <c r="G31" s="127"/>
      <c r="H31" s="128"/>
      <c r="I31" s="128"/>
    </row>
    <row r="32" spans="1:9" ht="15">
      <c r="A32" s="125"/>
      <c r="B32" s="192" t="s">
        <v>77</v>
      </c>
      <c r="C32" s="201"/>
      <c r="D32" s="192" t="s">
        <v>78</v>
      </c>
      <c r="E32" s="130"/>
      <c r="F32" s="131"/>
      <c r="G32" s="132"/>
      <c r="H32" s="133"/>
      <c r="I32" s="128"/>
    </row>
    <row r="33" spans="1:9" ht="15">
      <c r="A33" s="125"/>
      <c r="B33" s="193"/>
      <c r="C33" s="202"/>
      <c r="D33" s="193"/>
      <c r="E33" s="194"/>
      <c r="F33" s="195"/>
      <c r="G33" s="196"/>
      <c r="H33" s="197"/>
      <c r="I33" s="128"/>
    </row>
    <row r="34" spans="1:9" ht="15">
      <c r="A34" s="125"/>
      <c r="B34" s="193"/>
      <c r="C34" s="202"/>
      <c r="D34" s="193"/>
      <c r="E34" s="194"/>
      <c r="F34" s="195"/>
      <c r="G34" s="196"/>
      <c r="H34" s="197"/>
      <c r="I34" s="128"/>
    </row>
    <row r="35" spans="1:9" ht="15">
      <c r="A35" s="125"/>
      <c r="B35" s="193"/>
      <c r="C35" s="202"/>
      <c r="D35" s="193"/>
      <c r="E35" s="194"/>
      <c r="F35" s="195"/>
      <c r="G35" s="196"/>
      <c r="H35" s="197"/>
      <c r="I35" s="128"/>
    </row>
    <row r="36" spans="1:9" ht="15">
      <c r="A36" s="125"/>
      <c r="B36" s="193"/>
      <c r="C36" s="202"/>
      <c r="D36" s="193"/>
      <c r="E36" s="194"/>
      <c r="F36" s="195"/>
      <c r="G36" s="196"/>
      <c r="H36" s="197"/>
      <c r="I36" s="128"/>
    </row>
    <row r="37" spans="1:9" ht="15">
      <c r="A37" s="125"/>
      <c r="B37" s="193"/>
      <c r="C37" s="202"/>
      <c r="D37" s="193"/>
      <c r="E37" s="194"/>
      <c r="F37" s="195"/>
      <c r="G37" s="196"/>
      <c r="H37" s="197"/>
      <c r="I37" s="128"/>
    </row>
    <row r="38" spans="1:9" ht="15">
      <c r="A38" s="125"/>
      <c r="B38" s="193"/>
      <c r="C38" s="202"/>
      <c r="D38" s="193"/>
      <c r="E38" s="194"/>
      <c r="F38" s="195"/>
      <c r="G38" s="196"/>
      <c r="H38" s="197"/>
      <c r="I38" s="128"/>
    </row>
    <row r="39" spans="1:9" ht="15">
      <c r="A39" s="125"/>
      <c r="B39" s="193"/>
      <c r="C39" s="202"/>
      <c r="D39" s="193"/>
      <c r="E39" s="194"/>
      <c r="F39" s="195"/>
      <c r="G39" s="196"/>
      <c r="H39" s="197"/>
      <c r="I39" s="128"/>
    </row>
    <row r="40" spans="1:9" ht="15">
      <c r="A40" s="125"/>
      <c r="B40" s="193"/>
      <c r="C40" s="202"/>
      <c r="D40" s="193"/>
      <c r="E40" s="194"/>
      <c r="F40" s="195"/>
      <c r="G40" s="196"/>
      <c r="H40" s="197"/>
      <c r="I40" s="128"/>
    </row>
    <row r="41" spans="1:9" ht="15">
      <c r="A41" s="125"/>
      <c r="B41" s="198" t="s">
        <v>76</v>
      </c>
      <c r="C41" s="203"/>
      <c r="D41" s="198" t="s">
        <v>76</v>
      </c>
      <c r="E41" s="140"/>
      <c r="F41" s="141"/>
      <c r="G41" s="199"/>
      <c r="H41" s="200"/>
      <c r="I41" s="128"/>
    </row>
    <row r="42" spans="1:9" ht="15">
      <c r="A42" s="125"/>
      <c r="B42" s="143"/>
      <c r="C42" s="5"/>
      <c r="D42" s="5"/>
      <c r="E42" s="5"/>
      <c r="F42" s="126"/>
      <c r="G42" s="127"/>
      <c r="H42" s="128"/>
      <c r="I42" s="128"/>
    </row>
    <row r="43" spans="1:9" ht="15">
      <c r="A43" s="125"/>
      <c r="B43" s="122"/>
      <c r="C43" s="5"/>
      <c r="D43" s="5"/>
      <c r="E43" s="5"/>
      <c r="F43" s="126"/>
      <c r="G43" s="127"/>
      <c r="H43" s="128"/>
      <c r="I43" s="128"/>
    </row>
    <row r="44" spans="1:9" ht="18.75">
      <c r="A44" s="273" t="s">
        <v>79</v>
      </c>
      <c r="B44" s="273"/>
      <c r="C44" s="273"/>
      <c r="D44" s="273"/>
      <c r="E44" s="273"/>
      <c r="F44" s="273"/>
      <c r="G44" s="273"/>
      <c r="H44" s="273"/>
      <c r="I44" s="273"/>
    </row>
    <row r="45" spans="1:9" ht="18.75">
      <c r="A45" s="13"/>
      <c r="B45" s="147"/>
      <c r="C45" s="148"/>
      <c r="D45" s="148"/>
      <c r="E45" s="148"/>
      <c r="F45" s="99"/>
      <c r="G45" s="100"/>
      <c r="H45" s="12"/>
      <c r="I45" s="12"/>
    </row>
    <row r="46" spans="1:9" ht="15">
      <c r="A46" s="13"/>
      <c r="B46" s="284" t="s">
        <v>92</v>
      </c>
      <c r="C46" s="284"/>
      <c r="D46" s="284"/>
      <c r="E46" s="284"/>
      <c r="F46" s="99"/>
      <c r="G46" s="100"/>
      <c r="H46" s="12"/>
      <c r="I46" s="12"/>
    </row>
    <row r="47" spans="1:9" ht="25.5" customHeight="1">
      <c r="A47" s="13"/>
      <c r="B47" s="84" t="s">
        <v>3</v>
      </c>
      <c r="C47" s="85" t="s">
        <v>2</v>
      </c>
      <c r="D47" s="244" t="s">
        <v>4</v>
      </c>
      <c r="E47" s="245"/>
      <c r="F47" s="246" t="s">
        <v>5</v>
      </c>
      <c r="G47" s="246"/>
      <c r="H47" s="11"/>
      <c r="I47" s="12"/>
    </row>
    <row r="48" spans="1:9" ht="15">
      <c r="A48" s="13"/>
      <c r="B48" s="85">
        <v>1</v>
      </c>
      <c r="C48" s="85">
        <v>2</v>
      </c>
      <c r="D48" s="247">
        <v>3</v>
      </c>
      <c r="E48" s="248"/>
      <c r="F48" s="249">
        <v>4</v>
      </c>
      <c r="G48" s="249"/>
      <c r="H48" s="12"/>
      <c r="I48" s="12"/>
    </row>
    <row r="49" spans="1:9" ht="15">
      <c r="A49" s="13"/>
      <c r="B49" s="66">
        <v>1</v>
      </c>
      <c r="C49" s="31" t="s">
        <v>161</v>
      </c>
      <c r="D49" s="250" t="s">
        <v>6</v>
      </c>
      <c r="E49" s="250"/>
      <c r="F49" s="251">
        <f>I123</f>
        <v>0</v>
      </c>
      <c r="G49" s="251"/>
      <c r="H49" s="12"/>
      <c r="I49" s="12"/>
    </row>
    <row r="50" spans="1:9" ht="15">
      <c r="A50" s="13"/>
      <c r="B50" s="25">
        <v>2</v>
      </c>
      <c r="C50" s="174" t="s">
        <v>162</v>
      </c>
      <c r="D50" s="250" t="s">
        <v>6</v>
      </c>
      <c r="E50" s="250"/>
      <c r="F50" s="251">
        <f>I160</f>
        <v>0</v>
      </c>
      <c r="G50" s="251"/>
      <c r="H50" s="12"/>
      <c r="I50" s="12"/>
    </row>
    <row r="51" spans="1:9" ht="15">
      <c r="A51" s="13"/>
      <c r="B51" s="25">
        <v>3</v>
      </c>
      <c r="C51" s="174" t="s">
        <v>163</v>
      </c>
      <c r="D51" s="250" t="s">
        <v>6</v>
      </c>
      <c r="E51" s="250"/>
      <c r="F51" s="251">
        <f>I199</f>
        <v>0</v>
      </c>
      <c r="G51" s="251"/>
      <c r="H51" s="12"/>
      <c r="I51" s="12"/>
    </row>
    <row r="52" spans="1:9" ht="15">
      <c r="A52" s="13"/>
      <c r="B52" s="32"/>
      <c r="C52" s="252" t="s">
        <v>7</v>
      </c>
      <c r="D52" s="255" t="s">
        <v>20</v>
      </c>
      <c r="E52" s="256"/>
      <c r="F52" s="257">
        <f>F50+F49+F51</f>
        <v>0</v>
      </c>
      <c r="G52" s="257"/>
      <c r="H52" s="12"/>
      <c r="I52" s="12"/>
    </row>
    <row r="53" spans="1:9" ht="15">
      <c r="A53" s="13"/>
      <c r="B53" s="33"/>
      <c r="C53" s="253"/>
      <c r="D53" s="255" t="s">
        <v>19</v>
      </c>
      <c r="E53" s="256"/>
      <c r="F53" s="258">
        <f>F54-F52</f>
        <v>0</v>
      </c>
      <c r="G53" s="258"/>
      <c r="H53" s="12"/>
      <c r="I53" s="12"/>
    </row>
    <row r="54" spans="1:13" ht="15">
      <c r="A54" s="16"/>
      <c r="B54" s="34"/>
      <c r="C54" s="254"/>
      <c r="D54" s="259" t="s">
        <v>31</v>
      </c>
      <c r="E54" s="260"/>
      <c r="F54" s="261">
        <f>F52*1.21</f>
        <v>0</v>
      </c>
      <c r="G54" s="261"/>
      <c r="H54" s="15"/>
      <c r="I54" s="15"/>
      <c r="J54" s="15"/>
      <c r="K54" s="16"/>
      <c r="L54" s="150"/>
      <c r="M54" s="15"/>
    </row>
    <row r="55" spans="1:13" ht="15">
      <c r="A55" s="16"/>
      <c r="B55" s="121"/>
      <c r="C55" s="65"/>
      <c r="D55" s="123"/>
      <c r="E55" s="123"/>
      <c r="F55" s="124"/>
      <c r="G55" s="124"/>
      <c r="H55" s="15"/>
      <c r="I55" s="15"/>
      <c r="J55" s="15"/>
      <c r="K55" s="16"/>
      <c r="L55" s="150"/>
      <c r="M55" s="15"/>
    </row>
    <row r="56" spans="1:13" ht="15">
      <c r="A56" s="16"/>
      <c r="B56" s="285"/>
      <c r="C56" s="285"/>
      <c r="D56" s="285"/>
      <c r="E56" s="285"/>
      <c r="F56" s="177"/>
      <c r="G56" s="178"/>
      <c r="H56" s="179"/>
      <c r="I56" s="15"/>
      <c r="J56" s="15"/>
      <c r="K56" s="16"/>
      <c r="L56" s="150"/>
      <c r="M56" s="15"/>
    </row>
    <row r="57" spans="1:13" ht="15">
      <c r="A57" s="16"/>
      <c r="B57" s="11"/>
      <c r="C57" s="121"/>
      <c r="D57" s="286"/>
      <c r="E57" s="286"/>
      <c r="F57" s="286"/>
      <c r="G57" s="286"/>
      <c r="H57" s="179"/>
      <c r="I57" s="15"/>
      <c r="J57" s="15"/>
      <c r="K57" s="16"/>
      <c r="L57" s="150"/>
      <c r="M57" s="15"/>
    </row>
    <row r="58" spans="1:13" ht="15">
      <c r="A58" s="16"/>
      <c r="B58" s="121"/>
      <c r="C58" s="121"/>
      <c r="D58" s="287"/>
      <c r="E58" s="287"/>
      <c r="F58" s="287"/>
      <c r="G58" s="287"/>
      <c r="H58" s="179"/>
      <c r="I58" s="15"/>
      <c r="J58" s="15"/>
      <c r="K58" s="16"/>
      <c r="L58" s="150"/>
      <c r="M58" s="15"/>
    </row>
    <row r="59" spans="1:13" ht="15">
      <c r="A59" s="16"/>
      <c r="B59" s="175"/>
      <c r="C59" s="179"/>
      <c r="D59" s="288"/>
      <c r="E59" s="288"/>
      <c r="F59" s="289"/>
      <c r="G59" s="289"/>
      <c r="H59" s="179"/>
      <c r="I59" s="15"/>
      <c r="J59" s="15"/>
      <c r="K59" s="16"/>
      <c r="L59" s="150"/>
      <c r="M59" s="15"/>
    </row>
    <row r="60" spans="1:13" ht="15">
      <c r="A60" s="16"/>
      <c r="B60" s="121"/>
      <c r="C60" s="176"/>
      <c r="D60" s="288"/>
      <c r="E60" s="288"/>
      <c r="F60" s="289"/>
      <c r="G60" s="289"/>
      <c r="H60" s="179"/>
      <c r="I60" s="15"/>
      <c r="J60" s="15"/>
      <c r="K60" s="16"/>
      <c r="L60" s="150"/>
      <c r="M60" s="15"/>
    </row>
    <row r="61" spans="1:13" ht="15">
      <c r="A61" s="16"/>
      <c r="B61" s="121"/>
      <c r="C61" s="10"/>
      <c r="D61" s="288"/>
      <c r="E61" s="288"/>
      <c r="F61" s="289"/>
      <c r="G61" s="289"/>
      <c r="H61" s="179"/>
      <c r="I61" s="15"/>
      <c r="J61" s="15"/>
      <c r="K61" s="16"/>
      <c r="L61" s="150"/>
      <c r="M61" s="15"/>
    </row>
    <row r="62" spans="1:13" ht="15">
      <c r="A62" s="16"/>
      <c r="B62" s="121"/>
      <c r="C62" s="253"/>
      <c r="D62" s="290"/>
      <c r="E62" s="290"/>
      <c r="F62" s="291"/>
      <c r="G62" s="291"/>
      <c r="H62" s="179"/>
      <c r="I62" s="15"/>
      <c r="J62" s="15"/>
      <c r="K62" s="16"/>
      <c r="L62" s="150"/>
      <c r="M62" s="15"/>
    </row>
    <row r="63" spans="1:13" ht="15">
      <c r="A63" s="16"/>
      <c r="B63" s="121"/>
      <c r="C63" s="253"/>
      <c r="D63" s="290"/>
      <c r="E63" s="290"/>
      <c r="F63" s="292"/>
      <c r="G63" s="292"/>
      <c r="H63" s="179"/>
      <c r="I63" s="15"/>
      <c r="J63" s="15"/>
      <c r="K63" s="16"/>
      <c r="L63" s="150"/>
      <c r="M63" s="15"/>
    </row>
    <row r="64" spans="1:13" ht="15">
      <c r="A64" s="16"/>
      <c r="B64" s="121"/>
      <c r="C64" s="253"/>
      <c r="D64" s="293"/>
      <c r="E64" s="293"/>
      <c r="F64" s="294"/>
      <c r="G64" s="294"/>
      <c r="H64" s="179"/>
      <c r="I64" s="15"/>
      <c r="J64" s="15"/>
      <c r="K64" s="16"/>
      <c r="L64" s="150"/>
      <c r="M64" s="15"/>
    </row>
    <row r="65" spans="1:13" ht="15">
      <c r="A65" s="16"/>
      <c r="B65" s="121"/>
      <c r="C65" s="173"/>
      <c r="D65" s="123"/>
      <c r="E65" s="123"/>
      <c r="F65" s="124"/>
      <c r="G65" s="124"/>
      <c r="H65" s="179"/>
      <c r="I65" s="15"/>
      <c r="J65" s="15"/>
      <c r="K65" s="16"/>
      <c r="L65" s="150"/>
      <c r="M65" s="15"/>
    </row>
    <row r="66" spans="1:13" ht="15">
      <c r="A66" s="16"/>
      <c r="B66" s="285"/>
      <c r="C66" s="285"/>
      <c r="D66" s="285"/>
      <c r="E66" s="285"/>
      <c r="F66" s="177"/>
      <c r="G66" s="178"/>
      <c r="H66" s="179"/>
      <c r="I66" s="15"/>
      <c r="J66" s="15"/>
      <c r="K66" s="16"/>
      <c r="L66" s="150"/>
      <c r="M66" s="15"/>
    </row>
    <row r="67" spans="1:13" ht="15">
      <c r="A67" s="16"/>
      <c r="B67" s="180"/>
      <c r="C67" s="181"/>
      <c r="D67" s="295"/>
      <c r="E67" s="295"/>
      <c r="F67" s="286"/>
      <c r="G67" s="286"/>
      <c r="H67" s="179"/>
      <c r="I67" s="15"/>
      <c r="J67" s="15"/>
      <c r="K67" s="16"/>
      <c r="L67" s="150"/>
      <c r="M67" s="15"/>
    </row>
    <row r="68" spans="1:13" ht="15">
      <c r="A68" s="16"/>
      <c r="B68" s="121"/>
      <c r="C68" s="121"/>
      <c r="D68" s="287"/>
      <c r="E68" s="287"/>
      <c r="F68" s="287"/>
      <c r="G68" s="287"/>
      <c r="H68" s="179"/>
      <c r="I68" s="15"/>
      <c r="J68" s="15"/>
      <c r="K68" s="16"/>
      <c r="L68" s="150"/>
      <c r="M68" s="15"/>
    </row>
    <row r="69" spans="1:13" ht="15">
      <c r="A69" s="16"/>
      <c r="B69" s="175"/>
      <c r="C69" s="179"/>
      <c r="D69" s="288"/>
      <c r="E69" s="288"/>
      <c r="F69" s="289"/>
      <c r="G69" s="289"/>
      <c r="H69" s="179"/>
      <c r="I69" s="15"/>
      <c r="J69" s="15"/>
      <c r="K69" s="16"/>
      <c r="L69" s="150"/>
      <c r="M69" s="15"/>
    </row>
    <row r="70" spans="1:13" ht="15">
      <c r="A70" s="16"/>
      <c r="B70" s="121"/>
      <c r="C70" s="176"/>
      <c r="D70" s="288"/>
      <c r="E70" s="288"/>
      <c r="F70" s="289"/>
      <c r="G70" s="289"/>
      <c r="H70" s="179"/>
      <c r="I70" s="15"/>
      <c r="J70" s="15"/>
      <c r="K70" s="16"/>
      <c r="L70" s="150"/>
      <c r="M70" s="15"/>
    </row>
    <row r="71" spans="1:13" ht="15">
      <c r="A71" s="16"/>
      <c r="B71" s="121"/>
      <c r="C71" s="10"/>
      <c r="D71" s="288"/>
      <c r="E71" s="288"/>
      <c r="F71" s="289"/>
      <c r="G71" s="289"/>
      <c r="H71" s="179"/>
      <c r="I71" s="15"/>
      <c r="J71" s="15"/>
      <c r="K71" s="16"/>
      <c r="L71" s="150"/>
      <c r="M71" s="15"/>
    </row>
    <row r="72" spans="1:13" ht="15">
      <c r="A72" s="182"/>
      <c r="B72" s="121"/>
      <c r="C72" s="253"/>
      <c r="D72" s="290"/>
      <c r="E72" s="290"/>
      <c r="F72" s="291"/>
      <c r="G72" s="291"/>
      <c r="H72" s="179"/>
      <c r="I72" s="15"/>
      <c r="J72" s="15"/>
      <c r="K72" s="16"/>
      <c r="L72" s="150"/>
      <c r="M72" s="15"/>
    </row>
    <row r="73" spans="1:13" ht="15">
      <c r="A73" s="182"/>
      <c r="B73" s="121"/>
      <c r="C73" s="253"/>
      <c r="D73" s="290"/>
      <c r="E73" s="290"/>
      <c r="F73" s="292"/>
      <c r="G73" s="292"/>
      <c r="H73" s="179"/>
      <c r="I73" s="15"/>
      <c r="J73" s="15"/>
      <c r="K73" s="16"/>
      <c r="L73" s="150"/>
      <c r="M73" s="15"/>
    </row>
    <row r="74" spans="1:13" ht="15">
      <c r="A74" s="182"/>
      <c r="B74" s="121"/>
      <c r="C74" s="253"/>
      <c r="D74" s="293"/>
      <c r="E74" s="293"/>
      <c r="F74" s="294"/>
      <c r="G74" s="294"/>
      <c r="H74" s="179"/>
      <c r="I74" s="15"/>
      <c r="J74" s="15"/>
      <c r="K74" s="16"/>
      <c r="L74" s="150"/>
      <c r="M74" s="15"/>
    </row>
    <row r="75" spans="1:13" ht="15">
      <c r="A75" s="182"/>
      <c r="B75" s="121"/>
      <c r="C75" s="173"/>
      <c r="D75" s="123"/>
      <c r="E75" s="123"/>
      <c r="F75" s="124"/>
      <c r="G75" s="124"/>
      <c r="H75" s="179"/>
      <c r="I75" s="15"/>
      <c r="J75" s="15"/>
      <c r="K75" s="16"/>
      <c r="L75" s="150"/>
      <c r="M75" s="15"/>
    </row>
    <row r="76" spans="1:13" ht="15">
      <c r="A76" s="182"/>
      <c r="B76" s="285"/>
      <c r="C76" s="285"/>
      <c r="D76" s="285"/>
      <c r="E76" s="285"/>
      <c r="F76" s="177"/>
      <c r="G76" s="178"/>
      <c r="H76" s="179"/>
      <c r="I76" s="15"/>
      <c r="J76" s="15"/>
      <c r="K76" s="16"/>
      <c r="L76" s="150"/>
      <c r="M76" s="15"/>
    </row>
    <row r="77" spans="1:13" ht="15">
      <c r="A77" s="182"/>
      <c r="B77" s="180"/>
      <c r="C77" s="181"/>
      <c r="D77" s="295"/>
      <c r="E77" s="295"/>
      <c r="F77" s="286"/>
      <c r="G77" s="286"/>
      <c r="H77" s="179"/>
      <c r="I77" s="15"/>
      <c r="J77" s="15"/>
      <c r="K77" s="16"/>
      <c r="L77" s="150"/>
      <c r="M77" s="15"/>
    </row>
    <row r="78" spans="1:13" ht="15">
      <c r="A78" s="182"/>
      <c r="B78" s="121"/>
      <c r="C78" s="121"/>
      <c r="D78" s="287"/>
      <c r="E78" s="287"/>
      <c r="F78" s="287"/>
      <c r="G78" s="287"/>
      <c r="H78" s="179"/>
      <c r="I78" s="15"/>
      <c r="J78" s="15"/>
      <c r="K78" s="16"/>
      <c r="L78" s="150"/>
      <c r="M78" s="15"/>
    </row>
    <row r="79" spans="1:13" ht="15">
      <c r="A79" s="182"/>
      <c r="B79" s="175"/>
      <c r="C79" s="179"/>
      <c r="D79" s="288"/>
      <c r="E79" s="288"/>
      <c r="F79" s="289"/>
      <c r="G79" s="289"/>
      <c r="H79" s="179"/>
      <c r="I79" s="15"/>
      <c r="J79" s="15"/>
      <c r="K79" s="16"/>
      <c r="L79" s="150"/>
      <c r="M79" s="15"/>
    </row>
    <row r="80" spans="1:13" ht="15">
      <c r="A80" s="182"/>
      <c r="B80" s="121"/>
      <c r="C80" s="176"/>
      <c r="D80" s="288"/>
      <c r="E80" s="288"/>
      <c r="F80" s="289"/>
      <c r="G80" s="289"/>
      <c r="H80" s="179"/>
      <c r="I80" s="15"/>
      <c r="J80" s="15"/>
      <c r="K80" s="16"/>
      <c r="L80" s="150"/>
      <c r="M80" s="15"/>
    </row>
    <row r="81" spans="1:13" ht="15">
      <c r="A81" s="182"/>
      <c r="B81" s="121"/>
      <c r="C81" s="10"/>
      <c r="D81" s="288"/>
      <c r="E81" s="288"/>
      <c r="F81" s="289"/>
      <c r="G81" s="289"/>
      <c r="H81" s="179"/>
      <c r="I81" s="15"/>
      <c r="J81" s="15"/>
      <c r="K81" s="16"/>
      <c r="L81" s="150"/>
      <c r="M81" s="15"/>
    </row>
    <row r="82" spans="1:13" ht="15">
      <c r="A82" s="182"/>
      <c r="B82" s="121"/>
      <c r="C82" s="253"/>
      <c r="D82" s="290"/>
      <c r="E82" s="290"/>
      <c r="F82" s="291"/>
      <c r="G82" s="291"/>
      <c r="H82" s="179"/>
      <c r="I82" s="15"/>
      <c r="J82" s="15"/>
      <c r="K82" s="16"/>
      <c r="L82" s="150"/>
      <c r="M82" s="15"/>
    </row>
    <row r="83" spans="1:13" ht="15">
      <c r="A83" s="182"/>
      <c r="B83" s="121"/>
      <c r="C83" s="253"/>
      <c r="D83" s="290"/>
      <c r="E83" s="290"/>
      <c r="F83" s="292"/>
      <c r="G83" s="292"/>
      <c r="H83" s="179"/>
      <c r="I83" s="15"/>
      <c r="J83" s="15"/>
      <c r="K83" s="16"/>
      <c r="L83" s="150"/>
      <c r="M83" s="15"/>
    </row>
    <row r="84" spans="1:13" ht="15">
      <c r="A84" s="182"/>
      <c r="B84" s="121"/>
      <c r="C84" s="253"/>
      <c r="D84" s="293"/>
      <c r="E84" s="293"/>
      <c r="F84" s="294"/>
      <c r="G84" s="294"/>
      <c r="H84" s="179"/>
      <c r="I84" s="15"/>
      <c r="J84" s="15"/>
      <c r="K84" s="16"/>
      <c r="L84" s="150"/>
      <c r="M84" s="15"/>
    </row>
    <row r="85" spans="1:13" ht="15">
      <c r="A85" s="182"/>
      <c r="B85" s="121"/>
      <c r="C85" s="173"/>
      <c r="D85" s="123"/>
      <c r="E85" s="123"/>
      <c r="F85" s="124"/>
      <c r="G85" s="124"/>
      <c r="H85" s="179"/>
      <c r="I85" s="15"/>
      <c r="J85" s="15"/>
      <c r="K85" s="16"/>
      <c r="L85" s="150"/>
      <c r="M85" s="15"/>
    </row>
    <row r="86" spans="1:13" ht="15">
      <c r="A86" s="16"/>
      <c r="B86" s="121"/>
      <c r="C86" s="65"/>
      <c r="D86" s="123"/>
      <c r="E86" s="123"/>
      <c r="F86" s="124"/>
      <c r="G86" s="124"/>
      <c r="H86" s="15"/>
      <c r="I86" s="15"/>
      <c r="J86" s="15"/>
      <c r="K86" s="16"/>
      <c r="L86" s="150"/>
      <c r="M86" s="15"/>
    </row>
    <row r="87" spans="1:13" s="2" customFormat="1" ht="15">
      <c r="A87" s="183" t="s">
        <v>164</v>
      </c>
      <c r="B87" s="90"/>
      <c r="C87" s="91"/>
      <c r="D87" s="91"/>
      <c r="E87" s="91"/>
      <c r="F87" s="91"/>
      <c r="G87" s="91"/>
      <c r="H87" s="92"/>
      <c r="I87" s="92"/>
      <c r="J87" s="15"/>
      <c r="K87" s="16"/>
      <c r="L87" s="16"/>
      <c r="M87" s="31"/>
    </row>
    <row r="88" spans="1:14" s="2" customFormat="1" ht="18" customHeight="1">
      <c r="A88" s="212" t="s">
        <v>23</v>
      </c>
      <c r="B88" s="212" t="s">
        <v>24</v>
      </c>
      <c r="C88" s="212" t="s">
        <v>25</v>
      </c>
      <c r="D88" s="212" t="s">
        <v>26</v>
      </c>
      <c r="E88" s="213" t="s">
        <v>21</v>
      </c>
      <c r="F88" s="213" t="s">
        <v>22</v>
      </c>
      <c r="G88" s="212" t="s">
        <v>27</v>
      </c>
      <c r="H88" s="212" t="s">
        <v>28</v>
      </c>
      <c r="I88" s="212" t="s">
        <v>29</v>
      </c>
      <c r="J88" s="31"/>
      <c r="K88" s="30"/>
      <c r="L88" s="47"/>
      <c r="M88" s="31"/>
      <c r="N88" s="63"/>
    </row>
    <row r="89" spans="1:13" s="2" customFormat="1" ht="15">
      <c r="A89" s="209">
        <v>1</v>
      </c>
      <c r="B89" s="209">
        <v>2</v>
      </c>
      <c r="C89" s="209">
        <v>3</v>
      </c>
      <c r="D89" s="209">
        <v>4</v>
      </c>
      <c r="E89" s="209">
        <v>5</v>
      </c>
      <c r="F89" s="210">
        <v>6</v>
      </c>
      <c r="G89" s="210">
        <v>7</v>
      </c>
      <c r="H89" s="209">
        <v>8</v>
      </c>
      <c r="I89" s="209">
        <v>9</v>
      </c>
      <c r="J89" s="67"/>
      <c r="K89" s="30"/>
      <c r="L89" s="47"/>
      <c r="M89" s="31"/>
    </row>
    <row r="90" spans="1:13" s="2" customFormat="1" ht="15">
      <c r="A90" s="184" t="s">
        <v>169</v>
      </c>
      <c r="B90" s="185"/>
      <c r="C90" s="186"/>
      <c r="D90" s="186"/>
      <c r="E90" s="186"/>
      <c r="F90" s="186"/>
      <c r="G90" s="186"/>
      <c r="H90" s="187"/>
      <c r="I90" s="188"/>
      <c r="J90" s="207"/>
      <c r="K90" s="30"/>
      <c r="L90" s="47"/>
      <c r="M90" s="31"/>
    </row>
    <row r="91" spans="1:13" s="2" customFormat="1" ht="15">
      <c r="A91" s="70"/>
      <c r="B91" s="158" t="s">
        <v>13</v>
      </c>
      <c r="C91" s="157" t="s">
        <v>186</v>
      </c>
      <c r="D91" s="70" t="s">
        <v>1</v>
      </c>
      <c r="E91" s="109">
        <v>24</v>
      </c>
      <c r="F91" s="108"/>
      <c r="G91" s="71"/>
      <c r="H91" s="72">
        <f aca="true" t="shared" si="0" ref="H91:H96">F91*E91</f>
        <v>0</v>
      </c>
      <c r="I91" s="72">
        <f aca="true" t="shared" si="1" ref="I91:I96">H91</f>
        <v>0</v>
      </c>
      <c r="J91" s="67"/>
      <c r="K91" s="30"/>
      <c r="L91" s="47"/>
      <c r="M91" s="31"/>
    </row>
    <row r="92" spans="1:13" s="2" customFormat="1" ht="15">
      <c r="A92" s="70"/>
      <c r="B92" s="158" t="s">
        <v>13</v>
      </c>
      <c r="C92" s="157" t="s">
        <v>187</v>
      </c>
      <c r="D92" s="70" t="s">
        <v>82</v>
      </c>
      <c r="E92" s="109">
        <v>6</v>
      </c>
      <c r="F92" s="108"/>
      <c r="G92" s="71"/>
      <c r="H92" s="72">
        <f t="shared" si="0"/>
        <v>0</v>
      </c>
      <c r="I92" s="72">
        <f t="shared" si="1"/>
        <v>0</v>
      </c>
      <c r="J92" s="67"/>
      <c r="K92" s="30"/>
      <c r="L92" s="47"/>
      <c r="M92" s="31"/>
    </row>
    <row r="93" spans="1:13" s="2" customFormat="1" ht="15">
      <c r="A93" s="70"/>
      <c r="B93" s="20">
        <v>185851111</v>
      </c>
      <c r="C93" s="59" t="s">
        <v>83</v>
      </c>
      <c r="D93" s="25" t="s">
        <v>45</v>
      </c>
      <c r="E93" s="26">
        <v>6.7</v>
      </c>
      <c r="F93" s="24"/>
      <c r="G93" s="71"/>
      <c r="H93" s="72">
        <f t="shared" si="0"/>
        <v>0</v>
      </c>
      <c r="I93" s="72">
        <f t="shared" si="1"/>
        <v>0</v>
      </c>
      <c r="J93" s="67"/>
      <c r="K93" s="30"/>
      <c r="L93" s="47"/>
      <c r="M93" s="31"/>
    </row>
    <row r="94" spans="1:13" s="2" customFormat="1" ht="25.5">
      <c r="A94" s="70"/>
      <c r="B94" s="158">
        <v>185804213</v>
      </c>
      <c r="C94" s="157" t="s">
        <v>85</v>
      </c>
      <c r="D94" s="70" t="s">
        <v>1</v>
      </c>
      <c r="E94" s="109">
        <v>24</v>
      </c>
      <c r="F94" s="108"/>
      <c r="G94" s="71"/>
      <c r="H94" s="72">
        <f t="shared" si="0"/>
        <v>0</v>
      </c>
      <c r="I94" s="72">
        <f t="shared" si="1"/>
        <v>0</v>
      </c>
      <c r="J94" s="67"/>
      <c r="K94" s="30"/>
      <c r="L94" s="47"/>
      <c r="M94" s="31"/>
    </row>
    <row r="95" spans="1:13" s="2" customFormat="1" ht="15">
      <c r="A95" s="70"/>
      <c r="B95" s="158" t="s">
        <v>13</v>
      </c>
      <c r="C95" s="157" t="s">
        <v>167</v>
      </c>
      <c r="D95" s="70" t="s">
        <v>82</v>
      </c>
      <c r="E95" s="109">
        <v>2</v>
      </c>
      <c r="F95" s="108"/>
      <c r="G95" s="71"/>
      <c r="H95" s="72">
        <f t="shared" si="0"/>
        <v>0</v>
      </c>
      <c r="I95" s="72">
        <f t="shared" si="1"/>
        <v>0</v>
      </c>
      <c r="J95" s="30"/>
      <c r="K95" s="73"/>
      <c r="L95" s="47"/>
      <c r="M95" s="31"/>
    </row>
    <row r="96" spans="1:13" s="2" customFormat="1" ht="25.5">
      <c r="A96" s="70"/>
      <c r="B96" s="158" t="s">
        <v>13</v>
      </c>
      <c r="C96" s="157" t="s">
        <v>86</v>
      </c>
      <c r="D96" s="70" t="s">
        <v>1</v>
      </c>
      <c r="E96" s="109">
        <v>24</v>
      </c>
      <c r="F96" s="108"/>
      <c r="G96" s="71"/>
      <c r="H96" s="72">
        <f t="shared" si="0"/>
        <v>0</v>
      </c>
      <c r="I96" s="72">
        <f t="shared" si="1"/>
        <v>0</v>
      </c>
      <c r="J96" s="67"/>
      <c r="K96" s="30"/>
      <c r="L96" s="47"/>
      <c r="M96" s="31"/>
    </row>
    <row r="97" spans="1:13" s="2" customFormat="1" ht="38.25">
      <c r="A97" s="70"/>
      <c r="B97" s="158" t="s">
        <v>10</v>
      </c>
      <c r="C97" s="41" t="s">
        <v>87</v>
      </c>
      <c r="D97" s="70" t="s">
        <v>1</v>
      </c>
      <c r="E97" s="109">
        <v>3</v>
      </c>
      <c r="F97" s="108"/>
      <c r="G97" s="44">
        <f>E97*F97</f>
        <v>0</v>
      </c>
      <c r="H97" s="36"/>
      <c r="I97" s="36">
        <f>G97</f>
        <v>0</v>
      </c>
      <c r="J97" s="67"/>
      <c r="K97" s="30"/>
      <c r="L97" s="47"/>
      <c r="M97" s="31"/>
    </row>
    <row r="98" spans="1:13" s="2" customFormat="1" ht="24" customHeight="1">
      <c r="A98" s="70"/>
      <c r="B98" s="158" t="s">
        <v>13</v>
      </c>
      <c r="C98" s="167" t="s">
        <v>93</v>
      </c>
      <c r="D98" s="70" t="s">
        <v>47</v>
      </c>
      <c r="E98" s="109">
        <v>1</v>
      </c>
      <c r="F98" s="108"/>
      <c r="G98" s="44">
        <f aca="true" t="shared" si="2" ref="G98">E98*F98</f>
        <v>0</v>
      </c>
      <c r="H98" s="36"/>
      <c r="I98" s="36">
        <f aca="true" t="shared" si="3" ref="I98">G98</f>
        <v>0</v>
      </c>
      <c r="J98" s="67"/>
      <c r="K98" s="30"/>
      <c r="L98" s="47"/>
      <c r="M98" s="31"/>
    </row>
    <row r="99" spans="1:13" s="2" customFormat="1" ht="15">
      <c r="A99" s="184" t="s">
        <v>170</v>
      </c>
      <c r="B99" s="185"/>
      <c r="C99" s="186"/>
      <c r="D99" s="186"/>
      <c r="E99" s="186"/>
      <c r="F99" s="186"/>
      <c r="G99" s="186"/>
      <c r="H99" s="187"/>
      <c r="I99" s="188"/>
      <c r="J99" s="207"/>
      <c r="K99" s="30"/>
      <c r="L99" s="47"/>
      <c r="M99" s="31"/>
    </row>
    <row r="100" spans="1:13" s="2" customFormat="1" ht="31.5" customHeight="1">
      <c r="A100" s="156"/>
      <c r="B100" s="165" t="s">
        <v>171</v>
      </c>
      <c r="C100" s="219" t="s">
        <v>88</v>
      </c>
      <c r="D100" s="156" t="s">
        <v>44</v>
      </c>
      <c r="E100" s="155">
        <v>180</v>
      </c>
      <c r="F100" s="154"/>
      <c r="G100" s="153"/>
      <c r="H100" s="166">
        <f aca="true" t="shared" si="4" ref="H100:H105">F100*E100</f>
        <v>0</v>
      </c>
      <c r="I100" s="166">
        <f aca="true" t="shared" si="5" ref="I100:I105">H100</f>
        <v>0</v>
      </c>
      <c r="J100" s="67"/>
      <c r="K100" s="30"/>
      <c r="L100" s="47"/>
      <c r="M100" s="31"/>
    </row>
    <row r="101" spans="1:15" s="2" customFormat="1" ht="30.75" customHeight="1">
      <c r="A101" s="160"/>
      <c r="B101" s="161" t="s">
        <v>13</v>
      </c>
      <c r="C101" s="106" t="s">
        <v>89</v>
      </c>
      <c r="D101" s="189" t="s">
        <v>82</v>
      </c>
      <c r="E101" s="109">
        <v>2</v>
      </c>
      <c r="F101" s="162"/>
      <c r="G101" s="162"/>
      <c r="H101" s="159">
        <f t="shared" si="4"/>
        <v>0</v>
      </c>
      <c r="I101" s="159">
        <f t="shared" si="5"/>
        <v>0</v>
      </c>
      <c r="J101" s="30"/>
      <c r="K101" s="73"/>
      <c r="L101" s="47"/>
      <c r="M101" s="31"/>
      <c r="O101" s="64"/>
    </row>
    <row r="102" spans="1:15" s="2" customFormat="1" ht="15">
      <c r="A102" s="160"/>
      <c r="B102" s="164" t="s">
        <v>172</v>
      </c>
      <c r="C102" s="106" t="s">
        <v>168</v>
      </c>
      <c r="D102" s="189" t="s">
        <v>45</v>
      </c>
      <c r="E102" s="109">
        <v>2.7</v>
      </c>
      <c r="F102" s="162"/>
      <c r="G102" s="162"/>
      <c r="H102" s="159">
        <f t="shared" si="4"/>
        <v>0</v>
      </c>
      <c r="I102" s="159">
        <f t="shared" si="5"/>
        <v>0</v>
      </c>
      <c r="J102" s="30"/>
      <c r="K102" s="73"/>
      <c r="L102" s="30"/>
      <c r="M102" s="31"/>
      <c r="O102" s="64"/>
    </row>
    <row r="103" spans="1:15" s="2" customFormat="1" ht="15">
      <c r="A103" s="156"/>
      <c r="B103" s="161" t="s">
        <v>13</v>
      </c>
      <c r="C103" s="106" t="s">
        <v>168</v>
      </c>
      <c r="D103" s="189" t="s">
        <v>82</v>
      </c>
      <c r="E103" s="109">
        <v>6</v>
      </c>
      <c r="F103" s="162"/>
      <c r="G103" s="162"/>
      <c r="H103" s="159">
        <f t="shared" si="4"/>
        <v>0</v>
      </c>
      <c r="I103" s="159">
        <f t="shared" si="5"/>
        <v>0</v>
      </c>
      <c r="J103" s="30"/>
      <c r="K103" s="73"/>
      <c r="L103" s="30"/>
      <c r="M103" s="31"/>
      <c r="O103" s="64"/>
    </row>
    <row r="104" spans="1:15" s="2" customFormat="1" ht="15">
      <c r="A104" s="160"/>
      <c r="B104" s="20">
        <v>185851111</v>
      </c>
      <c r="C104" s="59" t="s">
        <v>83</v>
      </c>
      <c r="D104" s="163" t="s">
        <v>45</v>
      </c>
      <c r="E104" s="26">
        <v>18.9</v>
      </c>
      <c r="F104" s="162"/>
      <c r="G104" s="71"/>
      <c r="H104" s="159">
        <f t="shared" si="4"/>
        <v>0</v>
      </c>
      <c r="I104" s="159">
        <f t="shared" si="5"/>
        <v>0</v>
      </c>
      <c r="J104" s="30"/>
      <c r="K104" s="73"/>
      <c r="L104" s="30"/>
      <c r="M104" s="31"/>
      <c r="O104" s="64"/>
    </row>
    <row r="105" spans="1:15" s="2" customFormat="1" ht="15">
      <c r="A105" s="160"/>
      <c r="B105" s="161" t="s">
        <v>13</v>
      </c>
      <c r="C105" s="106" t="s">
        <v>90</v>
      </c>
      <c r="D105" s="189" t="s">
        <v>44</v>
      </c>
      <c r="E105" s="109">
        <v>180</v>
      </c>
      <c r="F105" s="162"/>
      <c r="G105" s="162"/>
      <c r="H105" s="159">
        <f t="shared" si="4"/>
        <v>0</v>
      </c>
      <c r="I105" s="159">
        <f t="shared" si="5"/>
        <v>0</v>
      </c>
      <c r="J105" s="30"/>
      <c r="K105" s="73"/>
      <c r="L105" s="47"/>
      <c r="M105" s="31"/>
      <c r="O105" s="64"/>
    </row>
    <row r="106" spans="1:15" s="2" customFormat="1" ht="15">
      <c r="A106" s="156"/>
      <c r="B106" s="158" t="s">
        <v>10</v>
      </c>
      <c r="C106" s="41" t="s">
        <v>94</v>
      </c>
      <c r="D106" s="70" t="s">
        <v>11</v>
      </c>
      <c r="E106" s="109">
        <v>4.5</v>
      </c>
      <c r="F106" s="108"/>
      <c r="G106" s="44">
        <f>E106*F106</f>
        <v>0</v>
      </c>
      <c r="H106" s="36"/>
      <c r="I106" s="36">
        <f>G106</f>
        <v>0</v>
      </c>
      <c r="J106" s="30"/>
      <c r="K106" s="73"/>
      <c r="L106" s="47"/>
      <c r="M106" s="31"/>
      <c r="O106" s="64"/>
    </row>
    <row r="107" spans="1:15" s="2" customFormat="1" ht="15">
      <c r="A107" s="160"/>
      <c r="B107" s="161" t="s">
        <v>13</v>
      </c>
      <c r="C107" s="106" t="s">
        <v>91</v>
      </c>
      <c r="D107" s="189" t="s">
        <v>44</v>
      </c>
      <c r="E107" s="109">
        <v>180</v>
      </c>
      <c r="F107" s="162"/>
      <c r="G107" s="162"/>
      <c r="H107" s="159">
        <f>F107*E107</f>
        <v>0</v>
      </c>
      <c r="I107" s="159">
        <f>H107</f>
        <v>0</v>
      </c>
      <c r="J107" s="30"/>
      <c r="K107" s="73"/>
      <c r="L107" s="47"/>
      <c r="M107" s="31"/>
      <c r="O107" s="64"/>
    </row>
    <row r="108" spans="1:15" s="2" customFormat="1" ht="15">
      <c r="A108" s="156"/>
      <c r="B108" s="42" t="s">
        <v>37</v>
      </c>
      <c r="C108" s="221" t="s">
        <v>36</v>
      </c>
      <c r="D108" s="25" t="s">
        <v>44</v>
      </c>
      <c r="E108" s="26">
        <v>180</v>
      </c>
      <c r="F108" s="24"/>
      <c r="G108" s="44">
        <f aca="true" t="shared" si="6" ref="G108">E108*F108</f>
        <v>0</v>
      </c>
      <c r="H108" s="36"/>
      <c r="I108" s="36">
        <f aca="true" t="shared" si="7" ref="I108">G108</f>
        <v>0</v>
      </c>
      <c r="J108" s="30"/>
      <c r="K108" s="73"/>
      <c r="L108" s="47"/>
      <c r="M108" s="31"/>
      <c r="O108" s="64"/>
    </row>
    <row r="109" spans="1:15" s="2" customFormat="1" ht="15">
      <c r="A109" s="160"/>
      <c r="B109" s="21" t="s">
        <v>10</v>
      </c>
      <c r="C109" s="59" t="s">
        <v>95</v>
      </c>
      <c r="D109" s="25" t="s">
        <v>45</v>
      </c>
      <c r="E109" s="26">
        <v>9</v>
      </c>
      <c r="F109" s="24"/>
      <c r="G109" s="44"/>
      <c r="H109" s="36">
        <f>F109*E109</f>
        <v>0</v>
      </c>
      <c r="I109" s="36">
        <f aca="true" t="shared" si="8" ref="I109">H109</f>
        <v>0</v>
      </c>
      <c r="J109" s="30"/>
      <c r="K109" s="73"/>
      <c r="L109" s="47"/>
      <c r="M109" s="31"/>
      <c r="O109" s="64"/>
    </row>
    <row r="110" spans="1:15" s="2" customFormat="1" ht="15">
      <c r="A110" s="236"/>
      <c r="B110" s="158" t="s">
        <v>10</v>
      </c>
      <c r="C110" s="167" t="s">
        <v>185</v>
      </c>
      <c r="D110" s="70" t="s">
        <v>47</v>
      </c>
      <c r="E110" s="109">
        <v>1</v>
      </c>
      <c r="F110" s="108"/>
      <c r="G110" s="227">
        <f aca="true" t="shared" si="9" ref="G110">E110*F110</f>
        <v>0</v>
      </c>
      <c r="H110" s="237"/>
      <c r="I110" s="237">
        <f aca="true" t="shared" si="10" ref="I110">G110</f>
        <v>0</v>
      </c>
      <c r="J110" s="30"/>
      <c r="K110" s="73"/>
      <c r="L110" s="47"/>
      <c r="M110" s="31"/>
      <c r="O110" s="64"/>
    </row>
    <row r="111" spans="1:15" s="2" customFormat="1" ht="15">
      <c r="A111" s="184" t="s">
        <v>173</v>
      </c>
      <c r="B111" s="185"/>
      <c r="C111" s="186"/>
      <c r="D111" s="186"/>
      <c r="E111" s="186"/>
      <c r="F111" s="186"/>
      <c r="G111" s="186"/>
      <c r="H111" s="187"/>
      <c r="I111" s="188"/>
      <c r="J111" s="30"/>
      <c r="K111" s="73"/>
      <c r="L111" s="47"/>
      <c r="M111" s="31"/>
      <c r="O111" s="64"/>
    </row>
    <row r="112" spans="1:15" s="2" customFormat="1" ht="33" customHeight="1">
      <c r="A112" s="160"/>
      <c r="B112" s="103" t="s">
        <v>13</v>
      </c>
      <c r="C112" s="106" t="s">
        <v>175</v>
      </c>
      <c r="D112" s="189" t="s">
        <v>44</v>
      </c>
      <c r="E112" s="109">
        <v>4773</v>
      </c>
      <c r="F112" s="162"/>
      <c r="G112" s="162"/>
      <c r="H112" s="159">
        <f>F112*E112</f>
        <v>0</v>
      </c>
      <c r="I112" s="159">
        <f>H112</f>
        <v>0</v>
      </c>
      <c r="J112" s="30"/>
      <c r="K112" s="73"/>
      <c r="L112" s="47"/>
      <c r="M112" s="31"/>
      <c r="O112" s="64"/>
    </row>
    <row r="113" spans="1:15" s="2" customFormat="1" ht="30.75" customHeight="1">
      <c r="A113" s="160"/>
      <c r="B113" s="103" t="s">
        <v>13</v>
      </c>
      <c r="C113" s="106" t="s">
        <v>176</v>
      </c>
      <c r="D113" s="189" t="s">
        <v>82</v>
      </c>
      <c r="E113" s="109">
        <v>6</v>
      </c>
      <c r="F113" s="162"/>
      <c r="G113" s="162"/>
      <c r="H113" s="159">
        <f aca="true" t="shared" si="11" ref="H113">F113*E113</f>
        <v>0</v>
      </c>
      <c r="I113" s="159">
        <f aca="true" t="shared" si="12" ref="I113">H113</f>
        <v>0</v>
      </c>
      <c r="J113" s="30"/>
      <c r="K113" s="73"/>
      <c r="L113" s="47"/>
      <c r="M113" s="31"/>
      <c r="O113" s="64"/>
    </row>
    <row r="114" spans="1:15" s="2" customFormat="1" ht="15">
      <c r="A114" s="184" t="s">
        <v>174</v>
      </c>
      <c r="B114" s="185"/>
      <c r="C114" s="186"/>
      <c r="D114" s="186"/>
      <c r="E114" s="186"/>
      <c r="F114" s="186"/>
      <c r="G114" s="186"/>
      <c r="H114" s="187"/>
      <c r="I114" s="188"/>
      <c r="J114" s="30"/>
      <c r="K114" s="73"/>
      <c r="L114" s="47"/>
      <c r="M114" s="31"/>
      <c r="O114" s="64"/>
    </row>
    <row r="115" spans="1:15" s="2" customFormat="1" ht="30.6" customHeight="1">
      <c r="A115" s="163"/>
      <c r="B115" s="105" t="s">
        <v>13</v>
      </c>
      <c r="C115" s="106" t="s">
        <v>177</v>
      </c>
      <c r="D115" s="189" t="s">
        <v>44</v>
      </c>
      <c r="E115" s="109">
        <v>742</v>
      </c>
      <c r="F115" s="108"/>
      <c r="G115" s="190"/>
      <c r="H115" s="72">
        <f>F115*E115</f>
        <v>0</v>
      </c>
      <c r="I115" s="72">
        <f>H115</f>
        <v>0</v>
      </c>
      <c r="J115" s="30"/>
      <c r="K115" s="73"/>
      <c r="L115" s="47"/>
      <c r="M115" s="31"/>
      <c r="O115" s="64"/>
    </row>
    <row r="116" spans="1:15" s="2" customFormat="1" ht="32.25" customHeight="1">
      <c r="A116" s="163"/>
      <c r="B116" s="105" t="s">
        <v>13</v>
      </c>
      <c r="C116" s="106" t="s">
        <v>178</v>
      </c>
      <c r="D116" s="189" t="s">
        <v>82</v>
      </c>
      <c r="E116" s="109">
        <v>6</v>
      </c>
      <c r="F116" s="108"/>
      <c r="G116" s="190"/>
      <c r="H116" s="72">
        <f>F116*E116</f>
        <v>0</v>
      </c>
      <c r="I116" s="72">
        <f>H116</f>
        <v>0</v>
      </c>
      <c r="J116" s="30"/>
      <c r="K116" s="73"/>
      <c r="L116" s="47"/>
      <c r="M116" s="31"/>
      <c r="O116" s="64"/>
    </row>
    <row r="117" spans="1:15" s="2" customFormat="1" ht="15">
      <c r="A117" s="184" t="s">
        <v>179</v>
      </c>
      <c r="B117" s="185"/>
      <c r="C117" s="186"/>
      <c r="D117" s="186"/>
      <c r="E117" s="186"/>
      <c r="F117" s="186"/>
      <c r="G117" s="186"/>
      <c r="H117" s="187"/>
      <c r="I117" s="188"/>
      <c r="J117" s="30"/>
      <c r="K117" s="73"/>
      <c r="L117" s="47"/>
      <c r="M117" s="31"/>
      <c r="O117" s="64"/>
    </row>
    <row r="118" spans="1:15" s="2" customFormat="1" ht="32.25" customHeight="1">
      <c r="A118" s="160"/>
      <c r="B118" s="103" t="s">
        <v>13</v>
      </c>
      <c r="C118" s="106" t="s">
        <v>180</v>
      </c>
      <c r="D118" s="189" t="s">
        <v>44</v>
      </c>
      <c r="E118" s="109">
        <v>6115</v>
      </c>
      <c r="F118" s="162"/>
      <c r="G118" s="162"/>
      <c r="H118" s="159">
        <f>F118*E118</f>
        <v>0</v>
      </c>
      <c r="I118" s="159">
        <f>H118</f>
        <v>0</v>
      </c>
      <c r="J118" s="30"/>
      <c r="K118" s="73"/>
      <c r="L118" s="47"/>
      <c r="M118" s="31"/>
      <c r="O118" s="64"/>
    </row>
    <row r="119" spans="1:15" s="2" customFormat="1" ht="30.75" customHeight="1">
      <c r="A119" s="160"/>
      <c r="B119" s="103" t="s">
        <v>13</v>
      </c>
      <c r="C119" s="106" t="s">
        <v>181</v>
      </c>
      <c r="D119" s="189" t="s">
        <v>82</v>
      </c>
      <c r="E119" s="109">
        <v>2</v>
      </c>
      <c r="F119" s="162"/>
      <c r="G119" s="162"/>
      <c r="H119" s="159">
        <f aca="true" t="shared" si="13" ref="H119">F119*E119</f>
        <v>0</v>
      </c>
      <c r="I119" s="159">
        <f aca="true" t="shared" si="14" ref="I119">H119</f>
        <v>0</v>
      </c>
      <c r="J119" s="30"/>
      <c r="K119" s="73"/>
      <c r="L119" s="47"/>
      <c r="M119" s="31"/>
      <c r="O119" s="64"/>
    </row>
    <row r="120" spans="1:15" s="2" customFormat="1" ht="15">
      <c r="A120" s="184" t="s">
        <v>182</v>
      </c>
      <c r="B120" s="185"/>
      <c r="C120" s="186"/>
      <c r="D120" s="186"/>
      <c r="E120" s="186"/>
      <c r="F120" s="186"/>
      <c r="G120" s="186"/>
      <c r="H120" s="187"/>
      <c r="I120" s="188"/>
      <c r="J120" s="30"/>
      <c r="K120" s="73"/>
      <c r="L120" s="47"/>
      <c r="M120" s="31"/>
      <c r="O120" s="64"/>
    </row>
    <row r="121" spans="1:15" s="2" customFormat="1" ht="33.75" customHeight="1">
      <c r="A121" s="160"/>
      <c r="B121" s="103" t="s">
        <v>13</v>
      </c>
      <c r="C121" s="106" t="s">
        <v>183</v>
      </c>
      <c r="D121" s="189" t="s">
        <v>44</v>
      </c>
      <c r="E121" s="109">
        <v>656</v>
      </c>
      <c r="F121" s="162"/>
      <c r="G121" s="162"/>
      <c r="H121" s="159">
        <f>F121*E121</f>
        <v>0</v>
      </c>
      <c r="I121" s="159">
        <f>H121</f>
        <v>0</v>
      </c>
      <c r="J121" s="30"/>
      <c r="K121" s="73"/>
      <c r="L121" s="47"/>
      <c r="M121" s="31"/>
      <c r="O121" s="64"/>
    </row>
    <row r="122" spans="1:15" s="2" customFormat="1" ht="30.75" customHeight="1">
      <c r="A122" s="160"/>
      <c r="B122" s="103" t="s">
        <v>13</v>
      </c>
      <c r="C122" s="106" t="s">
        <v>184</v>
      </c>
      <c r="D122" s="189" t="s">
        <v>82</v>
      </c>
      <c r="E122" s="109">
        <v>2</v>
      </c>
      <c r="F122" s="162"/>
      <c r="G122" s="162"/>
      <c r="H122" s="159">
        <f aca="true" t="shared" si="15" ref="H122">F122*E122</f>
        <v>0</v>
      </c>
      <c r="I122" s="159">
        <f aca="true" t="shared" si="16" ref="I122">H122</f>
        <v>0</v>
      </c>
      <c r="J122" s="30"/>
      <c r="K122" s="73"/>
      <c r="L122" s="47"/>
      <c r="M122" s="31"/>
      <c r="O122" s="64"/>
    </row>
    <row r="123" spans="1:13" s="2" customFormat="1" ht="15">
      <c r="A123" s="262" t="s">
        <v>16</v>
      </c>
      <c r="B123" s="262"/>
      <c r="C123" s="263"/>
      <c r="D123" s="264"/>
      <c r="E123" s="265"/>
      <c r="F123" s="265"/>
      <c r="G123" s="37"/>
      <c r="H123" s="38"/>
      <c r="I123" s="50">
        <f>SUM(I91:I122)</f>
        <v>0</v>
      </c>
      <c r="J123" s="31"/>
      <c r="K123" s="30"/>
      <c r="L123" s="47"/>
      <c r="M123" s="31"/>
    </row>
    <row r="124" spans="1:13" s="2" customFormat="1" ht="15">
      <c r="A124" s="262" t="s">
        <v>19</v>
      </c>
      <c r="B124" s="262"/>
      <c r="C124" s="263"/>
      <c r="D124" s="264"/>
      <c r="E124" s="265"/>
      <c r="F124" s="265"/>
      <c r="G124" s="37"/>
      <c r="H124" s="38"/>
      <c r="I124" s="50">
        <f>I125-I123</f>
        <v>0</v>
      </c>
      <c r="J124" s="15"/>
      <c r="K124" s="16"/>
      <c r="L124" s="47"/>
      <c r="M124" s="31"/>
    </row>
    <row r="125" spans="1:13" s="2" customFormat="1" ht="15">
      <c r="A125" s="262" t="s">
        <v>30</v>
      </c>
      <c r="B125" s="262"/>
      <c r="C125" s="263"/>
      <c r="D125" s="266"/>
      <c r="E125" s="267"/>
      <c r="F125" s="267"/>
      <c r="G125" s="29"/>
      <c r="H125" s="40"/>
      <c r="I125" s="39">
        <f>I123*1.21</f>
        <v>0</v>
      </c>
      <c r="J125" s="15"/>
      <c r="K125" s="16"/>
      <c r="L125" s="47"/>
      <c r="M125" s="31"/>
    </row>
    <row r="126" spans="1:9" ht="15">
      <c r="A126" s="183" t="s">
        <v>165</v>
      </c>
      <c r="B126" s="90"/>
      <c r="C126" s="91"/>
      <c r="D126" s="91"/>
      <c r="E126" s="91"/>
      <c r="F126" s="91"/>
      <c r="G126" s="91"/>
      <c r="H126" s="92"/>
      <c r="I126" s="92"/>
    </row>
    <row r="127" spans="1:9" ht="25.5">
      <c r="A127" s="212" t="s">
        <v>23</v>
      </c>
      <c r="B127" s="212" t="s">
        <v>24</v>
      </c>
      <c r="C127" s="212" t="s">
        <v>25</v>
      </c>
      <c r="D127" s="212" t="s">
        <v>26</v>
      </c>
      <c r="E127" s="213" t="s">
        <v>21</v>
      </c>
      <c r="F127" s="213" t="s">
        <v>22</v>
      </c>
      <c r="G127" s="212" t="s">
        <v>27</v>
      </c>
      <c r="H127" s="212" t="s">
        <v>28</v>
      </c>
      <c r="I127" s="212" t="s">
        <v>29</v>
      </c>
    </row>
    <row r="128" spans="1:9" ht="15">
      <c r="A128" s="209">
        <v>1</v>
      </c>
      <c r="B128" s="209">
        <v>2</v>
      </c>
      <c r="C128" s="209">
        <v>3</v>
      </c>
      <c r="D128" s="209">
        <v>4</v>
      </c>
      <c r="E128" s="209">
        <v>5</v>
      </c>
      <c r="F128" s="210">
        <v>6</v>
      </c>
      <c r="G128" s="210">
        <v>7</v>
      </c>
      <c r="H128" s="209">
        <v>8</v>
      </c>
      <c r="I128" s="209">
        <v>9</v>
      </c>
    </row>
    <row r="129" spans="1:9" ht="15">
      <c r="A129" s="184" t="s">
        <v>169</v>
      </c>
      <c r="B129" s="185"/>
      <c r="C129" s="186"/>
      <c r="D129" s="186"/>
      <c r="E129" s="186"/>
      <c r="F129" s="186"/>
      <c r="G129" s="186"/>
      <c r="H129" s="187"/>
      <c r="I129" s="188"/>
    </row>
    <row r="130" spans="1:9" ht="15">
      <c r="A130" s="70"/>
      <c r="B130" s="158" t="s">
        <v>13</v>
      </c>
      <c r="C130" s="157" t="s">
        <v>188</v>
      </c>
      <c r="D130" s="70" t="s">
        <v>1</v>
      </c>
      <c r="E130" s="109">
        <v>24</v>
      </c>
      <c r="F130" s="108"/>
      <c r="G130" s="71"/>
      <c r="H130" s="72">
        <f aca="true" t="shared" si="17" ref="H130:H135">F130*E130</f>
        <v>0</v>
      </c>
      <c r="I130" s="72">
        <f aca="true" t="shared" si="18" ref="I130:I135">H130</f>
        <v>0</v>
      </c>
    </row>
    <row r="131" spans="1:9" ht="15">
      <c r="A131" s="70"/>
      <c r="B131" s="158" t="s">
        <v>13</v>
      </c>
      <c r="C131" s="157" t="s">
        <v>189</v>
      </c>
      <c r="D131" s="70" t="s">
        <v>82</v>
      </c>
      <c r="E131" s="109">
        <v>4</v>
      </c>
      <c r="F131" s="108"/>
      <c r="G131" s="71"/>
      <c r="H131" s="72">
        <f t="shared" si="17"/>
        <v>0</v>
      </c>
      <c r="I131" s="72">
        <f t="shared" si="18"/>
        <v>0</v>
      </c>
    </row>
    <row r="132" spans="1:9" ht="15">
      <c r="A132" s="70"/>
      <c r="B132" s="20">
        <v>185851111</v>
      </c>
      <c r="C132" s="59" t="s">
        <v>83</v>
      </c>
      <c r="D132" s="25" t="s">
        <v>45</v>
      </c>
      <c r="E132" s="26">
        <v>4.8</v>
      </c>
      <c r="F132" s="24"/>
      <c r="G132" s="71"/>
      <c r="H132" s="72">
        <f t="shared" si="17"/>
        <v>0</v>
      </c>
      <c r="I132" s="72">
        <f t="shared" si="18"/>
        <v>0</v>
      </c>
    </row>
    <row r="133" spans="1:9" ht="25.5">
      <c r="A133" s="70"/>
      <c r="B133" s="158">
        <v>185804213</v>
      </c>
      <c r="C133" s="157" t="s">
        <v>85</v>
      </c>
      <c r="D133" s="70" t="s">
        <v>1</v>
      </c>
      <c r="E133" s="109">
        <v>24</v>
      </c>
      <c r="F133" s="108"/>
      <c r="G133" s="71"/>
      <c r="H133" s="72">
        <f t="shared" si="17"/>
        <v>0</v>
      </c>
      <c r="I133" s="72">
        <f t="shared" si="18"/>
        <v>0</v>
      </c>
    </row>
    <row r="134" spans="1:9" ht="15">
      <c r="A134" s="70"/>
      <c r="B134" s="158" t="s">
        <v>13</v>
      </c>
      <c r="C134" s="157" t="s">
        <v>167</v>
      </c>
      <c r="D134" s="70" t="s">
        <v>82</v>
      </c>
      <c r="E134" s="109">
        <v>2</v>
      </c>
      <c r="F134" s="108"/>
      <c r="G134" s="71"/>
      <c r="H134" s="72">
        <f t="shared" si="17"/>
        <v>0</v>
      </c>
      <c r="I134" s="72">
        <f t="shared" si="18"/>
        <v>0</v>
      </c>
    </row>
    <row r="135" spans="1:9" ht="25.5">
      <c r="A135" s="70"/>
      <c r="B135" s="158" t="s">
        <v>13</v>
      </c>
      <c r="C135" s="157" t="s">
        <v>86</v>
      </c>
      <c r="D135" s="70" t="s">
        <v>1</v>
      </c>
      <c r="E135" s="109">
        <v>24</v>
      </c>
      <c r="F135" s="108"/>
      <c r="G135" s="71"/>
      <c r="H135" s="72">
        <f t="shared" si="17"/>
        <v>0</v>
      </c>
      <c r="I135" s="72">
        <f t="shared" si="18"/>
        <v>0</v>
      </c>
    </row>
    <row r="136" spans="1:9" ht="38.25">
      <c r="A136" s="70"/>
      <c r="B136" s="158" t="s">
        <v>10</v>
      </c>
      <c r="C136" s="41" t="s">
        <v>87</v>
      </c>
      <c r="D136" s="70" t="s">
        <v>1</v>
      </c>
      <c r="E136" s="109">
        <v>3</v>
      </c>
      <c r="F136" s="108"/>
      <c r="G136" s="44">
        <f>E136*F136</f>
        <v>0</v>
      </c>
      <c r="H136" s="36"/>
      <c r="I136" s="36">
        <f>G136</f>
        <v>0</v>
      </c>
    </row>
    <row r="137" spans="1:9" ht="15">
      <c r="A137" s="184" t="s">
        <v>170</v>
      </c>
      <c r="B137" s="185"/>
      <c r="C137" s="186"/>
      <c r="D137" s="186"/>
      <c r="E137" s="186"/>
      <c r="F137" s="186"/>
      <c r="G137" s="186"/>
      <c r="H137" s="187"/>
      <c r="I137" s="188"/>
    </row>
    <row r="138" spans="1:9" ht="27">
      <c r="A138" s="156"/>
      <c r="B138" s="165" t="s">
        <v>171</v>
      </c>
      <c r="C138" s="219" t="s">
        <v>88</v>
      </c>
      <c r="D138" s="156" t="s">
        <v>44</v>
      </c>
      <c r="E138" s="155">
        <v>180</v>
      </c>
      <c r="F138" s="154"/>
      <c r="G138" s="153"/>
      <c r="H138" s="166">
        <f aca="true" t="shared" si="19" ref="H138:H143">F138*E138</f>
        <v>0</v>
      </c>
      <c r="I138" s="166">
        <f aca="true" t="shared" si="20" ref="I138:I143">H138</f>
        <v>0</v>
      </c>
    </row>
    <row r="139" spans="1:9" ht="27">
      <c r="A139" s="160"/>
      <c r="B139" s="161" t="s">
        <v>13</v>
      </c>
      <c r="C139" s="106" t="s">
        <v>89</v>
      </c>
      <c r="D139" s="189" t="s">
        <v>82</v>
      </c>
      <c r="E139" s="109">
        <v>2</v>
      </c>
      <c r="F139" s="162"/>
      <c r="G139" s="162"/>
      <c r="H139" s="159">
        <f t="shared" si="19"/>
        <v>0</v>
      </c>
      <c r="I139" s="159">
        <f t="shared" si="20"/>
        <v>0</v>
      </c>
    </row>
    <row r="140" spans="1:9" ht="15">
      <c r="A140" s="160"/>
      <c r="B140" s="164" t="s">
        <v>172</v>
      </c>
      <c r="C140" s="106" t="s">
        <v>168</v>
      </c>
      <c r="D140" s="189" t="s">
        <v>45</v>
      </c>
      <c r="E140" s="109">
        <v>2.7</v>
      </c>
      <c r="F140" s="162"/>
      <c r="G140" s="162"/>
      <c r="H140" s="159">
        <f t="shared" si="19"/>
        <v>0</v>
      </c>
      <c r="I140" s="159">
        <f t="shared" si="20"/>
        <v>0</v>
      </c>
    </row>
    <row r="141" spans="1:9" ht="15">
      <c r="A141" s="156"/>
      <c r="B141" s="161" t="s">
        <v>13</v>
      </c>
      <c r="C141" s="106" t="s">
        <v>168</v>
      </c>
      <c r="D141" s="189" t="s">
        <v>82</v>
      </c>
      <c r="E141" s="109">
        <v>4</v>
      </c>
      <c r="F141" s="162"/>
      <c r="G141" s="162"/>
      <c r="H141" s="159">
        <f t="shared" si="19"/>
        <v>0</v>
      </c>
      <c r="I141" s="159">
        <f t="shared" si="20"/>
        <v>0</v>
      </c>
    </row>
    <row r="142" spans="1:9" ht="15">
      <c r="A142" s="160"/>
      <c r="B142" s="20">
        <v>185851111</v>
      </c>
      <c r="C142" s="59" t="s">
        <v>83</v>
      </c>
      <c r="D142" s="163" t="s">
        <v>45</v>
      </c>
      <c r="E142" s="26">
        <v>13.5</v>
      </c>
      <c r="F142" s="162"/>
      <c r="G142" s="71"/>
      <c r="H142" s="159">
        <f t="shared" si="19"/>
        <v>0</v>
      </c>
      <c r="I142" s="159">
        <f t="shared" si="20"/>
        <v>0</v>
      </c>
    </row>
    <row r="143" spans="1:9" ht="15">
      <c r="A143" s="160"/>
      <c r="B143" s="161" t="s">
        <v>13</v>
      </c>
      <c r="C143" s="106" t="s">
        <v>90</v>
      </c>
      <c r="D143" s="189" t="s">
        <v>44</v>
      </c>
      <c r="E143" s="109">
        <v>180</v>
      </c>
      <c r="F143" s="162"/>
      <c r="G143" s="162"/>
      <c r="H143" s="159">
        <f t="shared" si="19"/>
        <v>0</v>
      </c>
      <c r="I143" s="159">
        <f t="shared" si="20"/>
        <v>0</v>
      </c>
    </row>
    <row r="144" spans="1:9" ht="15">
      <c r="A144" s="156"/>
      <c r="B144" s="158" t="s">
        <v>10</v>
      </c>
      <c r="C144" s="41" t="s">
        <v>94</v>
      </c>
      <c r="D144" s="70" t="s">
        <v>11</v>
      </c>
      <c r="E144" s="109">
        <v>4.5</v>
      </c>
      <c r="F144" s="108"/>
      <c r="G144" s="44">
        <f>E144*F144</f>
        <v>0</v>
      </c>
      <c r="H144" s="36"/>
      <c r="I144" s="36">
        <f>G144</f>
        <v>0</v>
      </c>
    </row>
    <row r="145" spans="1:9" ht="15">
      <c r="A145" s="160"/>
      <c r="B145" s="161" t="s">
        <v>13</v>
      </c>
      <c r="C145" s="106" t="s">
        <v>190</v>
      </c>
      <c r="D145" s="189" t="s">
        <v>1</v>
      </c>
      <c r="E145" s="109">
        <v>120</v>
      </c>
      <c r="F145" s="162"/>
      <c r="G145" s="162"/>
      <c r="H145" s="159">
        <f>F145*E145</f>
        <v>0</v>
      </c>
      <c r="I145" s="159">
        <f>H145</f>
        <v>0</v>
      </c>
    </row>
    <row r="146" spans="1:9" ht="15">
      <c r="A146" s="156"/>
      <c r="B146" s="42" t="s">
        <v>37</v>
      </c>
      <c r="C146" s="221" t="s">
        <v>36</v>
      </c>
      <c r="D146" s="25" t="s">
        <v>44</v>
      </c>
      <c r="E146" s="26">
        <v>180</v>
      </c>
      <c r="F146" s="24"/>
      <c r="G146" s="44">
        <f aca="true" t="shared" si="21" ref="G146">E146*F146</f>
        <v>0</v>
      </c>
      <c r="H146" s="36"/>
      <c r="I146" s="36">
        <f aca="true" t="shared" si="22" ref="I146">G146</f>
        <v>0</v>
      </c>
    </row>
    <row r="147" spans="1:9" ht="15">
      <c r="A147" s="160"/>
      <c r="B147" s="21" t="s">
        <v>10</v>
      </c>
      <c r="C147" s="59" t="s">
        <v>95</v>
      </c>
      <c r="D147" s="25" t="s">
        <v>45</v>
      </c>
      <c r="E147" s="26">
        <v>9</v>
      </c>
      <c r="F147" s="24"/>
      <c r="G147" s="44"/>
      <c r="H147" s="36">
        <f>F147*E147</f>
        <v>0</v>
      </c>
      <c r="I147" s="36">
        <f aca="true" t="shared" si="23" ref="I147">H147</f>
        <v>0</v>
      </c>
    </row>
    <row r="148" spans="1:9" ht="15">
      <c r="A148" s="184" t="s">
        <v>173</v>
      </c>
      <c r="B148" s="185"/>
      <c r="C148" s="186"/>
      <c r="D148" s="186"/>
      <c r="E148" s="186"/>
      <c r="F148" s="186"/>
      <c r="G148" s="186"/>
      <c r="H148" s="187"/>
      <c r="I148" s="188"/>
    </row>
    <row r="149" spans="1:9" ht="29.25" customHeight="1">
      <c r="A149" s="160"/>
      <c r="B149" s="103" t="s">
        <v>13</v>
      </c>
      <c r="C149" s="106" t="s">
        <v>175</v>
      </c>
      <c r="D149" s="189" t="s">
        <v>44</v>
      </c>
      <c r="E149" s="109">
        <v>4773</v>
      </c>
      <c r="F149" s="162"/>
      <c r="G149" s="162"/>
      <c r="H149" s="159">
        <f>F149*E149</f>
        <v>0</v>
      </c>
      <c r="I149" s="159">
        <f>H149</f>
        <v>0</v>
      </c>
    </row>
    <row r="150" spans="1:9" ht="31.5" customHeight="1">
      <c r="A150" s="160"/>
      <c r="B150" s="103" t="s">
        <v>13</v>
      </c>
      <c r="C150" s="106" t="s">
        <v>176</v>
      </c>
      <c r="D150" s="189" t="s">
        <v>82</v>
      </c>
      <c r="E150" s="109">
        <v>6</v>
      </c>
      <c r="F150" s="162"/>
      <c r="G150" s="162"/>
      <c r="H150" s="159">
        <f aca="true" t="shared" si="24" ref="H150">F150*E150</f>
        <v>0</v>
      </c>
      <c r="I150" s="159">
        <f aca="true" t="shared" si="25" ref="I150">H150</f>
        <v>0</v>
      </c>
    </row>
    <row r="151" spans="1:9" ht="15">
      <c r="A151" s="184" t="s">
        <v>174</v>
      </c>
      <c r="B151" s="185"/>
      <c r="C151" s="186"/>
      <c r="D151" s="186"/>
      <c r="E151" s="186"/>
      <c r="F151" s="186"/>
      <c r="G151" s="186"/>
      <c r="H151" s="187"/>
      <c r="I151" s="188"/>
    </row>
    <row r="152" spans="1:9" ht="27">
      <c r="A152" s="163"/>
      <c r="B152" s="105" t="s">
        <v>13</v>
      </c>
      <c r="C152" s="106" t="s">
        <v>177</v>
      </c>
      <c r="D152" s="189" t="s">
        <v>44</v>
      </c>
      <c r="E152" s="109">
        <v>742</v>
      </c>
      <c r="F152" s="108"/>
      <c r="G152" s="190"/>
      <c r="H152" s="72">
        <f>F152*E152</f>
        <v>0</v>
      </c>
      <c r="I152" s="72">
        <f>H152</f>
        <v>0</v>
      </c>
    </row>
    <row r="153" spans="1:9" ht="27">
      <c r="A153" s="163"/>
      <c r="B153" s="105" t="s">
        <v>13</v>
      </c>
      <c r="C153" s="106" t="s">
        <v>178</v>
      </c>
      <c r="D153" s="189" t="s">
        <v>82</v>
      </c>
      <c r="E153" s="109">
        <v>6</v>
      </c>
      <c r="F153" s="108"/>
      <c r="G153" s="190"/>
      <c r="H153" s="72">
        <f>F153*E153</f>
        <v>0</v>
      </c>
      <c r="I153" s="72">
        <f>H153</f>
        <v>0</v>
      </c>
    </row>
    <row r="154" spans="1:9" ht="15">
      <c r="A154" s="184" t="s">
        <v>179</v>
      </c>
      <c r="B154" s="185"/>
      <c r="C154" s="186"/>
      <c r="D154" s="186"/>
      <c r="E154" s="186"/>
      <c r="F154" s="186"/>
      <c r="G154" s="186"/>
      <c r="H154" s="187"/>
      <c r="I154" s="188"/>
    </row>
    <row r="155" spans="1:9" ht="27">
      <c r="A155" s="160"/>
      <c r="B155" s="103" t="s">
        <v>13</v>
      </c>
      <c r="C155" s="106" t="s">
        <v>180</v>
      </c>
      <c r="D155" s="189" t="s">
        <v>44</v>
      </c>
      <c r="E155" s="109">
        <v>6115</v>
      </c>
      <c r="F155" s="162"/>
      <c r="G155" s="162"/>
      <c r="H155" s="159">
        <f>F155*E155</f>
        <v>0</v>
      </c>
      <c r="I155" s="159">
        <f>H155</f>
        <v>0</v>
      </c>
    </row>
    <row r="156" spans="1:9" ht="27">
      <c r="A156" s="160"/>
      <c r="B156" s="103" t="s">
        <v>13</v>
      </c>
      <c r="C156" s="106" t="s">
        <v>181</v>
      </c>
      <c r="D156" s="189" t="s">
        <v>82</v>
      </c>
      <c r="E156" s="109">
        <v>2</v>
      </c>
      <c r="F156" s="162"/>
      <c r="G156" s="162"/>
      <c r="H156" s="159">
        <f aca="true" t="shared" si="26" ref="H156">F156*E156</f>
        <v>0</v>
      </c>
      <c r="I156" s="159">
        <f aca="true" t="shared" si="27" ref="I156">H156</f>
        <v>0</v>
      </c>
    </row>
    <row r="157" spans="1:9" ht="15">
      <c r="A157" s="184" t="s">
        <v>182</v>
      </c>
      <c r="B157" s="185"/>
      <c r="C157" s="186"/>
      <c r="D157" s="186"/>
      <c r="E157" s="186"/>
      <c r="F157" s="186"/>
      <c r="G157" s="186"/>
      <c r="H157" s="187"/>
      <c r="I157" s="188"/>
    </row>
    <row r="158" spans="1:9" ht="27">
      <c r="A158" s="160"/>
      <c r="B158" s="103" t="s">
        <v>13</v>
      </c>
      <c r="C158" s="106" t="s">
        <v>183</v>
      </c>
      <c r="D158" s="189" t="s">
        <v>44</v>
      </c>
      <c r="E158" s="109">
        <v>656</v>
      </c>
      <c r="F158" s="162"/>
      <c r="G158" s="162"/>
      <c r="H158" s="159">
        <f>F158*E158</f>
        <v>0</v>
      </c>
      <c r="I158" s="159">
        <f>H158</f>
        <v>0</v>
      </c>
    </row>
    <row r="159" spans="1:9" ht="27">
      <c r="A159" s="160"/>
      <c r="B159" s="103" t="s">
        <v>13</v>
      </c>
      <c r="C159" s="106" t="s">
        <v>184</v>
      </c>
      <c r="D159" s="189" t="s">
        <v>82</v>
      </c>
      <c r="E159" s="109">
        <v>2</v>
      </c>
      <c r="F159" s="162"/>
      <c r="G159" s="162"/>
      <c r="H159" s="159">
        <f aca="true" t="shared" si="28" ref="H159">F159*E159</f>
        <v>0</v>
      </c>
      <c r="I159" s="159">
        <f aca="true" t="shared" si="29" ref="I159">H159</f>
        <v>0</v>
      </c>
    </row>
    <row r="160" spans="1:9" ht="15">
      <c r="A160" s="262" t="s">
        <v>16</v>
      </c>
      <c r="B160" s="262"/>
      <c r="C160" s="263"/>
      <c r="D160" s="264"/>
      <c r="E160" s="265"/>
      <c r="F160" s="265"/>
      <c r="G160" s="37"/>
      <c r="H160" s="38"/>
      <c r="I160" s="50">
        <f>SUM(I130:I159)</f>
        <v>0</v>
      </c>
    </row>
    <row r="161" spans="1:9" ht="15">
      <c r="A161" s="262" t="s">
        <v>19</v>
      </c>
      <c r="B161" s="262"/>
      <c r="C161" s="263"/>
      <c r="D161" s="264"/>
      <c r="E161" s="265"/>
      <c r="F161" s="265"/>
      <c r="G161" s="37"/>
      <c r="H161" s="38"/>
      <c r="I161" s="50">
        <f>I162-I160</f>
        <v>0</v>
      </c>
    </row>
    <row r="162" spans="1:9" ht="15">
      <c r="A162" s="262" t="s">
        <v>30</v>
      </c>
      <c r="B162" s="262"/>
      <c r="C162" s="263"/>
      <c r="D162" s="266"/>
      <c r="E162" s="267"/>
      <c r="F162" s="267"/>
      <c r="G162" s="29"/>
      <c r="H162" s="40"/>
      <c r="I162" s="39">
        <f>I160*1.21</f>
        <v>0</v>
      </c>
    </row>
    <row r="163" spans="1:9" ht="15">
      <c r="A163" s="183" t="s">
        <v>166</v>
      </c>
      <c r="B163" s="90"/>
      <c r="C163" s="91"/>
      <c r="D163" s="91"/>
      <c r="E163" s="91"/>
      <c r="F163" s="91"/>
      <c r="G163" s="91"/>
      <c r="H163" s="92"/>
      <c r="I163" s="92"/>
    </row>
    <row r="164" spans="1:9" ht="25.5">
      <c r="A164" s="212" t="s">
        <v>23</v>
      </c>
      <c r="B164" s="212" t="s">
        <v>24</v>
      </c>
      <c r="C164" s="212" t="s">
        <v>25</v>
      </c>
      <c r="D164" s="212" t="s">
        <v>26</v>
      </c>
      <c r="E164" s="213" t="s">
        <v>21</v>
      </c>
      <c r="F164" s="213" t="s">
        <v>22</v>
      </c>
      <c r="G164" s="212" t="s">
        <v>27</v>
      </c>
      <c r="H164" s="212" t="s">
        <v>28</v>
      </c>
      <c r="I164" s="212" t="s">
        <v>29</v>
      </c>
    </row>
    <row r="165" spans="1:9" ht="15">
      <c r="A165" s="209">
        <v>1</v>
      </c>
      <c r="B165" s="209">
        <v>2</v>
      </c>
      <c r="C165" s="209">
        <v>3</v>
      </c>
      <c r="D165" s="209">
        <v>4</v>
      </c>
      <c r="E165" s="209">
        <v>5</v>
      </c>
      <c r="F165" s="210">
        <v>6</v>
      </c>
      <c r="G165" s="210">
        <v>7</v>
      </c>
      <c r="H165" s="209">
        <v>8</v>
      </c>
      <c r="I165" s="209">
        <v>9</v>
      </c>
    </row>
    <row r="166" spans="1:9" ht="15">
      <c r="A166" s="184" t="s">
        <v>169</v>
      </c>
      <c r="B166" s="185"/>
      <c r="C166" s="186"/>
      <c r="D166" s="186"/>
      <c r="E166" s="186"/>
      <c r="F166" s="186"/>
      <c r="G166" s="186"/>
      <c r="H166" s="187"/>
      <c r="I166" s="188"/>
    </row>
    <row r="167" spans="1:9" ht="15">
      <c r="A167" s="70"/>
      <c r="B167" s="158" t="s">
        <v>13</v>
      </c>
      <c r="C167" s="157" t="s">
        <v>188</v>
      </c>
      <c r="D167" s="70" t="s">
        <v>1</v>
      </c>
      <c r="E167" s="109">
        <v>24</v>
      </c>
      <c r="F167" s="108"/>
      <c r="G167" s="71"/>
      <c r="H167" s="72">
        <f aca="true" t="shared" si="30" ref="H167:H172">F167*E167</f>
        <v>0</v>
      </c>
      <c r="I167" s="72">
        <f aca="true" t="shared" si="31" ref="I167:I172">H167</f>
        <v>0</v>
      </c>
    </row>
    <row r="168" spans="1:9" ht="15">
      <c r="A168" s="70"/>
      <c r="B168" s="158" t="s">
        <v>13</v>
      </c>
      <c r="C168" s="157" t="s">
        <v>189</v>
      </c>
      <c r="D168" s="70" t="s">
        <v>82</v>
      </c>
      <c r="E168" s="109">
        <v>2</v>
      </c>
      <c r="F168" s="108"/>
      <c r="G168" s="71"/>
      <c r="H168" s="72">
        <f t="shared" si="30"/>
        <v>0</v>
      </c>
      <c r="I168" s="72">
        <f t="shared" si="31"/>
        <v>0</v>
      </c>
    </row>
    <row r="169" spans="1:9" ht="15">
      <c r="A169" s="70"/>
      <c r="B169" s="20">
        <v>185851111</v>
      </c>
      <c r="C169" s="59" t="s">
        <v>83</v>
      </c>
      <c r="D169" s="25" t="s">
        <v>45</v>
      </c>
      <c r="E169" s="26">
        <v>4.8</v>
      </c>
      <c r="F169" s="24"/>
      <c r="G169" s="71"/>
      <c r="H169" s="72">
        <f t="shared" si="30"/>
        <v>0</v>
      </c>
      <c r="I169" s="72">
        <f t="shared" si="31"/>
        <v>0</v>
      </c>
    </row>
    <row r="170" spans="1:9" ht="25.5">
      <c r="A170" s="70"/>
      <c r="B170" s="158">
        <v>185804213</v>
      </c>
      <c r="C170" s="157" t="s">
        <v>85</v>
      </c>
      <c r="D170" s="70" t="s">
        <v>1</v>
      </c>
      <c r="E170" s="109">
        <v>24</v>
      </c>
      <c r="F170" s="108"/>
      <c r="G170" s="71"/>
      <c r="H170" s="72">
        <f t="shared" si="30"/>
        <v>0</v>
      </c>
      <c r="I170" s="72">
        <f t="shared" si="31"/>
        <v>0</v>
      </c>
    </row>
    <row r="171" spans="1:9" ht="15">
      <c r="A171" s="70"/>
      <c r="B171" s="158" t="s">
        <v>13</v>
      </c>
      <c r="C171" s="157" t="s">
        <v>167</v>
      </c>
      <c r="D171" s="70" t="s">
        <v>82</v>
      </c>
      <c r="E171" s="109">
        <v>2</v>
      </c>
      <c r="F171" s="108"/>
      <c r="G171" s="71"/>
      <c r="H171" s="72">
        <f t="shared" si="30"/>
        <v>0</v>
      </c>
      <c r="I171" s="72">
        <f t="shared" si="31"/>
        <v>0</v>
      </c>
    </row>
    <row r="172" spans="1:9" ht="25.5">
      <c r="A172" s="70"/>
      <c r="B172" s="158" t="s">
        <v>13</v>
      </c>
      <c r="C172" s="157" t="s">
        <v>86</v>
      </c>
      <c r="D172" s="70" t="s">
        <v>1</v>
      </c>
      <c r="E172" s="109">
        <v>24</v>
      </c>
      <c r="F172" s="108"/>
      <c r="G172" s="71"/>
      <c r="H172" s="72">
        <f t="shared" si="30"/>
        <v>0</v>
      </c>
      <c r="I172" s="72">
        <f t="shared" si="31"/>
        <v>0</v>
      </c>
    </row>
    <row r="173" spans="1:9" ht="38.25">
      <c r="A173" s="70"/>
      <c r="B173" s="158" t="s">
        <v>10</v>
      </c>
      <c r="C173" s="41" t="s">
        <v>87</v>
      </c>
      <c r="D173" s="70" t="s">
        <v>1</v>
      </c>
      <c r="E173" s="109">
        <v>3</v>
      </c>
      <c r="F173" s="108"/>
      <c r="G173" s="44">
        <f>E173*F173</f>
        <v>0</v>
      </c>
      <c r="H173" s="36"/>
      <c r="I173" s="36">
        <f>G173</f>
        <v>0</v>
      </c>
    </row>
    <row r="174" spans="1:9" ht="15">
      <c r="A174" s="238"/>
      <c r="B174" s="158" t="s">
        <v>13</v>
      </c>
      <c r="C174" s="157" t="s">
        <v>191</v>
      </c>
      <c r="D174" s="70" t="s">
        <v>1</v>
      </c>
      <c r="E174" s="109">
        <v>24</v>
      </c>
      <c r="F174" s="108"/>
      <c r="G174" s="71"/>
      <c r="H174" s="72">
        <f aca="true" t="shared" si="32" ref="H174">F174*E174</f>
        <v>0</v>
      </c>
      <c r="I174" s="72">
        <f aca="true" t="shared" si="33" ref="I174">H174</f>
        <v>0</v>
      </c>
    </row>
    <row r="175" spans="1:9" ht="15">
      <c r="A175" s="184" t="s">
        <v>170</v>
      </c>
      <c r="B175" s="185"/>
      <c r="C175" s="186"/>
      <c r="D175" s="186"/>
      <c r="E175" s="186"/>
      <c r="F175" s="186"/>
      <c r="G175" s="186"/>
      <c r="H175" s="187"/>
      <c r="I175" s="188"/>
    </row>
    <row r="176" spans="1:9" ht="30.75" customHeight="1">
      <c r="A176" s="156"/>
      <c r="B176" s="165" t="s">
        <v>171</v>
      </c>
      <c r="C176" s="219" t="s">
        <v>88</v>
      </c>
      <c r="D176" s="156" t="s">
        <v>44</v>
      </c>
      <c r="E176" s="155">
        <v>180</v>
      </c>
      <c r="F176" s="154"/>
      <c r="G176" s="153"/>
      <c r="H176" s="166">
        <f aca="true" t="shared" si="34" ref="H176:H181">F176*E176</f>
        <v>0</v>
      </c>
      <c r="I176" s="166">
        <f aca="true" t="shared" si="35" ref="I176:I181">H176</f>
        <v>0</v>
      </c>
    </row>
    <row r="177" spans="1:9" ht="27">
      <c r="A177" s="160"/>
      <c r="B177" s="161" t="s">
        <v>13</v>
      </c>
      <c r="C177" s="106" t="s">
        <v>89</v>
      </c>
      <c r="D177" s="189" t="s">
        <v>82</v>
      </c>
      <c r="E177" s="109">
        <v>2</v>
      </c>
      <c r="F177" s="162"/>
      <c r="G177" s="162"/>
      <c r="H177" s="159">
        <f t="shared" si="34"/>
        <v>0</v>
      </c>
      <c r="I177" s="159">
        <f t="shared" si="35"/>
        <v>0</v>
      </c>
    </row>
    <row r="178" spans="1:9" ht="15">
      <c r="A178" s="160"/>
      <c r="B178" s="164" t="s">
        <v>172</v>
      </c>
      <c r="C178" s="106" t="s">
        <v>168</v>
      </c>
      <c r="D178" s="189" t="s">
        <v>45</v>
      </c>
      <c r="E178" s="109">
        <v>2.7</v>
      </c>
      <c r="F178" s="162"/>
      <c r="G178" s="162"/>
      <c r="H178" s="159">
        <f t="shared" si="34"/>
        <v>0</v>
      </c>
      <c r="I178" s="159">
        <f t="shared" si="35"/>
        <v>0</v>
      </c>
    </row>
    <row r="179" spans="1:9" ht="15">
      <c r="A179" s="156"/>
      <c r="B179" s="161" t="s">
        <v>13</v>
      </c>
      <c r="C179" s="106" t="s">
        <v>168</v>
      </c>
      <c r="D179" s="189" t="s">
        <v>82</v>
      </c>
      <c r="E179" s="109">
        <v>2</v>
      </c>
      <c r="F179" s="162"/>
      <c r="G179" s="162"/>
      <c r="H179" s="159">
        <f t="shared" si="34"/>
        <v>0</v>
      </c>
      <c r="I179" s="159">
        <f t="shared" si="35"/>
        <v>0</v>
      </c>
    </row>
    <row r="180" spans="1:9" ht="15">
      <c r="A180" s="160"/>
      <c r="B180" s="20">
        <v>185851111</v>
      </c>
      <c r="C180" s="59" t="s">
        <v>83</v>
      </c>
      <c r="D180" s="163" t="s">
        <v>45</v>
      </c>
      <c r="E180" s="26">
        <v>8.1</v>
      </c>
      <c r="F180" s="162"/>
      <c r="G180" s="71"/>
      <c r="H180" s="159">
        <f t="shared" si="34"/>
        <v>0</v>
      </c>
      <c r="I180" s="159">
        <f t="shared" si="35"/>
        <v>0</v>
      </c>
    </row>
    <row r="181" spans="1:9" ht="15">
      <c r="A181" s="160"/>
      <c r="B181" s="161" t="s">
        <v>13</v>
      </c>
      <c r="C181" s="106" t="s">
        <v>90</v>
      </c>
      <c r="D181" s="189" t="s">
        <v>44</v>
      </c>
      <c r="E181" s="109">
        <v>180</v>
      </c>
      <c r="F181" s="162"/>
      <c r="G181" s="162"/>
      <c r="H181" s="159">
        <f t="shared" si="34"/>
        <v>0</v>
      </c>
      <c r="I181" s="159">
        <f t="shared" si="35"/>
        <v>0</v>
      </c>
    </row>
    <row r="182" spans="1:9" ht="15">
      <c r="A182" s="156"/>
      <c r="B182" s="158" t="s">
        <v>10</v>
      </c>
      <c r="C182" s="41" t="s">
        <v>94</v>
      </c>
      <c r="D182" s="70" t="s">
        <v>11</v>
      </c>
      <c r="E182" s="109">
        <v>4.5</v>
      </c>
      <c r="F182" s="108"/>
      <c r="G182" s="44">
        <f>E182*F182</f>
        <v>0</v>
      </c>
      <c r="H182" s="36"/>
      <c r="I182" s="36">
        <f>G182</f>
        <v>0</v>
      </c>
    </row>
    <row r="183" spans="1:9" ht="15">
      <c r="A183" s="160"/>
      <c r="B183" s="161" t="s">
        <v>13</v>
      </c>
      <c r="C183" s="106" t="s">
        <v>190</v>
      </c>
      <c r="D183" s="189" t="s">
        <v>1</v>
      </c>
      <c r="E183" s="109">
        <v>120</v>
      </c>
      <c r="F183" s="162"/>
      <c r="G183" s="162"/>
      <c r="H183" s="159">
        <f>F183*E183</f>
        <v>0</v>
      </c>
      <c r="I183" s="159">
        <f>H183</f>
        <v>0</v>
      </c>
    </row>
    <row r="184" spans="1:9" ht="15">
      <c r="A184" s="156"/>
      <c r="B184" s="42" t="s">
        <v>37</v>
      </c>
      <c r="C184" s="221" t="s">
        <v>36</v>
      </c>
      <c r="D184" s="25" t="s">
        <v>44</v>
      </c>
      <c r="E184" s="26">
        <v>180</v>
      </c>
      <c r="F184" s="24"/>
      <c r="G184" s="44">
        <f aca="true" t="shared" si="36" ref="G184">E184*F184</f>
        <v>0</v>
      </c>
      <c r="H184" s="36"/>
      <c r="I184" s="36">
        <f aca="true" t="shared" si="37" ref="I184">G184</f>
        <v>0</v>
      </c>
    </row>
    <row r="185" spans="1:9" ht="15">
      <c r="A185" s="160"/>
      <c r="B185" s="21" t="s">
        <v>10</v>
      </c>
      <c r="C185" s="59" t="s">
        <v>95</v>
      </c>
      <c r="D185" s="25" t="s">
        <v>45</v>
      </c>
      <c r="E185" s="26">
        <v>9</v>
      </c>
      <c r="F185" s="24"/>
      <c r="G185" s="44"/>
      <c r="H185" s="36">
        <f>F185*E185</f>
        <v>0</v>
      </c>
      <c r="I185" s="36">
        <f aca="true" t="shared" si="38" ref="I185:I186">H185</f>
        <v>0</v>
      </c>
    </row>
    <row r="186" spans="1:9" ht="31.5" customHeight="1">
      <c r="A186" s="236"/>
      <c r="B186" s="110" t="s">
        <v>13</v>
      </c>
      <c r="C186" s="219" t="s">
        <v>116</v>
      </c>
      <c r="D186" s="191" t="s">
        <v>1</v>
      </c>
      <c r="E186" s="229">
        <v>33</v>
      </c>
      <c r="F186" s="190"/>
      <c r="G186" s="190"/>
      <c r="H186" s="56">
        <f aca="true" t="shared" si="39" ref="H186">F186*E186</f>
        <v>0</v>
      </c>
      <c r="I186" s="56">
        <f t="shared" si="38"/>
        <v>0</v>
      </c>
    </row>
    <row r="187" spans="1:9" ht="15">
      <c r="A187" s="184" t="s">
        <v>173</v>
      </c>
      <c r="B187" s="185"/>
      <c r="C187" s="186"/>
      <c r="D187" s="186"/>
      <c r="E187" s="186"/>
      <c r="F187" s="186"/>
      <c r="G187" s="186"/>
      <c r="H187" s="187"/>
      <c r="I187" s="188"/>
    </row>
    <row r="188" spans="1:9" ht="27">
      <c r="A188" s="160"/>
      <c r="B188" s="103" t="s">
        <v>13</v>
      </c>
      <c r="C188" s="106" t="s">
        <v>175</v>
      </c>
      <c r="D188" s="189" t="s">
        <v>44</v>
      </c>
      <c r="E188" s="109">
        <v>4773</v>
      </c>
      <c r="F188" s="162"/>
      <c r="G188" s="162"/>
      <c r="H188" s="159">
        <f>F188*E188</f>
        <v>0</v>
      </c>
      <c r="I188" s="159">
        <f>H188</f>
        <v>0</v>
      </c>
    </row>
    <row r="189" spans="1:9" ht="27">
      <c r="A189" s="160"/>
      <c r="B189" s="103" t="s">
        <v>13</v>
      </c>
      <c r="C189" s="106" t="s">
        <v>176</v>
      </c>
      <c r="D189" s="189" t="s">
        <v>82</v>
      </c>
      <c r="E189" s="109">
        <v>6</v>
      </c>
      <c r="F189" s="162"/>
      <c r="G189" s="162"/>
      <c r="H189" s="159">
        <f aca="true" t="shared" si="40" ref="H189">F189*E189</f>
        <v>0</v>
      </c>
      <c r="I189" s="159">
        <f aca="true" t="shared" si="41" ref="I189">H189</f>
        <v>0</v>
      </c>
    </row>
    <row r="190" spans="1:9" ht="15">
      <c r="A190" s="184" t="s">
        <v>174</v>
      </c>
      <c r="B190" s="185"/>
      <c r="C190" s="186"/>
      <c r="D190" s="186"/>
      <c r="E190" s="186"/>
      <c r="F190" s="186"/>
      <c r="G190" s="186"/>
      <c r="H190" s="187"/>
      <c r="I190" s="188"/>
    </row>
    <row r="191" spans="1:9" ht="27">
      <c r="A191" s="163"/>
      <c r="B191" s="105" t="s">
        <v>13</v>
      </c>
      <c r="C191" s="106" t="s">
        <v>177</v>
      </c>
      <c r="D191" s="189" t="s">
        <v>44</v>
      </c>
      <c r="E191" s="109">
        <v>742</v>
      </c>
      <c r="F191" s="108"/>
      <c r="G191" s="190"/>
      <c r="H191" s="72">
        <f>F191*E191</f>
        <v>0</v>
      </c>
      <c r="I191" s="72">
        <f>H191</f>
        <v>0</v>
      </c>
    </row>
    <row r="192" spans="1:9" ht="27">
      <c r="A192" s="163"/>
      <c r="B192" s="105" t="s">
        <v>13</v>
      </c>
      <c r="C192" s="106" t="s">
        <v>178</v>
      </c>
      <c r="D192" s="189" t="s">
        <v>82</v>
      </c>
      <c r="E192" s="109">
        <v>6</v>
      </c>
      <c r="F192" s="108"/>
      <c r="G192" s="190"/>
      <c r="H192" s="72">
        <f>F192*E192</f>
        <v>0</v>
      </c>
      <c r="I192" s="72">
        <f>H192</f>
        <v>0</v>
      </c>
    </row>
    <row r="193" spans="1:9" ht="15">
      <c r="A193" s="184" t="s">
        <v>179</v>
      </c>
      <c r="B193" s="185"/>
      <c r="C193" s="186"/>
      <c r="D193" s="186"/>
      <c r="E193" s="186"/>
      <c r="F193" s="186"/>
      <c r="G193" s="186"/>
      <c r="H193" s="187"/>
      <c r="I193" s="188"/>
    </row>
    <row r="194" spans="1:9" ht="27">
      <c r="A194" s="160"/>
      <c r="B194" s="103" t="s">
        <v>13</v>
      </c>
      <c r="C194" s="106" t="s">
        <v>180</v>
      </c>
      <c r="D194" s="189" t="s">
        <v>44</v>
      </c>
      <c r="E194" s="109">
        <v>6115</v>
      </c>
      <c r="F194" s="162"/>
      <c r="G194" s="162"/>
      <c r="H194" s="159">
        <f>F194*E194</f>
        <v>0</v>
      </c>
      <c r="I194" s="159">
        <f>H194</f>
        <v>0</v>
      </c>
    </row>
    <row r="195" spans="1:9" ht="27">
      <c r="A195" s="160"/>
      <c r="B195" s="103" t="s">
        <v>13</v>
      </c>
      <c r="C195" s="106" t="s">
        <v>181</v>
      </c>
      <c r="D195" s="189" t="s">
        <v>82</v>
      </c>
      <c r="E195" s="109">
        <v>2</v>
      </c>
      <c r="F195" s="162"/>
      <c r="G195" s="162"/>
      <c r="H195" s="159">
        <f aca="true" t="shared" si="42" ref="H195">F195*E195</f>
        <v>0</v>
      </c>
      <c r="I195" s="159">
        <f aca="true" t="shared" si="43" ref="I195">H195</f>
        <v>0</v>
      </c>
    </row>
    <row r="196" spans="1:9" ht="15">
      <c r="A196" s="184" t="s">
        <v>182</v>
      </c>
      <c r="B196" s="185"/>
      <c r="C196" s="186"/>
      <c r="D196" s="186"/>
      <c r="E196" s="186"/>
      <c r="F196" s="186"/>
      <c r="G196" s="186"/>
      <c r="H196" s="187"/>
      <c r="I196" s="188"/>
    </row>
    <row r="197" spans="1:9" ht="27">
      <c r="A197" s="160"/>
      <c r="B197" s="103" t="s">
        <v>13</v>
      </c>
      <c r="C197" s="106" t="s">
        <v>183</v>
      </c>
      <c r="D197" s="189" t="s">
        <v>44</v>
      </c>
      <c r="E197" s="109">
        <v>656</v>
      </c>
      <c r="F197" s="162"/>
      <c r="G197" s="162"/>
      <c r="H197" s="159">
        <f>F197*E197</f>
        <v>0</v>
      </c>
      <c r="I197" s="159">
        <f>H197</f>
        <v>0</v>
      </c>
    </row>
    <row r="198" spans="1:9" ht="27">
      <c r="A198" s="160"/>
      <c r="B198" s="103" t="s">
        <v>13</v>
      </c>
      <c r="C198" s="106" t="s">
        <v>184</v>
      </c>
      <c r="D198" s="189" t="s">
        <v>82</v>
      </c>
      <c r="E198" s="109">
        <v>2</v>
      </c>
      <c r="F198" s="162"/>
      <c r="G198" s="162"/>
      <c r="H198" s="159">
        <f aca="true" t="shared" si="44" ref="H198">F198*E198</f>
        <v>0</v>
      </c>
      <c r="I198" s="159">
        <f aca="true" t="shared" si="45" ref="I198">H198</f>
        <v>0</v>
      </c>
    </row>
    <row r="199" spans="1:9" ht="15">
      <c r="A199" s="262" t="s">
        <v>16</v>
      </c>
      <c r="B199" s="262"/>
      <c r="C199" s="263"/>
      <c r="D199" s="264"/>
      <c r="E199" s="265"/>
      <c r="F199" s="265"/>
      <c r="G199" s="37"/>
      <c r="H199" s="38"/>
      <c r="I199" s="50">
        <f>SUM(I167:I198)</f>
        <v>0</v>
      </c>
    </row>
    <row r="200" spans="1:9" ht="15">
      <c r="A200" s="262" t="s">
        <v>19</v>
      </c>
      <c r="B200" s="262"/>
      <c r="C200" s="263"/>
      <c r="D200" s="264"/>
      <c r="E200" s="265"/>
      <c r="F200" s="265"/>
      <c r="G200" s="37"/>
      <c r="H200" s="38"/>
      <c r="I200" s="50">
        <f>I201-I199</f>
        <v>0</v>
      </c>
    </row>
    <row r="201" spans="1:9" ht="15">
      <c r="A201" s="262" t="s">
        <v>30</v>
      </c>
      <c r="B201" s="262"/>
      <c r="C201" s="263"/>
      <c r="D201" s="266"/>
      <c r="E201" s="267"/>
      <c r="F201" s="267"/>
      <c r="G201" s="29"/>
      <c r="H201" s="40"/>
      <c r="I201" s="39">
        <f>I199*1.21</f>
        <v>0</v>
      </c>
    </row>
  </sheetData>
  <mergeCells count="97">
    <mergeCell ref="C82:C84"/>
    <mergeCell ref="D82:E82"/>
    <mergeCell ref="F82:G82"/>
    <mergeCell ref="D83:E83"/>
    <mergeCell ref="F83:G83"/>
    <mergeCell ref="D84:E84"/>
    <mergeCell ref="D79:E79"/>
    <mergeCell ref="F79:G79"/>
    <mergeCell ref="F84:G84"/>
    <mergeCell ref="D80:E80"/>
    <mergeCell ref="F80:G80"/>
    <mergeCell ref="D81:E81"/>
    <mergeCell ref="F81:G81"/>
    <mergeCell ref="B76:E76"/>
    <mergeCell ref="D77:E77"/>
    <mergeCell ref="F77:G77"/>
    <mergeCell ref="D78:E78"/>
    <mergeCell ref="F78:G78"/>
    <mergeCell ref="C72:C74"/>
    <mergeCell ref="D72:E72"/>
    <mergeCell ref="F72:G72"/>
    <mergeCell ref="D73:E73"/>
    <mergeCell ref="F73:G73"/>
    <mergeCell ref="D74:E74"/>
    <mergeCell ref="F74:G74"/>
    <mergeCell ref="B66:E66"/>
    <mergeCell ref="D67:E67"/>
    <mergeCell ref="F67:G67"/>
    <mergeCell ref="D71:E71"/>
    <mergeCell ref="F71:G71"/>
    <mergeCell ref="D68:E68"/>
    <mergeCell ref="F68:G68"/>
    <mergeCell ref="D69:E69"/>
    <mergeCell ref="F69:G69"/>
    <mergeCell ref="D70:E70"/>
    <mergeCell ref="F70:G70"/>
    <mergeCell ref="C62:C64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B56:E56"/>
    <mergeCell ref="D57:E57"/>
    <mergeCell ref="F57:G57"/>
    <mergeCell ref="D58:E58"/>
    <mergeCell ref="F58:G58"/>
    <mergeCell ref="A123:C123"/>
    <mergeCell ref="D123:F123"/>
    <mergeCell ref="A124:C124"/>
    <mergeCell ref="D124:F124"/>
    <mergeCell ref="A125:C125"/>
    <mergeCell ref="D125:F125"/>
    <mergeCell ref="D51:E51"/>
    <mergeCell ref="F51:G51"/>
    <mergeCell ref="C52:C54"/>
    <mergeCell ref="D52:E52"/>
    <mergeCell ref="F52:G52"/>
    <mergeCell ref="D53:E53"/>
    <mergeCell ref="F53:G53"/>
    <mergeCell ref="D54:E54"/>
    <mergeCell ref="F54:G54"/>
    <mergeCell ref="A44:I44"/>
    <mergeCell ref="D49:E49"/>
    <mergeCell ref="F49:G49"/>
    <mergeCell ref="D50:E50"/>
    <mergeCell ref="F50:G50"/>
    <mergeCell ref="B46:E46"/>
    <mergeCell ref="D47:E47"/>
    <mergeCell ref="F47:G47"/>
    <mergeCell ref="D48:E48"/>
    <mergeCell ref="F48:G48"/>
    <mergeCell ref="A2:I2"/>
    <mergeCell ref="G25:H25"/>
    <mergeCell ref="G26:H26"/>
    <mergeCell ref="G27:H27"/>
    <mergeCell ref="B30:H30"/>
    <mergeCell ref="C4:H4"/>
    <mergeCell ref="A160:C160"/>
    <mergeCell ref="D160:F160"/>
    <mergeCell ref="A161:C161"/>
    <mergeCell ref="D161:F161"/>
    <mergeCell ref="A162:C162"/>
    <mergeCell ref="D162:F162"/>
    <mergeCell ref="A199:C199"/>
    <mergeCell ref="D199:F199"/>
    <mergeCell ref="A200:C200"/>
    <mergeCell ref="D200:F200"/>
    <mergeCell ref="A201:C201"/>
    <mergeCell ref="D201:F201"/>
  </mergeCells>
  <printOptions horizontalCentered="1"/>
  <pageMargins left="0.2362204724409449" right="0.2362204724409449" top="0.7480314960629921" bottom="0.7480314960629921" header="0.31496062992125984" footer="0.31496062992125984"/>
  <pageSetup fitToWidth="4" horizontalDpi="600" verticalDpi="600" orientation="portrait" paperSize="9" scale="87" r:id="rId1"/>
  <headerFooter>
    <oddFooter>&amp;L&amp;"Arial Narrow,Obyčejné"&amp;10
&amp;R&amp;P/&amp;N</oddFooter>
  </headerFooter>
  <rowBreaks count="4" manualBreakCount="4">
    <brk id="43" max="16383" man="1"/>
    <brk id="86" max="16383" man="1"/>
    <brk id="125" max="16383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eZahrada</dc:creator>
  <cp:keywords/>
  <dc:description/>
  <cp:lastModifiedBy>Administrator</cp:lastModifiedBy>
  <cp:lastPrinted>2018-01-11T21:52:11Z</cp:lastPrinted>
  <dcterms:created xsi:type="dcterms:W3CDTF">2012-03-14T08:06:56Z</dcterms:created>
  <dcterms:modified xsi:type="dcterms:W3CDTF">2018-03-05T15:10:24Z</dcterms:modified>
  <cp:category/>
  <cp:version/>
  <cp:contentType/>
  <cp:contentStatus/>
</cp:coreProperties>
</file>