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<sst xmlns="http://schemas.openxmlformats.org/spreadsheetml/2006/main" count="89" uniqueCount="77">
  <si>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</si>
  <si>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</si>
  <si>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</si>
  <si>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</si>
  <si>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</si>
  <si>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</si>
  <si>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</si>
  <si>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</si>
  <si>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</si>
  <si>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</si>
  <si>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</si>
  <si>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</si>
  <si>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</si>
  <si>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</si>
  <si>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</si>
  <si>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</si>
  <si>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</si>
  <si>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</si>
  <si>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</si>
  <si>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</si>
  <si>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</si>
  <si>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</si>
  <si>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</si>
  <si>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</si>
  <si>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</si>
  <si>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</si>
  <si>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</si>
  <si>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</si>
  <si>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</si>
  <si>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</si>
  <si>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</si>
  <si>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</si>
  <si>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</si>
  <si>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</si>
  <si>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</si>
  <si>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</si>
  <si>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</si>
  <si>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</si>
  <si>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</si>
  <si>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</si>
  <si>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</si>
  <si>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</si>
  <si>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</si>
  <si>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</si>
  <si>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</si>
  <si>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</si>
  <si>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</si>
  <si>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</si>
  <si>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</si>
  <si>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</si>
  <si>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</si>
  <si>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</si>
  <si>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</si>
  <si>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</si>
  <si>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</si>
  <si>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</si>
  <si>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</si>
  <si>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</si>
  <si>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</si>
  <si>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</si>
  <si>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</si>
  <si>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>Příloha ke Smlouvě o dílo - KoPÚ Boršov - Útěchov</t>
  </si>
  <si>
    <t>není předmětem této VZ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</si>
  <si>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(v trvalých porostech i mimo trvalé porosty)</t>
    </r>
  </si>
  <si>
    <t>Vyšetření a stabilizace lomových bodů s kódem charakteristiky kvality 8 na převzatém obvodu KoPÚ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</si>
  <si>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 87 až § 92 vyhl.č. 357/2013 Sb.</t>
    </r>
  </si>
  <si>
    <t>30.6.2016</t>
  </si>
  <si>
    <t>do 3 měsíců od nabytí právní moci rozhodnutí o schválení návrhu KoPÚ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</si>
  <si>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</si>
  <si>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</t>
  </si>
  <si>
    <t xml:space="preserve">Potřebné podélné a příčné profily vodohospodářských PSZ pro stanovení plochy záboru půdy stavbami                  </t>
  </si>
  <si>
    <t>Ing. Pavel Cimpl, jednatel</t>
  </si>
  <si>
    <t xml:space="preserve"> V Pardubicích dne</t>
  </si>
  <si>
    <t xml:space="preserve">Ve Svitavách dne      </t>
  </si>
  <si>
    <t>30.6.2017</t>
  </si>
  <si>
    <t>30.11.2016</t>
  </si>
  <si>
    <t>Ing. Miloš Šimek                                                                                       vedoucí pobočky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</si>
</sst>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 style="medium"/>
      <top style="hair"/>
      <bottom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1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0" fontId="1" fillId="0" borderId="29" xfId="20" applyFont="1" applyFill="1" applyBorder="1" applyAlignment="1" applyProtection="1">
      <alignment vertical="center"/>
      <protection locked="0"/>
    </xf>
    <xf numFmtId="0" fontId="1" fillId="0" borderId="30" xfId="20" applyFont="1" applyFill="1" applyBorder="1" applyAlignment="1" applyProtection="1">
      <alignment vertical="center"/>
      <protection locked="0"/>
    </xf>
    <xf numFmtId="6" fontId="1" fillId="0" borderId="31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164" fontId="1" fillId="0" borderId="15" xfId="20" applyNumberFormat="1" applyFont="1" applyFill="1" applyBorder="1" applyAlignment="1">
      <alignment horizontal="center" vertical="center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0" fontId="1" fillId="3" borderId="4" xfId="20" applyFont="1" applyFill="1" applyBorder="1" applyAlignment="1">
      <alignment horizontal="center" vertical="center" wrapText="1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/>
    <xf numFmtId="164" fontId="2" fillId="0" borderId="41" xfId="2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/>
    </xf>
    <xf numFmtId="164" fontId="1" fillId="0" borderId="43" xfId="20" applyNumberFormat="1" applyFont="1" applyFill="1" applyBorder="1" applyAlignment="1">
      <alignment horizontal="center" vertical="center"/>
      <protection/>
    </xf>
    <xf numFmtId="164" fontId="1" fillId="0" borderId="6" xfId="20" applyNumberFormat="1" applyFont="1" applyFill="1" applyBorder="1" applyAlignment="1">
      <alignment horizontal="center" vertical="center"/>
      <protection/>
    </xf>
    <xf numFmtId="164" fontId="1" fillId="0" borderId="4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49" fontId="2" fillId="0" borderId="45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4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vertical="center" wrapText="1"/>
      <protection/>
    </xf>
    <xf numFmtId="14" fontId="2" fillId="0" borderId="46" xfId="20" applyNumberFormat="1" applyFont="1" applyFill="1" applyBorder="1" applyAlignment="1" applyProtection="1">
      <alignment horizontal="center" vertical="center"/>
      <protection locked="0"/>
    </xf>
    <xf numFmtId="14" fontId="1" fillId="0" borderId="16" xfId="20" applyNumberFormat="1" applyFont="1" applyFill="1" applyBorder="1" applyAlignment="1" applyProtection="1">
      <alignment horizontal="center" vertical="center"/>
      <protection locked="0"/>
    </xf>
    <xf numFmtId="14" fontId="2" fillId="0" borderId="47" xfId="20" applyNumberFormat="1" applyFont="1" applyFill="1" applyBorder="1" applyAlignment="1" applyProtection="1">
      <alignment horizontal="center" vertical="center"/>
      <protection locked="0"/>
    </xf>
    <xf numFmtId="49" fontId="2" fillId="0" borderId="48" xfId="20" applyNumberFormat="1" applyFont="1" applyFill="1" applyBorder="1" applyAlignment="1">
      <alignment horizontal="center" vertical="center"/>
      <protection/>
    </xf>
    <xf numFmtId="0" fontId="2" fillId="0" borderId="49" xfId="20" applyFont="1" applyFill="1" applyBorder="1" applyAlignment="1">
      <alignment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6" fillId="0" borderId="49" xfId="0" applyFont="1" applyBorder="1" applyAlignment="1">
      <alignment vertical="center" wrapText="1"/>
    </xf>
    <xf numFmtId="0" fontId="1" fillId="3" borderId="49" xfId="20" applyFont="1" applyFill="1" applyBorder="1" applyAlignment="1">
      <alignment horizontal="center" vertical="center"/>
      <protection/>
    </xf>
    <xf numFmtId="0" fontId="1" fillId="2" borderId="49" xfId="20" applyFont="1" applyFill="1" applyBorder="1" applyAlignment="1">
      <alignment horizontal="center" vertical="center"/>
      <protection/>
    </xf>
    <xf numFmtId="14" fontId="2" fillId="4" borderId="50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>
      <alignment horizontal="center" vertical="center"/>
    </xf>
    <xf numFmtId="0" fontId="2" fillId="0" borderId="49" xfId="20" applyFont="1" applyFill="1" applyBorder="1" applyAlignment="1">
      <alignment horizontal="center" vertical="center" wrapText="1"/>
      <protection/>
    </xf>
    <xf numFmtId="164" fontId="1" fillId="0" borderId="51" xfId="20" applyNumberFormat="1" applyFont="1" applyFill="1" applyBorder="1" applyAlignment="1">
      <alignment horizontal="center" vertical="center" wrapText="1"/>
      <protection/>
    </xf>
    <xf numFmtId="0" fontId="1" fillId="0" borderId="49" xfId="20" applyFont="1" applyFill="1" applyBorder="1" applyAlignment="1">
      <alignment horizontal="center" vertical="center"/>
      <protection/>
    </xf>
    <xf numFmtId="164" fontId="1" fillId="0" borderId="52" xfId="20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4" fontId="2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1" fillId="0" borderId="4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9" fontId="1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 applyProtection="1">
      <alignment horizontal="left" vertical="center" wrapText="1"/>
      <protection locked="0"/>
    </xf>
    <xf numFmtId="0" fontId="1" fillId="0" borderId="29" xfId="20" applyFont="1" applyFill="1" applyBorder="1" applyAlignment="1" applyProtection="1">
      <alignment horizontal="left" vertical="center" wrapText="1"/>
      <protection locked="0"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4" fillId="0" borderId="6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14" fontId="1" fillId="0" borderId="64" xfId="20" applyNumberFormat="1" applyFont="1" applyFill="1" applyBorder="1" applyAlignment="1" applyProtection="1">
      <alignment horizontal="center" vertical="center"/>
      <protection locked="0"/>
    </xf>
    <xf numFmtId="14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65" xfId="20" applyNumberFormat="1" applyFont="1" applyFill="1" applyBorder="1" applyAlignment="1">
      <alignment horizontal="center" vertical="center"/>
      <protection/>
    </xf>
    <xf numFmtId="49" fontId="1" fillId="0" borderId="58" xfId="20" applyNumberFormat="1" applyFont="1" applyFill="1" applyBorder="1" applyAlignment="1">
      <alignment horizontal="center" vertical="center"/>
      <protection/>
    </xf>
    <xf numFmtId="14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1" fillId="3" borderId="4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4" fontId="0" fillId="0" borderId="55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 topLeftCell="A28">
      <selection activeCell="L11" sqref="L1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0" t="s">
        <v>61</v>
      </c>
      <c r="B1" s="40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5"/>
      <c r="B3" s="22" t="s">
        <v>55</v>
      </c>
      <c r="C3" s="23" t="s">
        <v>0</v>
      </c>
      <c r="D3" s="24" t="s">
        <v>1</v>
      </c>
      <c r="E3" s="24" t="s">
        <v>2</v>
      </c>
      <c r="F3" s="24" t="s">
        <v>3</v>
      </c>
      <c r="G3" s="26" t="s">
        <v>22</v>
      </c>
    </row>
    <row r="4" spans="1:7" ht="21" customHeight="1">
      <c r="A4" s="27" t="s">
        <v>4</v>
      </c>
      <c r="B4" s="36" t="s">
        <v>5</v>
      </c>
      <c r="C4" s="37"/>
      <c r="D4" s="37"/>
      <c r="E4" s="37"/>
      <c r="F4" s="37"/>
      <c r="G4" s="38"/>
    </row>
    <row r="5" spans="1:7" ht="32.1" customHeight="1">
      <c r="A5" s="155" t="s">
        <v>31</v>
      </c>
      <c r="B5" s="6" t="s">
        <v>25</v>
      </c>
      <c r="C5" s="20" t="s">
        <v>7</v>
      </c>
      <c r="D5" s="15">
        <v>49</v>
      </c>
      <c r="E5" s="114">
        <v>250</v>
      </c>
      <c r="F5" s="7">
        <f>E5*D5</f>
        <v>12250</v>
      </c>
      <c r="G5" s="153">
        <v>42338</v>
      </c>
    </row>
    <row r="6" spans="1:7" ht="26.25" customHeight="1">
      <c r="A6" s="156"/>
      <c r="B6" s="6" t="s">
        <v>26</v>
      </c>
      <c r="C6" s="21" t="s">
        <v>8</v>
      </c>
      <c r="D6" s="16">
        <v>10</v>
      </c>
      <c r="E6" s="8">
        <v>1000</v>
      </c>
      <c r="F6" s="7">
        <f>E6*D6</f>
        <v>10000</v>
      </c>
      <c r="G6" s="154"/>
    </row>
    <row r="7" spans="1:7" ht="35.25" customHeight="1">
      <c r="A7" s="131" t="s">
        <v>32</v>
      </c>
      <c r="B7" s="129" t="s">
        <v>63</v>
      </c>
      <c r="C7" s="158" t="s">
        <v>6</v>
      </c>
      <c r="D7" s="159">
        <v>457</v>
      </c>
      <c r="E7" s="161">
        <v>150</v>
      </c>
      <c r="F7" s="119">
        <f>E7*D7</f>
        <v>68550</v>
      </c>
      <c r="G7" s="157">
        <v>42429</v>
      </c>
    </row>
    <row r="8" spans="1:7" ht="17.25" customHeight="1">
      <c r="A8" s="156"/>
      <c r="B8" s="130"/>
      <c r="C8" s="120"/>
      <c r="D8" s="160"/>
      <c r="E8" s="120"/>
      <c r="F8" s="120"/>
      <c r="G8" s="154"/>
    </row>
    <row r="9" spans="1:7" ht="26.25" customHeight="1">
      <c r="A9" s="131" t="s">
        <v>33</v>
      </c>
      <c r="B9" s="129" t="s">
        <v>52</v>
      </c>
      <c r="C9" s="158" t="s">
        <v>6</v>
      </c>
      <c r="D9" s="159">
        <v>457</v>
      </c>
      <c r="E9" s="161">
        <v>100</v>
      </c>
      <c r="F9" s="119">
        <f>E9*D9</f>
        <v>45700</v>
      </c>
      <c r="G9" s="121" t="s">
        <v>66</v>
      </c>
    </row>
    <row r="10" spans="1:7" ht="6" customHeight="1">
      <c r="A10" s="132"/>
      <c r="B10" s="130"/>
      <c r="C10" s="120"/>
      <c r="D10" s="160"/>
      <c r="E10" s="120"/>
      <c r="F10" s="120"/>
      <c r="G10" s="122"/>
    </row>
    <row r="11" spans="1:7" ht="61.5" customHeight="1">
      <c r="A11" s="131" t="s">
        <v>34</v>
      </c>
      <c r="B11" s="75" t="s">
        <v>29</v>
      </c>
      <c r="C11" s="76" t="s">
        <v>50</v>
      </c>
      <c r="D11" s="91">
        <v>56</v>
      </c>
      <c r="E11" s="93">
        <v>1400</v>
      </c>
      <c r="F11" s="94">
        <f>E11*D11</f>
        <v>78400</v>
      </c>
      <c r="G11" s="157">
        <v>42490</v>
      </c>
    </row>
    <row r="12" spans="1:7" ht="35.25" customHeight="1">
      <c r="A12" s="132"/>
      <c r="B12" s="75" t="s">
        <v>64</v>
      </c>
      <c r="C12" s="76" t="s">
        <v>8</v>
      </c>
      <c r="D12" s="66">
        <v>29</v>
      </c>
      <c r="E12" s="93">
        <v>500</v>
      </c>
      <c r="F12" s="94">
        <f>E12*D12</f>
        <v>14500</v>
      </c>
      <c r="G12" s="162"/>
    </row>
    <row r="13" spans="1:7" ht="70.5" customHeight="1">
      <c r="A13" s="39" t="s">
        <v>35</v>
      </c>
      <c r="B13" s="95" t="s">
        <v>30</v>
      </c>
      <c r="C13" s="76" t="s">
        <v>50</v>
      </c>
      <c r="D13" s="91">
        <v>0</v>
      </c>
      <c r="E13" s="93">
        <v>0</v>
      </c>
      <c r="F13" s="94">
        <v>0</v>
      </c>
      <c r="G13" s="92" t="s">
        <v>62</v>
      </c>
    </row>
    <row r="14" spans="1:7" ht="44.25" customHeight="1">
      <c r="A14" s="30" t="s">
        <v>36</v>
      </c>
      <c r="B14" s="31" t="s">
        <v>28</v>
      </c>
      <c r="C14" s="32" t="s">
        <v>6</v>
      </c>
      <c r="D14" s="118">
        <v>457</v>
      </c>
      <c r="E14" s="34">
        <v>200</v>
      </c>
      <c r="F14" s="74">
        <f>E14*D14</f>
        <v>91400</v>
      </c>
      <c r="G14" s="97">
        <v>42551</v>
      </c>
    </row>
    <row r="15" spans="1:7" ht="37.5" customHeight="1" thickBot="1">
      <c r="A15" s="127" t="s">
        <v>51</v>
      </c>
      <c r="B15" s="128"/>
      <c r="C15" s="41"/>
      <c r="D15" s="41"/>
      <c r="E15" s="42"/>
      <c r="F15" s="110">
        <f>SUM(F5:F14)</f>
        <v>320800</v>
      </c>
      <c r="G15" s="96">
        <v>42551</v>
      </c>
    </row>
    <row r="16" spans="1:7" ht="21" customHeight="1">
      <c r="A16" s="27" t="s">
        <v>37</v>
      </c>
      <c r="B16" s="36" t="s">
        <v>11</v>
      </c>
      <c r="C16" s="37"/>
      <c r="D16" s="37"/>
      <c r="E16" s="28"/>
      <c r="F16" s="28"/>
      <c r="G16" s="29"/>
    </row>
    <row r="17" spans="1:7" ht="32.25" customHeight="1">
      <c r="A17" s="3" t="s">
        <v>38</v>
      </c>
      <c r="B17" s="4" t="s">
        <v>20</v>
      </c>
      <c r="C17" s="19" t="s">
        <v>6</v>
      </c>
      <c r="D17" s="116">
        <v>457</v>
      </c>
      <c r="E17" s="5">
        <v>400</v>
      </c>
      <c r="F17" s="88">
        <f aca="true" t="shared" si="0" ref="F17:F24">E17*D17</f>
        <v>182800</v>
      </c>
      <c r="G17" s="115" t="s">
        <v>75</v>
      </c>
    </row>
    <row r="18" spans="1:7" ht="32.25" customHeight="1">
      <c r="A18" s="131" t="s">
        <v>39</v>
      </c>
      <c r="B18" s="71" t="s">
        <v>58</v>
      </c>
      <c r="C18" s="68" t="s">
        <v>9</v>
      </c>
      <c r="D18" s="69">
        <v>30</v>
      </c>
      <c r="E18" s="70">
        <v>5000</v>
      </c>
      <c r="F18" s="90">
        <f t="shared" si="0"/>
        <v>150000</v>
      </c>
      <c r="G18" s="133" t="s">
        <v>75</v>
      </c>
    </row>
    <row r="19" spans="1:7" ht="28.5" customHeight="1">
      <c r="A19" s="132"/>
      <c r="B19" s="71" t="s">
        <v>59</v>
      </c>
      <c r="C19" s="68" t="s">
        <v>60</v>
      </c>
      <c r="D19" s="69">
        <v>10</v>
      </c>
      <c r="E19" s="70">
        <v>5500</v>
      </c>
      <c r="F19" s="89">
        <f t="shared" si="0"/>
        <v>55000</v>
      </c>
      <c r="G19" s="134"/>
    </row>
    <row r="20" spans="1:7" ht="46.5" customHeight="1">
      <c r="A20" s="67" t="s">
        <v>40</v>
      </c>
      <c r="B20" s="9" t="s">
        <v>68</v>
      </c>
      <c r="C20" s="21" t="s">
        <v>6</v>
      </c>
      <c r="D20" s="17">
        <v>10</v>
      </c>
      <c r="E20" s="8">
        <v>1000</v>
      </c>
      <c r="F20" s="89">
        <f t="shared" si="0"/>
        <v>10000</v>
      </c>
      <c r="G20" s="134"/>
    </row>
    <row r="21" spans="1:7" ht="48" customHeight="1">
      <c r="A21" s="39" t="s">
        <v>41</v>
      </c>
      <c r="B21" s="6" t="s">
        <v>69</v>
      </c>
      <c r="C21" s="21" t="s">
        <v>9</v>
      </c>
      <c r="D21" s="17">
        <v>100</v>
      </c>
      <c r="E21" s="8">
        <v>350</v>
      </c>
      <c r="F21" s="89">
        <f t="shared" si="0"/>
        <v>35000</v>
      </c>
      <c r="G21" s="134"/>
    </row>
    <row r="22" spans="1:7" ht="45" customHeight="1">
      <c r="A22" s="39" t="s">
        <v>42</v>
      </c>
      <c r="B22" s="6" t="s">
        <v>70</v>
      </c>
      <c r="C22" s="21" t="s">
        <v>9</v>
      </c>
      <c r="D22" s="17">
        <v>15</v>
      </c>
      <c r="E22" s="8">
        <v>1200</v>
      </c>
      <c r="F22" s="89">
        <f t="shared" si="0"/>
        <v>18000</v>
      </c>
      <c r="G22" s="135"/>
    </row>
    <row r="23" spans="1:7" ht="37.5" customHeight="1">
      <c r="A23" s="39" t="s">
        <v>43</v>
      </c>
      <c r="B23" s="6" t="s">
        <v>23</v>
      </c>
      <c r="C23" s="21" t="s">
        <v>6</v>
      </c>
      <c r="D23" s="117">
        <v>457</v>
      </c>
      <c r="E23" s="8">
        <v>450</v>
      </c>
      <c r="F23" s="7">
        <f t="shared" si="0"/>
        <v>205650</v>
      </c>
      <c r="G23" s="115" t="s">
        <v>74</v>
      </c>
    </row>
    <row r="24" spans="1:7" ht="32.1" customHeight="1">
      <c r="A24" s="30" t="s">
        <v>44</v>
      </c>
      <c r="B24" s="31" t="s">
        <v>27</v>
      </c>
      <c r="C24" s="32" t="s">
        <v>10</v>
      </c>
      <c r="D24" s="33">
        <v>1</v>
      </c>
      <c r="E24" s="34">
        <v>10000</v>
      </c>
      <c r="F24" s="74">
        <f t="shared" si="0"/>
        <v>10000</v>
      </c>
      <c r="G24" s="35" t="s">
        <v>24</v>
      </c>
    </row>
    <row r="25" spans="1:7" ht="52.5" customHeight="1" thickBot="1">
      <c r="A25" s="127" t="s">
        <v>56</v>
      </c>
      <c r="B25" s="128"/>
      <c r="C25" s="72"/>
      <c r="D25" s="72"/>
      <c r="E25" s="73"/>
      <c r="F25" s="111">
        <f>SUM(F17:F24)</f>
        <v>666450</v>
      </c>
      <c r="G25" s="98">
        <v>42916</v>
      </c>
    </row>
    <row r="26" spans="1:7" ht="65.25" customHeight="1">
      <c r="A26" s="99" t="s">
        <v>48</v>
      </c>
      <c r="B26" s="100" t="s">
        <v>21</v>
      </c>
      <c r="C26" s="21" t="s">
        <v>6</v>
      </c>
      <c r="D26" s="116">
        <v>457</v>
      </c>
      <c r="E26" s="109">
        <v>400</v>
      </c>
      <c r="F26" s="108">
        <f>E26*D26</f>
        <v>182800</v>
      </c>
      <c r="G26" s="43" t="s">
        <v>67</v>
      </c>
    </row>
    <row r="27" spans="1:7" ht="29.25" customHeight="1" thickBot="1">
      <c r="A27" s="127" t="s">
        <v>49</v>
      </c>
      <c r="B27" s="128"/>
      <c r="C27" s="41"/>
      <c r="D27" s="41"/>
      <c r="E27" s="42"/>
      <c r="F27" s="112">
        <f>SUM(F26)</f>
        <v>182800</v>
      </c>
      <c r="G27" s="86"/>
    </row>
    <row r="28" spans="1:7" ht="102" customHeight="1">
      <c r="A28" s="101" t="s">
        <v>53</v>
      </c>
      <c r="B28" s="102" t="s">
        <v>65</v>
      </c>
      <c r="C28" s="103" t="s">
        <v>9</v>
      </c>
      <c r="D28" s="104">
        <v>90</v>
      </c>
      <c r="E28" s="107">
        <v>400</v>
      </c>
      <c r="F28" s="106">
        <f>E28*D28</f>
        <v>36000</v>
      </c>
      <c r="G28" s="105">
        <v>43496</v>
      </c>
    </row>
    <row r="29" spans="1:7" ht="36.75" customHeight="1" thickBot="1">
      <c r="A29" s="87" t="s">
        <v>57</v>
      </c>
      <c r="B29" s="82"/>
      <c r="C29" s="41"/>
      <c r="D29" s="83"/>
      <c r="E29" s="84"/>
      <c r="F29" s="113">
        <f>SUM(F28)</f>
        <v>36000</v>
      </c>
      <c r="G29" s="85"/>
    </row>
    <row r="30" spans="1:7" ht="29.25" customHeight="1">
      <c r="A30" s="79"/>
      <c r="B30" s="79"/>
      <c r="C30" s="78"/>
      <c r="D30" s="78"/>
      <c r="E30" s="78"/>
      <c r="F30" s="80"/>
      <c r="G30" s="81"/>
    </row>
    <row r="31" spans="1:7" ht="21" customHeight="1" thickBot="1">
      <c r="A31" s="10"/>
      <c r="B31" s="11"/>
      <c r="C31" s="1"/>
      <c r="D31" s="1"/>
      <c r="E31" s="12"/>
      <c r="F31" s="1"/>
      <c r="G31" s="12"/>
    </row>
    <row r="32" spans="1:7" ht="54" customHeight="1">
      <c r="A32" s="125" t="s">
        <v>12</v>
      </c>
      <c r="B32" s="126"/>
      <c r="C32" s="44"/>
      <c r="D32" s="44"/>
      <c r="E32" s="44"/>
      <c r="F32" s="44"/>
      <c r="G32" s="45"/>
    </row>
    <row r="33" spans="1:7" ht="32.1" customHeight="1">
      <c r="A33" s="123" t="s">
        <v>45</v>
      </c>
      <c r="B33" s="124"/>
      <c r="C33" s="46"/>
      <c r="D33" s="46"/>
      <c r="E33" s="47"/>
      <c r="F33" s="48">
        <f>F15</f>
        <v>320800</v>
      </c>
      <c r="G33" s="49"/>
    </row>
    <row r="34" spans="1:7" ht="32.1" customHeight="1">
      <c r="A34" s="136" t="s">
        <v>46</v>
      </c>
      <c r="B34" s="137"/>
      <c r="C34" s="50"/>
      <c r="D34" s="50"/>
      <c r="E34" s="51"/>
      <c r="F34" s="52">
        <f>F25</f>
        <v>666450</v>
      </c>
      <c r="G34" s="53"/>
    </row>
    <row r="35" spans="1:7" ht="32.1" customHeight="1">
      <c r="A35" s="136" t="s">
        <v>47</v>
      </c>
      <c r="B35" s="137"/>
      <c r="C35" s="50"/>
      <c r="D35" s="50"/>
      <c r="E35" s="51"/>
      <c r="F35" s="52">
        <f>F27</f>
        <v>182800</v>
      </c>
      <c r="G35" s="53"/>
    </row>
    <row r="36" spans="1:7" ht="32.1" customHeight="1">
      <c r="A36" s="136" t="s">
        <v>54</v>
      </c>
      <c r="B36" s="137"/>
      <c r="C36" s="50"/>
      <c r="D36" s="50"/>
      <c r="E36" s="51"/>
      <c r="F36" s="52">
        <f>F29:G29</f>
        <v>36000</v>
      </c>
      <c r="G36" s="53"/>
    </row>
    <row r="37" spans="1:7" ht="32.1" customHeight="1">
      <c r="A37" s="138" t="s">
        <v>17</v>
      </c>
      <c r="B37" s="139"/>
      <c r="C37" s="54"/>
      <c r="D37" s="54"/>
      <c r="E37" s="55"/>
      <c r="F37" s="56">
        <f>SUM(F33:F36)</f>
        <v>1206050</v>
      </c>
      <c r="G37" s="57"/>
    </row>
    <row r="38" spans="1:7" ht="32.1" customHeight="1" thickBot="1">
      <c r="A38" s="140" t="s">
        <v>19</v>
      </c>
      <c r="B38" s="141"/>
      <c r="C38" s="58"/>
      <c r="D38" s="58"/>
      <c r="E38" s="59"/>
      <c r="F38" s="60">
        <f>F37*0.21</f>
        <v>253270.5</v>
      </c>
      <c r="G38" s="61"/>
    </row>
    <row r="39" spans="1:7" ht="32.1" customHeight="1" thickBot="1">
      <c r="A39" s="142" t="s">
        <v>18</v>
      </c>
      <c r="B39" s="143"/>
      <c r="C39" s="62"/>
      <c r="D39" s="62"/>
      <c r="E39" s="63"/>
      <c r="F39" s="64">
        <f>F37*1.21</f>
        <v>1459320.5</v>
      </c>
      <c r="G39" s="65"/>
    </row>
    <row r="40" spans="1:7" ht="21" customHeight="1">
      <c r="A40" s="145"/>
      <c r="B40" s="145"/>
      <c r="C40" s="145"/>
      <c r="D40" s="145"/>
      <c r="E40" s="145"/>
      <c r="F40" s="145"/>
      <c r="G40" s="145"/>
    </row>
    <row r="41" spans="1:7" ht="21" customHeight="1">
      <c r="A41" s="18"/>
      <c r="B41" s="18"/>
      <c r="C41" s="18"/>
      <c r="D41" s="18"/>
      <c r="E41" s="18"/>
      <c r="F41" s="18"/>
      <c r="G41" s="18"/>
    </row>
    <row r="42" spans="1:7" ht="21" customHeight="1">
      <c r="A42" s="146" t="s">
        <v>73</v>
      </c>
      <c r="B42" s="147"/>
      <c r="C42" s="146" t="s">
        <v>72</v>
      </c>
      <c r="D42" s="147"/>
      <c r="E42" s="147"/>
      <c r="F42" s="147"/>
      <c r="G42" s="147"/>
    </row>
    <row r="43" spans="1:7" ht="21" customHeight="1">
      <c r="A43" s="13"/>
      <c r="B43" s="14"/>
      <c r="C43" s="12"/>
      <c r="D43" s="1"/>
      <c r="E43" s="14"/>
      <c r="F43" s="1"/>
      <c r="G43" s="14"/>
    </row>
    <row r="44" spans="1:7" ht="21" customHeight="1">
      <c r="A44" s="147" t="s">
        <v>13</v>
      </c>
      <c r="B44" s="147"/>
      <c r="C44" s="147" t="s">
        <v>14</v>
      </c>
      <c r="D44" s="147"/>
      <c r="E44" s="147"/>
      <c r="F44" s="147"/>
      <c r="G44" s="147"/>
    </row>
    <row r="45" spans="1:7" ht="21" customHeight="1">
      <c r="A45" s="13"/>
      <c r="B45" s="13"/>
      <c r="D45" s="12"/>
      <c r="E45" s="13"/>
      <c r="F45" s="12"/>
      <c r="G45" s="13"/>
    </row>
    <row r="46" spans="1:7" ht="21" customHeight="1">
      <c r="A46" s="13"/>
      <c r="B46" s="13"/>
      <c r="C46" s="12"/>
      <c r="D46" s="12"/>
      <c r="E46" s="13"/>
      <c r="F46" s="12"/>
      <c r="G46" s="13"/>
    </row>
    <row r="47" spans="1:7" ht="21" customHeight="1">
      <c r="A47" s="148" t="s">
        <v>15</v>
      </c>
      <c r="B47" s="148"/>
      <c r="C47" s="148" t="s">
        <v>16</v>
      </c>
      <c r="D47" s="148"/>
      <c r="E47" s="148"/>
      <c r="F47" s="148"/>
      <c r="G47" s="148"/>
    </row>
    <row r="48" spans="1:7" ht="48.75" customHeight="1">
      <c r="A48" s="149" t="s">
        <v>76</v>
      </c>
      <c r="B48" s="150"/>
      <c r="C48" s="151" t="s">
        <v>71</v>
      </c>
      <c r="D48" s="152"/>
      <c r="E48" s="152"/>
      <c r="F48" s="152"/>
      <c r="G48" s="152"/>
    </row>
    <row r="49" ht="21" customHeight="1">
      <c r="A49" s="77"/>
    </row>
    <row r="50" spans="1:7" ht="63" customHeight="1">
      <c r="A50" s="144"/>
      <c r="B50" s="144"/>
      <c r="C50" s="144"/>
      <c r="D50" s="144"/>
      <c r="E50" s="144"/>
      <c r="F50" s="144"/>
      <c r="G50" s="144"/>
    </row>
    <row r="51" spans="1:7" ht="43.5" customHeight="1">
      <c r="A51" s="144"/>
      <c r="B51" s="144"/>
      <c r="C51" s="144"/>
      <c r="D51" s="144"/>
      <c r="E51" s="144"/>
      <c r="F51" s="144"/>
      <c r="G51" s="144"/>
    </row>
    <row r="52" spans="1:7" ht="43.5" customHeight="1">
      <c r="A52" s="144"/>
      <c r="B52" s="144"/>
      <c r="C52" s="144"/>
      <c r="D52" s="144"/>
      <c r="E52" s="144"/>
      <c r="F52" s="144"/>
      <c r="G52" s="144"/>
    </row>
    <row r="53" spans="1:7" ht="44.25" customHeight="1">
      <c r="A53" s="144"/>
      <c r="B53" s="144"/>
      <c r="C53" s="144"/>
      <c r="D53" s="144"/>
      <c r="E53" s="144"/>
      <c r="F53" s="144"/>
      <c r="G53" s="144"/>
    </row>
    <row r="54" spans="1:7" ht="33" customHeight="1">
      <c r="A54" s="144"/>
      <c r="B54" s="144"/>
      <c r="C54" s="144"/>
      <c r="D54" s="144"/>
      <c r="E54" s="144"/>
      <c r="F54" s="144"/>
      <c r="G54" s="144"/>
    </row>
    <row r="55" spans="1:5" ht="21" customHeight="1">
      <c r="A55" s="77"/>
      <c r="B55" s="77"/>
      <c r="C55" s="77"/>
      <c r="D55" s="77"/>
      <c r="E55" s="77"/>
    </row>
  </sheetData>
  <mergeCells count="45">
    <mergeCell ref="G5:G6"/>
    <mergeCell ref="A5:A6"/>
    <mergeCell ref="A7:A8"/>
    <mergeCell ref="G7:G8"/>
    <mergeCell ref="A15:B15"/>
    <mergeCell ref="A9:A10"/>
    <mergeCell ref="B7:B8"/>
    <mergeCell ref="C7:C8"/>
    <mergeCell ref="D7:D8"/>
    <mergeCell ref="E7:E8"/>
    <mergeCell ref="F7:F8"/>
    <mergeCell ref="A11:A12"/>
    <mergeCell ref="G11:G12"/>
    <mergeCell ref="C9:C10"/>
    <mergeCell ref="D9:D10"/>
    <mergeCell ref="E9:E10"/>
    <mergeCell ref="A52:G52"/>
    <mergeCell ref="A53:G53"/>
    <mergeCell ref="A54:G54"/>
    <mergeCell ref="A40:G40"/>
    <mergeCell ref="C42:G42"/>
    <mergeCell ref="A47:B47"/>
    <mergeCell ref="A42:B42"/>
    <mergeCell ref="A48:B48"/>
    <mergeCell ref="C48:G48"/>
    <mergeCell ref="A44:B44"/>
    <mergeCell ref="C44:G44"/>
    <mergeCell ref="C47:G47"/>
    <mergeCell ref="A50:G50"/>
    <mergeCell ref="A51:G51"/>
    <mergeCell ref="A34:B34"/>
    <mergeCell ref="A36:B36"/>
    <mergeCell ref="A37:B37"/>
    <mergeCell ref="A38:B38"/>
    <mergeCell ref="A39:B39"/>
    <mergeCell ref="A35:B35"/>
    <mergeCell ref="F9:F10"/>
    <mergeCell ref="G9:G10"/>
    <mergeCell ref="A33:B33"/>
    <mergeCell ref="A32:B32"/>
    <mergeCell ref="A27:B27"/>
    <mergeCell ref="A25:B25"/>
    <mergeCell ref="B9:B10"/>
    <mergeCell ref="A18:A19"/>
    <mergeCell ref="G18:G22"/>
  </mergeCells>
  <printOptions/>
  <pageMargins left="0.6299212598425197" right="0.2362204724409449" top="0.5511811023622047" bottom="0.5905511811023623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Sabáček Libor</cp:lastModifiedBy>
  <cp:lastPrinted>2016-07-19T11:01:56Z</cp:lastPrinted>
  <dcterms:created xsi:type="dcterms:W3CDTF">2013-07-10T06:31:46Z</dcterms:created>
  <dcterms:modified xsi:type="dcterms:W3CDTF">2016-11-18T10:37:32Z</dcterms:modified>
  <cp:category/>
  <cp:version/>
  <cp:contentType/>
  <cp:contentStatus/>
</cp:coreProperties>
</file>