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65" windowWidth="18360" windowHeight="14130" activeTab="0"/>
  </bookViews>
  <sheets>
    <sheet name="List1" sheetId="4" r:id="rId1"/>
    <sheet name="List2" sheetId="2" r:id="rId2"/>
    <sheet name="List3" sheetId="3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<sst xmlns="http://schemas.openxmlformats.org/spreadsheetml/2006/main" count="90" uniqueCount="78">
  <si>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</si>
  <si>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</si>
  <si>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</si>
  <si>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</si>
  <si>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</si>
  <si>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</si>
  <si>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</si>
  <si>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</si>
  <si>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</si>
  <si>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</si>
  <si>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</si>
  <si>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</si>
  <si>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</si>
  <si>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</si>
  <si>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</si>
  <si>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</si>
  <si>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</si>
  <si>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</si>
  <si>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</si>
  <si>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</si>
  <si>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</si>
  <si>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</si>
  <si>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</rPr>
      <t xml:space="preserve">
 </t>
    </r>
  </si>
  <si>
    <t>do 1 měsíce od výzvy zadavatele</t>
  </si>
  <si>
    <t>Revize stávajícího bodového pole</t>
  </si>
  <si>
    <t>Doplnění stávajícího bodového pole</t>
  </si>
  <si>
    <t>Dokumentace k soupisu nároků vlastníků pozemků</t>
  </si>
  <si>
    <t>3.1.1.</t>
  </si>
  <si>
    <t>3.1.2.</t>
  </si>
  <si>
    <t>3.1.4.</t>
  </si>
  <si>
    <t>3.1.5.</t>
  </si>
  <si>
    <t>3.2.</t>
  </si>
  <si>
    <t>3.2.1.</t>
  </si>
  <si>
    <t>3.2.1.1.</t>
  </si>
  <si>
    <t>3.2.1.2.</t>
  </si>
  <si>
    <t>3.2.1.3.</t>
  </si>
  <si>
    <t>3.2.2.</t>
  </si>
  <si>
    <t>3.2.3.</t>
  </si>
  <si>
    <t>2. Návrhové práce celkem (3.2.1.-3.2.3.) bez DPH v Kč</t>
  </si>
  <si>
    <t>3. Mapové dílo celkem (3.3.) bez DPH v Kč</t>
  </si>
  <si>
    <t>3.3</t>
  </si>
  <si>
    <t>Mapového dílo celkem (3.3.) bez DPH v Kč</t>
  </si>
  <si>
    <t xml:space="preserve"> 100 bm</t>
  </si>
  <si>
    <t xml:space="preserve">Rozbor současného stavu                      </t>
  </si>
  <si>
    <t>3.4.</t>
  </si>
  <si>
    <t>4. Vytýčení pozemků dle zapsané DKM (3.4.) bez DPH v Kč</t>
  </si>
  <si>
    <t>Hlavní  celek / dílčí část</t>
  </si>
  <si>
    <r>
      <t xml:space="preserve">   Návrhové práce celkem </t>
    </r>
    <r>
      <rPr>
        <sz val="10"/>
        <rFont val="Arial"/>
        <family val="2"/>
      </rPr>
      <t>(3.2.1.-3.2.3.)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</si>
  <si>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(3.4.) bez DPH v Kč </t>
  </si>
  <si>
    <r>
      <t xml:space="preserve">Přípravné práce celkem </t>
    </r>
    <r>
      <rPr>
        <sz val="10"/>
        <rFont val="Arial"/>
        <family val="2"/>
      </rPr>
      <t>(3.1.1.-3.1.5.)</t>
    </r>
    <r>
      <rPr>
        <b/>
        <sz val="10"/>
        <rFont val="Arial"/>
        <family val="2"/>
      </rPr>
      <t xml:space="preserve"> bez DPH v Kč</t>
    </r>
  </si>
  <si>
    <t>1. Přípravné práce celkem (3.1.1.-3.1.5.) bez DPH v Kč</t>
  </si>
  <si>
    <t>Zjišťování hranic pozemků neřešených dle § 2 zákona</t>
  </si>
  <si>
    <t>Vypracování návrhu nového uspořádání pozemků k vystavení dle §11 odst. 1 zákona</t>
  </si>
  <si>
    <t>3.1.3</t>
  </si>
  <si>
    <t>Zjišťování hranic obvodů KoPÚ, geometrický plán pro stanovení obvodů KoPÚ, předepsaná stabilizace dle vyhl. č. 357/2013 Sb.</t>
  </si>
  <si>
    <t xml:space="preserve">nejpozději do 30.9. roku následujícího po roce v němž došlo k zápisu KoPÚ do katastru nemovitostí </t>
  </si>
  <si>
    <t>Předložení aktuální dokumentace návrhu KoPÚ</t>
  </si>
  <si>
    <t>do 3 měsíců nabytí PM 1.rozhodnutí</t>
  </si>
  <si>
    <t>Položkový výkaz činností - Příloha ke Smlouvě o dílo - KoPÚ v k. ú. Střítež</t>
  </si>
  <si>
    <t>30.8.2019</t>
  </si>
  <si>
    <r>
      <t>Podrobné 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KoPÚ mimo trvalé porosty</t>
    </r>
  </si>
  <si>
    <r>
      <t xml:space="preserve">Podrobné měření polohopisu v obvodu </t>
    </r>
    <r>
      <rPr>
        <sz val="10"/>
        <color theme="1"/>
        <rFont val="Arial"/>
        <family val="2"/>
      </rPr>
      <t>KoPÚ v trvalých porostech</t>
    </r>
  </si>
  <si>
    <r>
      <t>Výškopisné zaměření zájmového území v obvodu KoPÚ v trvalých a mimo trvalé porosty</t>
    </r>
    <r>
      <rPr>
        <sz val="10"/>
        <color rgb="FFFF0000"/>
        <rFont val="Arial"/>
        <family val="2"/>
      </rPr>
      <t xml:space="preserve"> </t>
    </r>
  </si>
  <si>
    <t>Potřebné podélné profily, příčné řezy a podrobné situace liniových staveb PSZ pro stanovení plochy záboru půdy stavbami</t>
  </si>
  <si>
    <r>
      <t>Potřebné podélné profily, příčné řezy a podrobné situace vodohospodářských staveb PSZ pro stanovení plochy záboru půdy stavbami</t>
    </r>
    <r>
      <rPr>
        <sz val="10"/>
        <color rgb="FFFF0000"/>
        <rFont val="Arial"/>
        <family val="2"/>
      </rPr>
      <t xml:space="preserve"> </t>
    </r>
  </si>
  <si>
    <r>
      <t>Vytyčení pozemků dle zapsané DKM</t>
    </r>
    <r>
      <rPr>
        <b/>
        <sz val="10"/>
        <color rgb="FFFF0000"/>
        <rFont val="Arial"/>
        <family val="2"/>
      </rPr>
      <t xml:space="preserve"> </t>
    </r>
  </si>
  <si>
    <r>
      <t>2</t>
    </r>
    <r>
      <rPr>
        <sz val="10"/>
        <color rgb="FFFF0000"/>
        <rFont val="Arial"/>
        <family val="2"/>
      </rPr>
      <t xml:space="preserve"> 1)</t>
    </r>
  </si>
  <si>
    <t>1) V případě, že bude podána žaloba do rozhodnutí SPÚ o zamítnutí odvolání, bude další dokumentace návrhu KoPÚ řešena dodatkem k SoD.</t>
  </si>
  <si>
    <t>2) Závazné termíny plnění dílčích částí budou stanoveny zpracovatelem s ohledem na podmínky stanovené v zadávací dokumentaci.</t>
  </si>
  <si>
    <t>30.3.2017</t>
  </si>
  <si>
    <t>30.7.2017</t>
  </si>
  <si>
    <t>30.5.2017</t>
  </si>
  <si>
    <t>30.11.2017</t>
  </si>
  <si>
    <t>30.10.2018</t>
  </si>
  <si>
    <r>
      <t xml:space="preserve">Dr. Ing. Jiří Vrubel                                                           </t>
    </r>
    <r>
      <rPr>
        <sz val="10"/>
        <color theme="1"/>
        <rFont val="Arial"/>
        <family val="2"/>
      </rPr>
      <t xml:space="preserve"> jednatel společnosti EKOTOXA s.r.o.,                      vedoucího společníka smlouvy o sdružení do společnosti „EKOTOXA-GEOPORT“</t>
    </r>
  </si>
  <si>
    <t xml:space="preserve"> V Opavě dne </t>
  </si>
  <si>
    <r>
      <rPr>
        <b/>
        <sz val="10"/>
        <rFont val="Arial"/>
        <family val="2"/>
      </rPr>
      <t xml:space="preserve">Ing. Aleš Uvíra </t>
    </r>
    <r>
      <rPr>
        <sz val="10"/>
        <rFont val="Arial"/>
        <family val="2"/>
      </rPr>
      <t xml:space="preserve">                                                                                     ředitel Krajského pozemkového úřadu                                                       pro Moravskoslezský kraj</t>
    </r>
  </si>
  <si>
    <t xml:space="preserve">V Ostravě dne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</si>
</sst>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_ ;[Red]\-#,##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b/>
      <sz val="12"/>
      <color rgb="FF0070C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 style="hair">
        <color indexed="22"/>
      </left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/>
      <right style="hair"/>
      <top style="thin"/>
      <bottom style="medium"/>
    </border>
    <border>
      <left/>
      <right style="medium"/>
      <top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/>
      <bottom style="hair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medium"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/>
      <bottom style="hair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5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9" fillId="0" borderId="0" xfId="0" applyFont="1"/>
    <xf numFmtId="0" fontId="7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2" fillId="0" borderId="0" xfId="22" applyFont="1" applyAlignment="1">
      <alignment vertical="center"/>
      <protection/>
    </xf>
    <xf numFmtId="0" fontId="1" fillId="0" borderId="0" xfId="22" applyFont="1">
      <alignment/>
      <protection/>
    </xf>
    <xf numFmtId="0" fontId="6" fillId="0" borderId="0" xfId="22" applyFont="1" applyAlignment="1">
      <alignment vertical="center"/>
      <protection/>
    </xf>
    <xf numFmtId="0" fontId="6" fillId="0" borderId="0" xfId="22" applyFont="1">
      <alignment/>
      <protection/>
    </xf>
    <xf numFmtId="49" fontId="1" fillId="0" borderId="4" xfId="22" applyNumberFormat="1" applyFont="1" applyFill="1" applyBorder="1" applyAlignment="1">
      <alignment horizontal="center" vertical="top"/>
      <protection/>
    </xf>
    <xf numFmtId="0" fontId="2" fillId="0" borderId="5" xfId="22" applyFont="1" applyFill="1" applyBorder="1" applyAlignment="1">
      <alignment horizontal="center" vertical="center" wrapText="1"/>
      <protection/>
    </xf>
    <xf numFmtId="0" fontId="2" fillId="0" borderId="6" xfId="22" applyFont="1" applyFill="1" applyBorder="1" applyAlignment="1">
      <alignment horizontal="center" vertical="center"/>
      <protection/>
    </xf>
    <xf numFmtId="0" fontId="2" fillId="0" borderId="6" xfId="22" applyFont="1" applyFill="1" applyBorder="1" applyAlignment="1">
      <alignment horizontal="center" vertical="center" wrapText="1"/>
      <protection/>
    </xf>
    <xf numFmtId="0" fontId="2" fillId="0" borderId="7" xfId="22" applyFont="1" applyFill="1" applyBorder="1" applyAlignment="1">
      <alignment horizontal="center" vertical="center" wrapText="1"/>
      <protection/>
    </xf>
    <xf numFmtId="49" fontId="2" fillId="0" borderId="8" xfId="22" applyNumberFormat="1" applyFont="1" applyFill="1" applyBorder="1" applyAlignment="1">
      <alignment horizontal="center" vertical="center"/>
      <protection/>
    </xf>
    <xf numFmtId="0" fontId="2" fillId="0" borderId="9" xfId="22" applyFont="1" applyFill="1" applyBorder="1" applyAlignment="1">
      <alignment horizontal="center" vertical="center" wrapText="1"/>
      <protection/>
    </xf>
    <xf numFmtId="0" fontId="2" fillId="0" borderId="10" xfId="22" applyFont="1" applyFill="1" applyBorder="1" applyAlignment="1">
      <alignment horizontal="center" vertical="center"/>
      <protection/>
    </xf>
    <xf numFmtId="0" fontId="2" fillId="0" borderId="11" xfId="22" applyFont="1" applyFill="1" applyBorder="1" applyAlignment="1">
      <alignment horizontal="center" vertical="center"/>
      <protection/>
    </xf>
    <xf numFmtId="0" fontId="1" fillId="0" borderId="12" xfId="22" applyFont="1" applyFill="1" applyBorder="1" applyAlignment="1">
      <alignment horizontal="left" vertical="center" wrapText="1"/>
      <protection/>
    </xf>
    <xf numFmtId="0" fontId="1" fillId="2" borderId="13" xfId="22" applyFont="1" applyFill="1" applyBorder="1" applyAlignment="1">
      <alignment horizontal="center" vertical="center"/>
      <protection/>
    </xf>
    <xf numFmtId="164" fontId="1" fillId="3" borderId="12" xfId="22" applyNumberFormat="1" applyFont="1" applyFill="1" applyBorder="1" applyAlignment="1">
      <alignment horizontal="center" vertical="center"/>
      <protection/>
    </xf>
    <xf numFmtId="164" fontId="2" fillId="0" borderId="14" xfId="22" applyNumberFormat="1" applyFont="1" applyFill="1" applyBorder="1" applyAlignment="1" applyProtection="1">
      <alignment horizontal="center" vertical="center"/>
      <protection locked="0"/>
    </xf>
    <xf numFmtId="164" fontId="1" fillId="0" borderId="12" xfId="22" applyNumberFormat="1" applyFont="1" applyFill="1" applyBorder="1" applyAlignment="1">
      <alignment horizontal="right" vertical="center"/>
      <protection/>
    </xf>
    <xf numFmtId="0" fontId="1" fillId="2" borderId="12" xfId="22" applyFont="1" applyFill="1" applyBorder="1" applyAlignment="1">
      <alignment horizontal="center" vertical="center"/>
      <protection/>
    </xf>
    <xf numFmtId="164" fontId="1" fillId="3" borderId="15" xfId="22" applyNumberFormat="1" applyFont="1" applyFill="1" applyBorder="1" applyAlignment="1">
      <alignment horizontal="center" vertical="center"/>
      <protection/>
    </xf>
    <xf numFmtId="164" fontId="2" fillId="0" borderId="12" xfId="22" applyNumberFormat="1" applyFont="1" applyFill="1" applyBorder="1" applyAlignment="1" applyProtection="1">
      <alignment horizontal="center" vertical="center"/>
      <protection locked="0"/>
    </xf>
    <xf numFmtId="0" fontId="3" fillId="0" borderId="12" xfId="22" applyFont="1" applyFill="1" applyBorder="1" applyAlignment="1">
      <alignment horizontal="left" vertical="center" wrapText="1"/>
      <protection/>
    </xf>
    <xf numFmtId="0" fontId="1" fillId="3" borderId="12" xfId="22" applyFont="1" applyFill="1" applyBorder="1" applyAlignment="1">
      <alignment horizontal="center" vertical="center"/>
      <protection/>
    </xf>
    <xf numFmtId="0" fontId="1" fillId="0" borderId="16" xfId="22" applyFont="1" applyFill="1" applyBorder="1" applyAlignment="1">
      <alignment horizontal="left" vertical="center" wrapText="1"/>
      <protection/>
    </xf>
    <xf numFmtId="0" fontId="1" fillId="2" borderId="16" xfId="22" applyFont="1" applyFill="1" applyBorder="1" applyAlignment="1">
      <alignment horizontal="center" vertical="center" wrapText="1"/>
      <protection/>
    </xf>
    <xf numFmtId="0" fontId="1" fillId="3" borderId="16" xfId="22" applyFont="1" applyFill="1" applyBorder="1" applyAlignment="1">
      <alignment horizontal="center" vertical="center"/>
      <protection/>
    </xf>
    <xf numFmtId="164" fontId="2" fillId="0" borderId="16" xfId="22" applyNumberFormat="1" applyFont="1" applyFill="1" applyBorder="1" applyAlignment="1" applyProtection="1">
      <alignment horizontal="center" vertical="center"/>
      <protection locked="0"/>
    </xf>
    <xf numFmtId="164" fontId="1" fillId="0" borderId="16" xfId="22" applyNumberFormat="1" applyFont="1" applyFill="1" applyBorder="1" applyAlignment="1">
      <alignment vertical="center"/>
      <protection/>
    </xf>
    <xf numFmtId="49" fontId="1" fillId="0" borderId="17" xfId="22" applyNumberFormat="1" applyFont="1" applyFill="1" applyBorder="1" applyAlignment="1" applyProtection="1">
      <alignment horizontal="center" vertical="center"/>
      <protection locked="0"/>
    </xf>
    <xf numFmtId="49" fontId="1" fillId="0" borderId="18" xfId="22" applyNumberFormat="1" applyFont="1" applyFill="1" applyBorder="1" applyAlignment="1">
      <alignment horizontal="center" vertical="center"/>
      <protection/>
    </xf>
    <xf numFmtId="0" fontId="1" fillId="4" borderId="12" xfId="22" applyFont="1" applyFill="1" applyBorder="1" applyAlignment="1">
      <alignment horizontal="left" vertical="center" wrapText="1"/>
      <protection/>
    </xf>
    <xf numFmtId="49" fontId="1" fillId="0" borderId="19" xfId="22" applyNumberFormat="1" applyFont="1" applyFill="1" applyBorder="1" applyAlignment="1">
      <alignment horizontal="center" vertical="center"/>
      <protection/>
    </xf>
    <xf numFmtId="0" fontId="1" fillId="0" borderId="20" xfId="22" applyFont="1" applyFill="1" applyBorder="1" applyAlignment="1">
      <alignment horizontal="left" vertical="center" wrapText="1"/>
      <protection/>
    </xf>
    <xf numFmtId="0" fontId="1" fillId="2" borderId="20" xfId="22" applyFont="1" applyFill="1" applyBorder="1" applyAlignment="1">
      <alignment horizontal="center" vertical="center"/>
      <protection/>
    </xf>
    <xf numFmtId="0" fontId="1" fillId="3" borderId="20" xfId="22" applyFont="1" applyFill="1" applyBorder="1" applyAlignment="1">
      <alignment horizontal="center" vertical="center"/>
      <protection/>
    </xf>
    <xf numFmtId="164" fontId="2" fillId="0" borderId="20" xfId="22" applyNumberFormat="1" applyFont="1" applyFill="1" applyBorder="1" applyAlignment="1" applyProtection="1">
      <alignment horizontal="center" vertical="center"/>
      <protection locked="0"/>
    </xf>
    <xf numFmtId="164" fontId="1" fillId="0" borderId="20" xfId="22" applyNumberFormat="1" applyFont="1" applyFill="1" applyBorder="1" applyAlignment="1">
      <alignment horizontal="right" vertical="center"/>
      <protection/>
    </xf>
    <xf numFmtId="49" fontId="1" fillId="0" borderId="21" xfId="22" applyNumberFormat="1" applyFont="1" applyFill="1" applyBorder="1" applyAlignment="1" applyProtection="1">
      <alignment horizontal="center" vertical="center"/>
      <protection locked="0"/>
    </xf>
    <xf numFmtId="0" fontId="2" fillId="0" borderId="1" xfId="22" applyFont="1" applyFill="1" applyBorder="1" applyAlignment="1">
      <alignment vertical="center" wrapText="1"/>
      <protection/>
    </xf>
    <xf numFmtId="0" fontId="2" fillId="0" borderId="22" xfId="22" applyFont="1" applyFill="1" applyBorder="1" applyAlignment="1">
      <alignment vertical="center" wrapText="1"/>
      <protection/>
    </xf>
    <xf numFmtId="164" fontId="2" fillId="0" borderId="23" xfId="22" applyNumberFormat="1" applyFont="1" applyFill="1" applyBorder="1" applyAlignment="1" applyProtection="1">
      <alignment horizontal="center" vertical="center"/>
      <protection locked="0"/>
    </xf>
    <xf numFmtId="164" fontId="2" fillId="0" borderId="10" xfId="22" applyNumberFormat="1" applyFont="1" applyFill="1" applyBorder="1" applyAlignment="1">
      <alignment horizontal="center" vertical="center"/>
      <protection/>
    </xf>
    <xf numFmtId="164" fontId="2" fillId="0" borderId="11" xfId="22" applyNumberFormat="1" applyFont="1" applyFill="1" applyBorder="1" applyAlignment="1">
      <alignment horizontal="center" vertical="center"/>
      <protection/>
    </xf>
    <xf numFmtId="49" fontId="1" fillId="0" borderId="24" xfId="22" applyNumberFormat="1" applyFont="1" applyFill="1" applyBorder="1" applyAlignment="1">
      <alignment horizontal="center" vertical="center"/>
      <protection/>
    </xf>
    <xf numFmtId="0" fontId="1" fillId="0" borderId="25" xfId="22" applyFont="1" applyFill="1" applyBorder="1" applyAlignment="1">
      <alignment horizontal="left" vertical="center" wrapText="1"/>
      <protection/>
    </xf>
    <xf numFmtId="0" fontId="1" fillId="2" borderId="25" xfId="22" applyFont="1" applyFill="1" applyBorder="1" applyAlignment="1">
      <alignment horizontal="center" vertical="center"/>
      <protection/>
    </xf>
    <xf numFmtId="0" fontId="1" fillId="3" borderId="25" xfId="22" applyFont="1" applyFill="1" applyBorder="1" applyAlignment="1">
      <alignment horizontal="center" vertical="center"/>
      <protection/>
    </xf>
    <xf numFmtId="164" fontId="2" fillId="0" borderId="25" xfId="22" applyNumberFormat="1" applyFont="1" applyFill="1" applyBorder="1" applyAlignment="1" applyProtection="1">
      <alignment horizontal="center" vertical="center"/>
      <protection locked="0"/>
    </xf>
    <xf numFmtId="164" fontId="1" fillId="0" borderId="26" xfId="22" applyNumberFormat="1" applyFont="1" applyFill="1" applyBorder="1" applyAlignment="1">
      <alignment horizontal="right" vertical="center"/>
      <protection/>
    </xf>
    <xf numFmtId="49" fontId="1" fillId="0" borderId="18" xfId="22" applyNumberFormat="1" applyFont="1" applyFill="1" applyBorder="1" applyAlignment="1" applyProtection="1">
      <alignment horizontal="center" vertical="center"/>
      <protection locked="0"/>
    </xf>
    <xf numFmtId="164" fontId="1" fillId="0" borderId="13" xfId="22" applyNumberFormat="1" applyFont="1" applyFill="1" applyBorder="1" applyAlignment="1">
      <alignment horizontal="right" vertical="center"/>
      <protection/>
    </xf>
    <xf numFmtId="49" fontId="1" fillId="0" borderId="27" xfId="22" applyNumberFormat="1" applyFont="1" applyFill="1" applyBorder="1" applyAlignment="1">
      <alignment horizontal="center" vertical="center"/>
      <protection/>
    </xf>
    <xf numFmtId="49" fontId="2" fillId="0" borderId="28" xfId="22" applyNumberFormat="1" applyFont="1" applyFill="1" applyBorder="1" applyAlignment="1" applyProtection="1">
      <alignment horizontal="center" vertical="center"/>
      <protection locked="0"/>
    </xf>
    <xf numFmtId="49" fontId="1" fillId="0" borderId="21" xfId="22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22" applyFont="1" applyFill="1" applyBorder="1" applyAlignment="1">
      <alignment vertical="center" wrapText="1"/>
      <protection/>
    </xf>
    <xf numFmtId="0" fontId="2" fillId="0" borderId="30" xfId="22" applyFont="1" applyFill="1" applyBorder="1" applyAlignment="1">
      <alignment vertical="center" wrapText="1"/>
      <protection/>
    </xf>
    <xf numFmtId="164" fontId="2" fillId="0" borderId="31" xfId="22" applyNumberFormat="1" applyFont="1" applyFill="1" applyBorder="1" applyAlignment="1" applyProtection="1">
      <alignment horizontal="center" vertical="center"/>
      <protection locked="0"/>
    </xf>
    <xf numFmtId="0" fontId="2" fillId="0" borderId="9" xfId="22" applyFont="1" applyFill="1" applyBorder="1" applyAlignment="1">
      <alignment vertical="center" wrapText="1"/>
      <protection/>
    </xf>
    <xf numFmtId="164" fontId="1" fillId="0" borderId="10" xfId="22" applyNumberFormat="1" applyFont="1" applyFill="1" applyBorder="1" applyAlignment="1">
      <alignment vertical="center" wrapText="1"/>
      <protection/>
    </xf>
    <xf numFmtId="164" fontId="2" fillId="0" borderId="32" xfId="22" applyNumberFormat="1" applyFont="1" applyFill="1" applyBorder="1" applyAlignment="1" applyProtection="1">
      <alignment horizontal="center" vertical="center"/>
      <protection locked="0"/>
    </xf>
    <xf numFmtId="0" fontId="2" fillId="0" borderId="33" xfId="22" applyFont="1" applyFill="1" applyBorder="1" applyAlignment="1">
      <alignment horizontal="center" vertical="center" wrapText="1"/>
      <protection/>
    </xf>
    <xf numFmtId="0" fontId="1" fillId="2" borderId="16" xfId="22" applyFont="1" applyFill="1" applyBorder="1" applyAlignment="1">
      <alignment horizontal="center" vertical="center"/>
      <protection/>
    </xf>
    <xf numFmtId="0" fontId="2" fillId="0" borderId="0" xfId="22" applyFont="1" applyFill="1" applyBorder="1" applyAlignment="1">
      <alignment horizontal="center" vertical="center" wrapText="1"/>
      <protection/>
    </xf>
    <xf numFmtId="3" fontId="3" fillId="0" borderId="0" xfId="0" applyNumberFormat="1" applyFont="1" applyBorder="1" applyAlignment="1">
      <alignment horizontal="right" vertical="center"/>
    </xf>
    <xf numFmtId="0" fontId="1" fillId="0" borderId="1" xfId="22" applyFont="1" applyFill="1" applyBorder="1" applyAlignment="1">
      <alignment vertical="center" wrapText="1"/>
      <protection/>
    </xf>
    <xf numFmtId="164" fontId="2" fillId="0" borderId="1" xfId="22" applyNumberFormat="1" applyFont="1" applyFill="1" applyBorder="1" applyAlignment="1" applyProtection="1">
      <alignment horizontal="center" vertical="center"/>
      <protection locked="0"/>
    </xf>
    <xf numFmtId="0" fontId="2" fillId="0" borderId="0" xfId="22" applyFont="1" applyFill="1" applyBorder="1" applyAlignment="1">
      <alignment vertical="center" wrapText="1"/>
      <protection/>
    </xf>
    <xf numFmtId="164" fontId="2" fillId="0" borderId="0" xfId="22" applyNumberFormat="1" applyFont="1" applyFill="1" applyBorder="1" applyAlignment="1" applyProtection="1">
      <alignment horizontal="center" vertical="center"/>
      <protection locked="0"/>
    </xf>
    <xf numFmtId="49" fontId="1" fillId="0" borderId="0" xfId="22" applyNumberFormat="1" applyFont="1" applyFill="1" applyBorder="1" applyAlignment="1">
      <alignment horizontal="center" vertical="center"/>
      <protection/>
    </xf>
    <xf numFmtId="0" fontId="1" fillId="0" borderId="0" xfId="22" applyFont="1" applyFill="1" applyBorder="1" applyAlignment="1">
      <alignment horizontal="center" vertical="center" wrapText="1"/>
      <protection/>
    </xf>
    <xf numFmtId="0" fontId="1" fillId="0" borderId="0" xfId="22" applyFont="1" applyFill="1" applyBorder="1" applyAlignment="1">
      <alignment horizontal="center" vertical="center"/>
      <protection/>
    </xf>
    <xf numFmtId="0" fontId="2" fillId="0" borderId="10" xfId="22" applyFont="1" applyFill="1" applyBorder="1" applyAlignment="1">
      <alignment vertical="center"/>
      <protection/>
    </xf>
    <xf numFmtId="0" fontId="2" fillId="0" borderId="11" xfId="22" applyFont="1" applyFill="1" applyBorder="1" applyAlignment="1">
      <alignment vertical="center"/>
      <protection/>
    </xf>
    <xf numFmtId="0" fontId="1" fillId="0" borderId="34" xfId="22" applyFont="1" applyFill="1" applyBorder="1" applyAlignment="1">
      <alignment vertical="center"/>
      <protection/>
    </xf>
    <xf numFmtId="0" fontId="1" fillId="0" borderId="35" xfId="22" applyFont="1" applyFill="1" applyBorder="1" applyAlignment="1">
      <alignment vertical="center"/>
      <protection/>
    </xf>
    <xf numFmtId="6" fontId="1" fillId="0" borderId="36" xfId="22" applyNumberFormat="1" applyFont="1" applyFill="1" applyBorder="1" applyAlignment="1">
      <alignment vertical="center"/>
      <protection/>
    </xf>
    <xf numFmtId="6" fontId="1" fillId="0" borderId="37" xfId="22" applyNumberFormat="1" applyFont="1" applyFill="1" applyBorder="1" applyAlignment="1">
      <alignment vertical="center"/>
      <protection/>
    </xf>
    <xf numFmtId="0" fontId="1" fillId="0" borderId="38" xfId="22" applyFont="1" applyFill="1" applyBorder="1" applyAlignment="1">
      <alignment vertical="center"/>
      <protection/>
    </xf>
    <xf numFmtId="0" fontId="1" fillId="0" borderId="39" xfId="22" applyFont="1" applyFill="1" applyBorder="1" applyAlignment="1">
      <alignment vertical="center"/>
      <protection/>
    </xf>
    <xf numFmtId="6" fontId="1" fillId="0" borderId="40" xfId="22" applyNumberFormat="1" applyFont="1" applyFill="1" applyBorder="1" applyAlignment="1">
      <alignment vertical="center"/>
      <protection/>
    </xf>
    <xf numFmtId="6" fontId="1" fillId="0" borderId="41" xfId="22" applyNumberFormat="1" applyFont="1" applyFill="1" applyBorder="1" applyAlignment="1">
      <alignment vertical="center"/>
      <protection/>
    </xf>
    <xf numFmtId="0" fontId="2" fillId="0" borderId="38" xfId="22" applyFont="1" applyFill="1" applyBorder="1" applyAlignment="1">
      <alignment vertical="center"/>
      <protection/>
    </xf>
    <xf numFmtId="0" fontId="2" fillId="0" borderId="39" xfId="22" applyFont="1" applyFill="1" applyBorder="1" applyAlignment="1">
      <alignment vertical="center"/>
      <protection/>
    </xf>
    <xf numFmtId="6" fontId="2" fillId="0" borderId="40" xfId="22" applyNumberFormat="1" applyFont="1" applyFill="1" applyBorder="1" applyAlignment="1">
      <alignment vertical="center"/>
      <protection/>
    </xf>
    <xf numFmtId="6" fontId="2" fillId="0" borderId="41" xfId="22" applyNumberFormat="1" applyFont="1" applyFill="1" applyBorder="1" applyAlignment="1">
      <alignment vertical="center"/>
      <protection/>
    </xf>
    <xf numFmtId="0" fontId="1" fillId="0" borderId="42" xfId="22" applyFont="1" applyFill="1" applyBorder="1" applyAlignment="1" applyProtection="1">
      <alignment vertical="center"/>
      <protection locked="0"/>
    </xf>
    <xf numFmtId="0" fontId="1" fillId="0" borderId="43" xfId="22" applyFont="1" applyFill="1" applyBorder="1" applyAlignment="1" applyProtection="1">
      <alignment vertical="center"/>
      <protection locked="0"/>
    </xf>
    <xf numFmtId="6" fontId="1" fillId="0" borderId="44" xfId="22" applyNumberFormat="1" applyFont="1" applyFill="1" applyBorder="1" applyAlignment="1">
      <alignment vertical="center"/>
      <protection/>
    </xf>
    <xf numFmtId="6" fontId="1" fillId="0" borderId="45" xfId="22" applyNumberFormat="1" applyFont="1" applyFill="1" applyBorder="1" applyAlignment="1">
      <alignment vertical="center"/>
      <protection/>
    </xf>
    <xf numFmtId="0" fontId="2" fillId="0" borderId="46" xfId="22" applyFont="1" applyFill="1" applyBorder="1" applyAlignment="1">
      <alignment vertical="center"/>
      <protection/>
    </xf>
    <xf numFmtId="0" fontId="2" fillId="0" borderId="47" xfId="22" applyFont="1" applyFill="1" applyBorder="1" applyAlignment="1">
      <alignment vertical="center"/>
      <protection/>
    </xf>
    <xf numFmtId="6" fontId="2" fillId="0" borderId="48" xfId="22" applyNumberFormat="1" applyFont="1" applyFill="1" applyBorder="1" applyAlignment="1">
      <alignment vertical="center"/>
      <protection/>
    </xf>
    <xf numFmtId="6" fontId="2" fillId="0" borderId="49" xfId="22" applyNumberFormat="1" applyFont="1" applyFill="1" applyBorder="1" applyAlignment="1">
      <alignment vertical="center"/>
      <protection/>
    </xf>
    <xf numFmtId="0" fontId="1" fillId="0" borderId="0" xfId="22" applyFont="1" applyFill="1" applyBorder="1" applyAlignment="1">
      <alignment horizontal="left" vertical="center" wrapText="1"/>
      <protection/>
    </xf>
    <xf numFmtId="0" fontId="1" fillId="0" borderId="0" xfId="22" applyFont="1" applyFill="1" applyBorder="1" applyAlignment="1">
      <alignment horizontal="left" vertical="top"/>
      <protection/>
    </xf>
    <xf numFmtId="0" fontId="1" fillId="0" borderId="0" xfId="22" applyFont="1" applyFill="1" applyBorder="1" applyAlignment="1">
      <alignment horizontal="left"/>
      <protection/>
    </xf>
    <xf numFmtId="0" fontId="1" fillId="0" borderId="0" xfId="22" applyFont="1" applyFill="1" applyBorder="1" applyAlignment="1">
      <alignment vertical="center"/>
      <protection/>
    </xf>
    <xf numFmtId="0" fontId="1" fillId="0" borderId="0" xfId="22" applyFont="1" applyFill="1" applyBorder="1" applyAlignment="1">
      <alignment horizontal="left" vertical="center"/>
      <protection/>
    </xf>
    <xf numFmtId="0" fontId="1" fillId="0" borderId="0" xfId="22" applyFont="1" applyFill="1" applyBorder="1" applyAlignment="1">
      <alignment horizontal="left"/>
      <protection/>
    </xf>
    <xf numFmtId="164" fontId="1" fillId="0" borderId="50" xfId="22" applyNumberFormat="1" applyFont="1" applyFill="1" applyBorder="1" applyAlignment="1">
      <alignment horizontal="right" vertical="center"/>
      <protection/>
    </xf>
    <xf numFmtId="164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1" fillId="0" borderId="0" xfId="23" applyFont="1" applyFill="1" applyBorder="1" applyAlignment="1">
      <alignment vertical="center"/>
      <protection/>
    </xf>
    <xf numFmtId="0" fontId="1" fillId="0" borderId="0" xfId="23" applyFont="1" applyFill="1" applyBorder="1" applyAlignment="1">
      <alignment horizontal="center" vertical="center"/>
      <protection/>
    </xf>
    <xf numFmtId="0" fontId="1" fillId="0" borderId="0" xfId="23" applyFont="1">
      <alignment/>
      <protection/>
    </xf>
    <xf numFmtId="0" fontId="1" fillId="0" borderId="0" xfId="23" applyFont="1" applyFill="1" applyBorder="1" applyAlignment="1">
      <alignment horizontal="left"/>
      <protection/>
    </xf>
    <xf numFmtId="0" fontId="1" fillId="0" borderId="0" xfId="23" applyFont="1" applyFill="1" applyBorder="1" applyAlignment="1">
      <alignment horizontal="left" vertical="top"/>
      <protection/>
    </xf>
    <xf numFmtId="0" fontId="1" fillId="0" borderId="0" xfId="23" applyFont="1" applyFill="1" applyBorder="1" applyAlignment="1">
      <alignment/>
      <protection/>
    </xf>
    <xf numFmtId="0" fontId="1" fillId="0" borderId="0" xfId="22" applyFont="1" applyFill="1" applyBorder="1" applyAlignment="1">
      <alignment/>
      <protection/>
    </xf>
    <xf numFmtId="0" fontId="2" fillId="0" borderId="3" xfId="22" applyFont="1" applyFill="1" applyBorder="1" applyAlignment="1">
      <alignment horizontal="center" vertical="center" wrapText="1"/>
      <protection/>
    </xf>
    <xf numFmtId="0" fontId="2" fillId="0" borderId="1" xfId="22" applyFont="1" applyFill="1" applyBorder="1" applyAlignment="1">
      <alignment horizontal="center" vertical="center" wrapText="1"/>
      <protection/>
    </xf>
    <xf numFmtId="49" fontId="1" fillId="0" borderId="51" xfId="22" applyNumberFormat="1" applyFont="1" applyFill="1" applyBorder="1" applyAlignment="1">
      <alignment horizontal="center" vertical="center"/>
      <protection/>
    </xf>
    <xf numFmtId="49" fontId="1" fillId="0" borderId="52" xfId="22" applyNumberFormat="1" applyFont="1" applyFill="1" applyBorder="1" applyAlignment="1">
      <alignment horizontal="center" vertical="center"/>
      <protection/>
    </xf>
    <xf numFmtId="49" fontId="1" fillId="0" borderId="53" xfId="22" applyNumberFormat="1" applyFont="1" applyFill="1" applyBorder="1" applyAlignment="1" applyProtection="1">
      <alignment horizontal="center" vertical="center"/>
      <protection locked="0"/>
    </xf>
    <xf numFmtId="49" fontId="1" fillId="0" borderId="54" xfId="22" applyNumberFormat="1" applyFont="1" applyFill="1" applyBorder="1" applyAlignment="1" applyProtection="1">
      <alignment horizontal="center" vertical="center"/>
      <protection locked="0"/>
    </xf>
    <xf numFmtId="49" fontId="1" fillId="0" borderId="18" xfId="22" applyNumberFormat="1" applyFont="1" applyFill="1" applyBorder="1" applyAlignment="1">
      <alignment horizontal="center" vertical="center"/>
      <protection/>
    </xf>
    <xf numFmtId="49" fontId="1" fillId="0" borderId="55" xfId="22" applyNumberFormat="1" applyFont="1" applyFill="1" applyBorder="1" applyAlignment="1">
      <alignment horizontal="center" vertical="center"/>
      <protection/>
    </xf>
    <xf numFmtId="49" fontId="1" fillId="0" borderId="17" xfId="22" applyNumberFormat="1" applyFont="1" applyFill="1" applyBorder="1" applyAlignment="1" applyProtection="1">
      <alignment horizontal="center" vertical="center"/>
      <protection locked="0"/>
    </xf>
    <xf numFmtId="49" fontId="1" fillId="0" borderId="28" xfId="22" applyNumberFormat="1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 vertical="center"/>
    </xf>
    <xf numFmtId="0" fontId="1" fillId="0" borderId="0" xfId="22" applyFont="1" applyFill="1" applyBorder="1" applyAlignment="1">
      <alignment horizontal="left" vertical="center"/>
      <protection/>
    </xf>
    <xf numFmtId="0" fontId="2" fillId="0" borderId="0" xfId="22" applyFont="1" applyFill="1" applyBorder="1" applyAlignment="1">
      <alignment horizontal="left" vertical="center"/>
      <protection/>
    </xf>
    <xf numFmtId="0" fontId="1" fillId="0" borderId="0" xfId="22" applyFont="1" applyFill="1" applyBorder="1" applyAlignment="1">
      <alignment horizontal="left"/>
      <protection/>
    </xf>
    <xf numFmtId="0" fontId="4" fillId="0" borderId="56" xfId="22" applyFont="1" applyFill="1" applyBorder="1" applyAlignment="1">
      <alignment horizontal="left" vertical="center" wrapText="1"/>
      <protection/>
    </xf>
    <xf numFmtId="0" fontId="0" fillId="0" borderId="5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57" xfId="22" applyFont="1" applyFill="1" applyBorder="1" applyAlignment="1">
      <alignment horizontal="center" vertical="center" wrapText="1"/>
      <protection/>
    </xf>
    <xf numFmtId="0" fontId="2" fillId="0" borderId="10" xfId="22" applyFont="1" applyFill="1" applyBorder="1" applyAlignment="1">
      <alignment horizontal="center" vertical="center" wrapText="1"/>
      <protection/>
    </xf>
    <xf numFmtId="0" fontId="1" fillId="0" borderId="58" xfId="22" applyFont="1" applyFill="1" applyBorder="1" applyAlignment="1">
      <alignment horizontal="left" vertical="center" wrapText="1"/>
      <protection/>
    </xf>
    <xf numFmtId="0" fontId="1" fillId="0" borderId="34" xfId="22" applyFont="1" applyFill="1" applyBorder="1" applyAlignment="1">
      <alignment horizontal="left" vertical="center" wrapText="1"/>
      <protection/>
    </xf>
    <xf numFmtId="0" fontId="1" fillId="0" borderId="59" xfId="22" applyFont="1" applyFill="1" applyBorder="1" applyAlignment="1">
      <alignment horizontal="left" vertical="center" wrapText="1"/>
      <protection/>
    </xf>
    <xf numFmtId="0" fontId="1" fillId="0" borderId="38" xfId="22" applyFont="1" applyFill="1" applyBorder="1" applyAlignment="1">
      <alignment horizontal="left" vertical="center" wrapText="1"/>
      <protection/>
    </xf>
    <xf numFmtId="0" fontId="2" fillId="0" borderId="59" xfId="22" applyFont="1" applyFill="1" applyBorder="1" applyAlignment="1">
      <alignment horizontal="left" vertical="center" wrapText="1"/>
      <protection/>
    </xf>
    <xf numFmtId="0" fontId="2" fillId="0" borderId="38" xfId="22" applyFont="1" applyFill="1" applyBorder="1" applyAlignment="1">
      <alignment horizontal="left" vertical="center" wrapText="1"/>
      <protection/>
    </xf>
    <xf numFmtId="0" fontId="1" fillId="0" borderId="60" xfId="22" applyFont="1" applyFill="1" applyBorder="1" applyAlignment="1" applyProtection="1">
      <alignment horizontal="left" vertical="center" wrapText="1"/>
      <protection locked="0"/>
    </xf>
    <xf numFmtId="0" fontId="1" fillId="0" borderId="42" xfId="22" applyFont="1" applyFill="1" applyBorder="1" applyAlignment="1" applyProtection="1">
      <alignment horizontal="left" vertical="center" wrapText="1"/>
      <protection locked="0"/>
    </xf>
    <xf numFmtId="0" fontId="2" fillId="0" borderId="61" xfId="22" applyFont="1" applyFill="1" applyBorder="1" applyAlignment="1">
      <alignment horizontal="left" vertical="center" wrapText="1"/>
      <protection/>
    </xf>
    <xf numFmtId="0" fontId="2" fillId="0" borderId="46" xfId="22" applyFont="1" applyFill="1" applyBorder="1" applyAlignment="1">
      <alignment horizontal="left" vertical="center" wrapText="1"/>
      <protection/>
    </xf>
    <xf numFmtId="0" fontId="1" fillId="0" borderId="0" xfId="22" applyFont="1" applyFill="1" applyBorder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Alignment="1">
      <alignment horizontal="left" vertical="top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  <cellStyle name="normální 2 2" xfId="22"/>
    <cellStyle name="normální 2 3" xfId="23"/>
    <cellStyle name="normální 2 4" xfId="24"/>
    <cellStyle name="normální 3" xfId="25"/>
    <cellStyle name="Normální 4" xfId="26"/>
    <cellStyle name="Normální 5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0720%20-%20St&#345;&#237;te&#3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kulace - výkaz výměr"/>
      <sheetName val="kalkulace - náklady"/>
      <sheetName val="List1"/>
    </sheetNames>
    <sheetDataSet>
      <sheetData sheetId="0">
        <row r="16">
          <cell r="Q16">
            <v>750</v>
          </cell>
        </row>
        <row r="17">
          <cell r="Q17">
            <v>1500</v>
          </cell>
        </row>
        <row r="18">
          <cell r="Q18">
            <v>800</v>
          </cell>
        </row>
        <row r="19">
          <cell r="Q19">
            <v>1100</v>
          </cell>
        </row>
        <row r="20">
          <cell r="Q20">
            <v>1000</v>
          </cell>
        </row>
        <row r="21">
          <cell r="Q21">
            <v>2300</v>
          </cell>
        </row>
        <row r="22">
          <cell r="Q22">
            <v>480</v>
          </cell>
        </row>
        <row r="23">
          <cell r="Q23">
            <v>440</v>
          </cell>
        </row>
        <row r="24">
          <cell r="Q24">
            <v>640</v>
          </cell>
        </row>
        <row r="25">
          <cell r="Q25">
            <v>1500</v>
          </cell>
        </row>
        <row r="26">
          <cell r="Q26">
            <v>680</v>
          </cell>
        </row>
        <row r="27">
          <cell r="Q27">
            <v>880</v>
          </cell>
        </row>
        <row r="28">
          <cell r="Q28">
            <v>930</v>
          </cell>
        </row>
        <row r="29">
          <cell r="Q29">
            <v>15000</v>
          </cell>
        </row>
        <row r="31">
          <cell r="Q31">
            <v>500</v>
          </cell>
        </row>
        <row r="32">
          <cell r="Q32">
            <v>300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zoomScale="115" zoomScaleNormal="115" workbookViewId="0" topLeftCell="A29">
      <selection activeCell="A38" sqref="A38:B38"/>
    </sheetView>
  </sheetViews>
  <sheetFormatPr defaultColWidth="9.140625" defaultRowHeight="21" customHeight="1"/>
  <cols>
    <col min="1" max="1" width="8.8515625" style="1" customWidth="1"/>
    <col min="2" max="2" width="44.421875" style="1" customWidth="1"/>
    <col min="3" max="4" width="9.140625" style="1" customWidth="1"/>
    <col min="5" max="5" width="15.00390625" style="1" customWidth="1"/>
    <col min="6" max="6" width="14.7109375" style="1" customWidth="1"/>
    <col min="7" max="7" width="15.28125" style="1" customWidth="1"/>
    <col min="8" max="16384" width="9.140625" style="1" customWidth="1"/>
  </cols>
  <sheetData>
    <row r="1" spans="1:7" ht="21" customHeight="1">
      <c r="A1" s="17" t="s">
        <v>58</v>
      </c>
      <c r="B1" s="17"/>
      <c r="C1" s="18"/>
      <c r="D1" s="19"/>
      <c r="E1" s="20"/>
      <c r="F1" s="18"/>
      <c r="G1" s="18"/>
    </row>
    <row r="2" spans="1:7" ht="9" customHeight="1" thickBot="1">
      <c r="A2" s="18"/>
      <c r="C2" s="18"/>
      <c r="D2" s="18"/>
      <c r="E2" s="18"/>
      <c r="F2" s="18"/>
      <c r="G2" s="18"/>
    </row>
    <row r="3" spans="1:8" ht="42" customHeight="1" thickBot="1">
      <c r="A3" s="21"/>
      <c r="B3" s="22" t="s">
        <v>46</v>
      </c>
      <c r="C3" s="23" t="s">
        <v>0</v>
      </c>
      <c r="D3" s="24" t="s">
        <v>1</v>
      </c>
      <c r="E3" s="24" t="s">
        <v>2</v>
      </c>
      <c r="F3" s="24" t="s">
        <v>3</v>
      </c>
      <c r="G3" s="25" t="s">
        <v>22</v>
      </c>
      <c r="H3" s="5"/>
    </row>
    <row r="4" spans="1:7" ht="21" customHeight="1">
      <c r="A4" s="26" t="s">
        <v>4</v>
      </c>
      <c r="B4" s="27" t="s">
        <v>5</v>
      </c>
      <c r="C4" s="28"/>
      <c r="D4" s="28"/>
      <c r="E4" s="28"/>
      <c r="F4" s="28"/>
      <c r="G4" s="29"/>
    </row>
    <row r="5" spans="1:7" ht="24" customHeight="1">
      <c r="A5" s="128" t="s">
        <v>27</v>
      </c>
      <c r="B5" s="30" t="s">
        <v>24</v>
      </c>
      <c r="C5" s="31" t="s">
        <v>7</v>
      </c>
      <c r="D5" s="32">
        <v>29</v>
      </c>
      <c r="E5" s="33">
        <f>'[1]kalkulace - výkaz výměr'!Q16</f>
        <v>750</v>
      </c>
      <c r="F5" s="34">
        <f>D5*E5</f>
        <v>21750</v>
      </c>
      <c r="G5" s="130" t="s">
        <v>69</v>
      </c>
    </row>
    <row r="6" spans="1:7" ht="25.5" customHeight="1">
      <c r="A6" s="129"/>
      <c r="B6" s="30" t="s">
        <v>25</v>
      </c>
      <c r="C6" s="35" t="s">
        <v>8</v>
      </c>
      <c r="D6" s="36">
        <v>4</v>
      </c>
      <c r="E6" s="37">
        <f>'[1]kalkulace - výkaz výměr'!Q17</f>
        <v>1500</v>
      </c>
      <c r="F6" s="34">
        <f aca="true" t="shared" si="0" ref="F6:F12">D6*E6</f>
        <v>6000</v>
      </c>
      <c r="G6" s="131"/>
    </row>
    <row r="7" spans="1:8" ht="35.25" customHeight="1">
      <c r="A7" s="132" t="s">
        <v>28</v>
      </c>
      <c r="B7" s="38" t="s">
        <v>60</v>
      </c>
      <c r="C7" s="35" t="s">
        <v>6</v>
      </c>
      <c r="D7" s="39">
        <v>385</v>
      </c>
      <c r="E7" s="37">
        <f>'[1]kalkulace - výkaz výměr'!Q18</f>
        <v>800</v>
      </c>
      <c r="F7" s="34">
        <f t="shared" si="0"/>
        <v>308000</v>
      </c>
      <c r="G7" s="134" t="s">
        <v>69</v>
      </c>
      <c r="H7" s="5"/>
    </row>
    <row r="8" spans="1:7" ht="31.5" customHeight="1">
      <c r="A8" s="133"/>
      <c r="B8" s="38" t="s">
        <v>61</v>
      </c>
      <c r="C8" s="35" t="s">
        <v>6</v>
      </c>
      <c r="D8" s="39">
        <v>53</v>
      </c>
      <c r="E8" s="37">
        <f>'[1]kalkulace - výkaz výměr'!Q19</f>
        <v>1100</v>
      </c>
      <c r="F8" s="34">
        <f t="shared" si="0"/>
        <v>58300</v>
      </c>
      <c r="G8" s="135"/>
    </row>
    <row r="9" spans="1:7" ht="52.15" customHeight="1">
      <c r="A9" s="132" t="s">
        <v>53</v>
      </c>
      <c r="B9" s="40" t="s">
        <v>54</v>
      </c>
      <c r="C9" s="41" t="s">
        <v>42</v>
      </c>
      <c r="D9" s="42">
        <v>260</v>
      </c>
      <c r="E9" s="43">
        <f>'[1]kalkulace - výkaz výměr'!Q20</f>
        <v>1000</v>
      </c>
      <c r="F9" s="44">
        <f t="shared" si="0"/>
        <v>260000</v>
      </c>
      <c r="G9" s="45" t="s">
        <v>70</v>
      </c>
    </row>
    <row r="10" spans="1:7" ht="23.45" customHeight="1">
      <c r="A10" s="136"/>
      <c r="B10" s="40" t="s">
        <v>51</v>
      </c>
      <c r="C10" s="41" t="s">
        <v>42</v>
      </c>
      <c r="D10" s="42">
        <v>70</v>
      </c>
      <c r="E10" s="43">
        <f>'[1]kalkulace - výkaz výměr'!Q21</f>
        <v>2300</v>
      </c>
      <c r="F10" s="44">
        <f t="shared" si="0"/>
        <v>161000</v>
      </c>
      <c r="G10" s="45" t="s">
        <v>70</v>
      </c>
    </row>
    <row r="11" spans="1:8" ht="21" customHeight="1">
      <c r="A11" s="46" t="s">
        <v>29</v>
      </c>
      <c r="B11" s="47" t="s">
        <v>43</v>
      </c>
      <c r="C11" s="41" t="s">
        <v>6</v>
      </c>
      <c r="D11" s="42">
        <v>438</v>
      </c>
      <c r="E11" s="43">
        <f>'[1]kalkulace - výkaz výměr'!Q22</f>
        <v>480</v>
      </c>
      <c r="F11" s="44">
        <f t="shared" si="0"/>
        <v>210240</v>
      </c>
      <c r="G11" s="45" t="s">
        <v>71</v>
      </c>
      <c r="H11" s="15"/>
    </row>
    <row r="12" spans="1:7" ht="24.75" customHeight="1">
      <c r="A12" s="48" t="s">
        <v>30</v>
      </c>
      <c r="B12" s="49" t="s">
        <v>26</v>
      </c>
      <c r="C12" s="50" t="s">
        <v>6</v>
      </c>
      <c r="D12" s="51">
        <v>438</v>
      </c>
      <c r="E12" s="52">
        <f>'[1]kalkulace - výkaz výměr'!Q23</f>
        <v>440</v>
      </c>
      <c r="F12" s="53">
        <f t="shared" si="0"/>
        <v>192720</v>
      </c>
      <c r="G12" s="54" t="s">
        <v>72</v>
      </c>
    </row>
    <row r="13" spans="1:7" ht="37.5" customHeight="1" thickBot="1">
      <c r="A13" s="126" t="s">
        <v>49</v>
      </c>
      <c r="B13" s="127"/>
      <c r="C13" s="55"/>
      <c r="D13" s="55"/>
      <c r="E13" s="56"/>
      <c r="F13" s="116">
        <f>SUM(F5:F12)</f>
        <v>1218010</v>
      </c>
      <c r="G13" s="57"/>
    </row>
    <row r="14" spans="1:7" ht="21" customHeight="1">
      <c r="A14" s="26" t="s">
        <v>31</v>
      </c>
      <c r="B14" s="27" t="s">
        <v>11</v>
      </c>
      <c r="C14" s="28"/>
      <c r="D14" s="28"/>
      <c r="E14" s="58"/>
      <c r="F14" s="58"/>
      <c r="G14" s="59"/>
    </row>
    <row r="15" spans="1:7" ht="32.25" customHeight="1">
      <c r="A15" s="60" t="s">
        <v>32</v>
      </c>
      <c r="B15" s="61" t="s">
        <v>20</v>
      </c>
      <c r="C15" s="62" t="s">
        <v>6</v>
      </c>
      <c r="D15" s="63">
        <v>438</v>
      </c>
      <c r="E15" s="64">
        <f>'[1]kalkulace - výkaz výměr'!Q24</f>
        <v>640</v>
      </c>
      <c r="F15" s="65">
        <f aca="true" t="shared" si="1" ref="F15:F24">D15*E15</f>
        <v>280320</v>
      </c>
      <c r="G15" s="130" t="s">
        <v>73</v>
      </c>
    </row>
    <row r="16" spans="1:7" ht="43.9" customHeight="1">
      <c r="A16" s="66" t="s">
        <v>33</v>
      </c>
      <c r="B16" s="40" t="s">
        <v>62</v>
      </c>
      <c r="C16" s="35" t="s">
        <v>6</v>
      </c>
      <c r="D16" s="39">
        <v>40</v>
      </c>
      <c r="E16" s="37">
        <f>'[1]kalkulace - výkaz výměr'!Q25</f>
        <v>1500</v>
      </c>
      <c r="F16" s="67">
        <f t="shared" si="1"/>
        <v>60000</v>
      </c>
      <c r="G16" s="141"/>
    </row>
    <row r="17" spans="1:7" ht="58.9" customHeight="1">
      <c r="A17" s="68" t="s">
        <v>34</v>
      </c>
      <c r="B17" s="30" t="s">
        <v>63</v>
      </c>
      <c r="C17" s="35" t="s">
        <v>9</v>
      </c>
      <c r="D17" s="39">
        <v>60</v>
      </c>
      <c r="E17" s="37">
        <f>'[1]kalkulace - výkaz výměr'!Q26</f>
        <v>680</v>
      </c>
      <c r="F17" s="67">
        <f t="shared" si="1"/>
        <v>40800</v>
      </c>
      <c r="G17" s="141"/>
    </row>
    <row r="18" spans="1:7" ht="45" customHeight="1">
      <c r="A18" s="68" t="s">
        <v>35</v>
      </c>
      <c r="B18" s="30" t="s">
        <v>64</v>
      </c>
      <c r="C18" s="35" t="s">
        <v>9</v>
      </c>
      <c r="D18" s="39">
        <v>20</v>
      </c>
      <c r="E18" s="37">
        <f>'[1]kalkulace - výkaz výměr'!Q27</f>
        <v>880</v>
      </c>
      <c r="F18" s="67">
        <f t="shared" si="1"/>
        <v>17600</v>
      </c>
      <c r="G18" s="142"/>
    </row>
    <row r="19" spans="1:7" ht="37.5" customHeight="1">
      <c r="A19" s="68" t="s">
        <v>36</v>
      </c>
      <c r="B19" s="30" t="s">
        <v>52</v>
      </c>
      <c r="C19" s="35" t="s">
        <v>6</v>
      </c>
      <c r="D19" s="39">
        <v>438</v>
      </c>
      <c r="E19" s="37">
        <f>'[1]kalkulace - výkaz výměr'!Q28</f>
        <v>930</v>
      </c>
      <c r="F19" s="34">
        <f t="shared" si="1"/>
        <v>407340</v>
      </c>
      <c r="G19" s="69" t="s">
        <v>59</v>
      </c>
    </row>
    <row r="20" spans="1:7" ht="25.5">
      <c r="A20" s="48" t="s">
        <v>37</v>
      </c>
      <c r="B20" s="49" t="s">
        <v>56</v>
      </c>
      <c r="C20" s="50" t="s">
        <v>10</v>
      </c>
      <c r="D20" s="51" t="s">
        <v>66</v>
      </c>
      <c r="E20" s="52">
        <f>'[1]kalkulace - výkaz výměr'!Q29</f>
        <v>15000</v>
      </c>
      <c r="F20" s="53">
        <f>2*E20</f>
        <v>30000</v>
      </c>
      <c r="G20" s="70" t="s">
        <v>23</v>
      </c>
    </row>
    <row r="21" spans="1:7" ht="52.5" customHeight="1" thickBot="1">
      <c r="A21" s="126" t="s">
        <v>47</v>
      </c>
      <c r="B21" s="127"/>
      <c r="C21" s="71"/>
      <c r="D21" s="71"/>
      <c r="E21" s="72"/>
      <c r="F21" s="116">
        <f>SUM(F15:F20)</f>
        <v>836060</v>
      </c>
      <c r="G21" s="73"/>
    </row>
    <row r="22" spans="1:7" ht="38.25">
      <c r="A22" s="26" t="s">
        <v>40</v>
      </c>
      <c r="B22" s="74" t="s">
        <v>21</v>
      </c>
      <c r="C22" s="35" t="s">
        <v>6</v>
      </c>
      <c r="D22" s="39">
        <v>438</v>
      </c>
      <c r="E22" s="28">
        <f>'[1]kalkulace - výkaz výměr'!Q31</f>
        <v>500</v>
      </c>
      <c r="F22" s="75">
        <f t="shared" si="1"/>
        <v>219000</v>
      </c>
      <c r="G22" s="70" t="s">
        <v>57</v>
      </c>
    </row>
    <row r="23" spans="1:7" ht="29.25" customHeight="1" thickBot="1">
      <c r="A23" s="126" t="s">
        <v>41</v>
      </c>
      <c r="B23" s="127"/>
      <c r="C23" s="55"/>
      <c r="D23" s="55"/>
      <c r="E23" s="56"/>
      <c r="F23" s="117">
        <f>F22</f>
        <v>219000</v>
      </c>
      <c r="G23" s="76"/>
    </row>
    <row r="24" spans="1:7" ht="102">
      <c r="A24" s="77" t="s">
        <v>44</v>
      </c>
      <c r="B24" s="8" t="s">
        <v>65</v>
      </c>
      <c r="C24" s="78" t="s">
        <v>9</v>
      </c>
      <c r="D24" s="42">
        <v>400</v>
      </c>
      <c r="E24" s="79">
        <f>'[1]kalkulace - výkaz výměr'!Q32</f>
        <v>300</v>
      </c>
      <c r="F24" s="80">
        <f t="shared" si="1"/>
        <v>120000</v>
      </c>
      <c r="G24" s="70" t="s">
        <v>55</v>
      </c>
    </row>
    <row r="25" spans="1:7" ht="36.75" customHeight="1" thickBot="1">
      <c r="A25" s="6" t="s">
        <v>48</v>
      </c>
      <c r="B25" s="81"/>
      <c r="C25" s="55"/>
      <c r="D25" s="3"/>
      <c r="E25" s="82"/>
      <c r="F25" s="118">
        <f>F24</f>
        <v>120000</v>
      </c>
      <c r="G25" s="4"/>
    </row>
    <row r="26" spans="1:7" ht="29.25" customHeight="1">
      <c r="A26" s="79"/>
      <c r="B26" s="79"/>
      <c r="C26" s="83"/>
      <c r="D26" s="83"/>
      <c r="E26" s="83"/>
      <c r="F26" s="2"/>
      <c r="G26" s="84"/>
    </row>
    <row r="27" spans="1:7" ht="21" customHeight="1" thickBot="1">
      <c r="A27" s="85"/>
      <c r="B27" s="86"/>
      <c r="C27" s="18"/>
      <c r="D27" s="18"/>
      <c r="E27" s="87"/>
      <c r="F27" s="18"/>
      <c r="G27" s="87"/>
    </row>
    <row r="28" spans="1:7" ht="54" customHeight="1">
      <c r="A28" s="143" t="s">
        <v>12</v>
      </c>
      <c r="B28" s="144"/>
      <c r="C28" s="88"/>
      <c r="D28" s="88"/>
      <c r="E28" s="88"/>
      <c r="F28" s="88"/>
      <c r="G28" s="89"/>
    </row>
    <row r="29" spans="1:7" ht="32.1" customHeight="1">
      <c r="A29" s="145" t="s">
        <v>50</v>
      </c>
      <c r="B29" s="146"/>
      <c r="C29" s="90"/>
      <c r="D29" s="90"/>
      <c r="E29" s="91"/>
      <c r="F29" s="92">
        <f>SUM(F5:F12)</f>
        <v>1218010</v>
      </c>
      <c r="G29" s="93"/>
    </row>
    <row r="30" spans="1:7" ht="32.1" customHeight="1">
      <c r="A30" s="147" t="s">
        <v>38</v>
      </c>
      <c r="B30" s="148"/>
      <c r="C30" s="94"/>
      <c r="D30" s="94"/>
      <c r="E30" s="95"/>
      <c r="F30" s="96">
        <f>SUM(F15:F20)</f>
        <v>836060</v>
      </c>
      <c r="G30" s="97"/>
    </row>
    <row r="31" spans="1:7" ht="32.1" customHeight="1">
      <c r="A31" s="147" t="s">
        <v>39</v>
      </c>
      <c r="B31" s="148"/>
      <c r="C31" s="94"/>
      <c r="D31" s="94"/>
      <c r="E31" s="95"/>
      <c r="F31" s="96">
        <f>SUM(F22)</f>
        <v>219000</v>
      </c>
      <c r="G31" s="97"/>
    </row>
    <row r="32" spans="1:7" ht="32.1" customHeight="1">
      <c r="A32" s="147" t="s">
        <v>45</v>
      </c>
      <c r="B32" s="148"/>
      <c r="C32" s="94"/>
      <c r="D32" s="94"/>
      <c r="E32" s="95"/>
      <c r="F32" s="96">
        <f>F24</f>
        <v>120000</v>
      </c>
      <c r="G32" s="97"/>
    </row>
    <row r="33" spans="1:7" ht="32.1" customHeight="1">
      <c r="A33" s="149" t="s">
        <v>17</v>
      </c>
      <c r="B33" s="150"/>
      <c r="C33" s="98"/>
      <c r="D33" s="98"/>
      <c r="E33" s="99"/>
      <c r="F33" s="100">
        <f>SUM(F29:F32)</f>
        <v>2393070</v>
      </c>
      <c r="G33" s="101"/>
    </row>
    <row r="34" spans="1:7" ht="32.1" customHeight="1" thickBot="1">
      <c r="A34" s="151" t="s">
        <v>19</v>
      </c>
      <c r="B34" s="152"/>
      <c r="C34" s="102"/>
      <c r="D34" s="102"/>
      <c r="E34" s="103"/>
      <c r="F34" s="104">
        <f>F33*0.21</f>
        <v>502544.69999999995</v>
      </c>
      <c r="G34" s="105"/>
    </row>
    <row r="35" spans="1:7" ht="32.1" customHeight="1" thickBot="1">
      <c r="A35" s="153" t="s">
        <v>18</v>
      </c>
      <c r="B35" s="154"/>
      <c r="C35" s="106"/>
      <c r="D35" s="106"/>
      <c r="E35" s="107"/>
      <c r="F35" s="108">
        <f>F33*1.21</f>
        <v>2895614.6999999997</v>
      </c>
      <c r="G35" s="109"/>
    </row>
    <row r="36" spans="1:7" ht="21" customHeight="1">
      <c r="A36" s="140"/>
      <c r="B36" s="140"/>
      <c r="C36" s="140"/>
      <c r="D36" s="140"/>
      <c r="E36" s="140"/>
      <c r="F36" s="140"/>
      <c r="G36" s="140"/>
    </row>
    <row r="37" spans="1:7" ht="21" customHeight="1">
      <c r="A37" s="110"/>
      <c r="B37" s="110"/>
      <c r="C37" s="110"/>
      <c r="D37" s="110"/>
      <c r="E37" s="110"/>
      <c r="F37" s="110"/>
      <c r="G37" s="110"/>
    </row>
    <row r="38" spans="1:7" ht="21" customHeight="1">
      <c r="A38" s="137" t="s">
        <v>77</v>
      </c>
      <c r="B38" s="137"/>
      <c r="C38" s="114" t="s">
        <v>75</v>
      </c>
      <c r="D38" s="119"/>
      <c r="E38" s="119"/>
      <c r="F38" s="119"/>
      <c r="G38" s="113"/>
    </row>
    <row r="39" spans="1:7" ht="21" customHeight="1">
      <c r="A39" s="111"/>
      <c r="B39" s="112"/>
      <c r="C39" s="120"/>
      <c r="D39" s="121"/>
      <c r="E39" s="122"/>
      <c r="F39" s="121"/>
      <c r="G39" s="115"/>
    </row>
    <row r="40" spans="1:7" s="12" customFormat="1" ht="21" customHeight="1">
      <c r="A40" s="138" t="s">
        <v>13</v>
      </c>
      <c r="B40" s="138"/>
      <c r="C40" s="119" t="s">
        <v>14</v>
      </c>
      <c r="D40" s="119"/>
      <c r="E40" s="119"/>
      <c r="F40" s="119"/>
      <c r="G40" s="113"/>
    </row>
    <row r="41" spans="1:7" ht="21" customHeight="1">
      <c r="A41" s="111"/>
      <c r="B41" s="111"/>
      <c r="D41" s="120"/>
      <c r="E41" s="123"/>
      <c r="F41" s="120"/>
      <c r="G41" s="111"/>
    </row>
    <row r="42" spans="1:7" ht="21" customHeight="1">
      <c r="A42" s="111"/>
      <c r="B42" s="111"/>
      <c r="C42" s="120"/>
      <c r="D42" s="120"/>
      <c r="E42" s="123"/>
      <c r="F42" s="120"/>
      <c r="G42" s="111"/>
    </row>
    <row r="43" spans="1:7" ht="21" customHeight="1">
      <c r="A43" s="139" t="s">
        <v>15</v>
      </c>
      <c r="B43" s="139"/>
      <c r="C43" s="124" t="s">
        <v>16</v>
      </c>
      <c r="D43" s="124"/>
      <c r="E43" s="124"/>
      <c r="F43" s="124"/>
      <c r="G43" s="125"/>
    </row>
    <row r="44" spans="1:7" ht="55.5" customHeight="1">
      <c r="A44" s="155" t="s">
        <v>76</v>
      </c>
      <c r="B44" s="155"/>
      <c r="C44" s="158" t="s">
        <v>74</v>
      </c>
      <c r="D44" s="158"/>
      <c r="E44" s="158"/>
      <c r="F44" s="158"/>
      <c r="G44" s="113"/>
    </row>
    <row r="45" ht="21" customHeight="1">
      <c r="A45" s="11"/>
    </row>
    <row r="46" ht="21" customHeight="1">
      <c r="A46" s="11"/>
    </row>
    <row r="47" ht="21" customHeight="1">
      <c r="A47" s="11"/>
    </row>
    <row r="48" spans="1:8" s="16" customFormat="1" ht="63" customHeight="1">
      <c r="A48" s="156"/>
      <c r="B48" s="156"/>
      <c r="C48" s="156"/>
      <c r="D48" s="156"/>
      <c r="E48" s="156"/>
      <c r="F48" s="156"/>
      <c r="G48" s="156"/>
      <c r="H48" s="7"/>
    </row>
    <row r="49" spans="1:8" s="10" customFormat="1" ht="42" customHeight="1">
      <c r="A49" s="157"/>
      <c r="B49" s="157"/>
      <c r="C49" s="157"/>
      <c r="D49" s="157"/>
      <c r="E49" s="157"/>
      <c r="F49" s="157"/>
      <c r="G49" s="157"/>
      <c r="H49" s="9"/>
    </row>
    <row r="50" s="13" customFormat="1" ht="27" customHeight="1">
      <c r="A50" s="13" t="s">
        <v>67</v>
      </c>
    </row>
    <row r="51" spans="1:8" s="10" customFormat="1" ht="35.45" customHeight="1">
      <c r="A51" s="157" t="s">
        <v>68</v>
      </c>
      <c r="B51" s="157"/>
      <c r="C51" s="157"/>
      <c r="D51" s="157"/>
      <c r="E51" s="157"/>
      <c r="F51" s="157"/>
      <c r="G51" s="157"/>
      <c r="H51" s="9"/>
    </row>
    <row r="52" spans="1:5" s="16" customFormat="1" ht="25.15" customHeight="1">
      <c r="A52" s="13"/>
      <c r="B52" s="13"/>
      <c r="C52" s="13"/>
      <c r="D52" s="13"/>
      <c r="E52" s="13"/>
    </row>
    <row r="53" spans="1:5" s="16" customFormat="1" ht="34.15" customHeight="1">
      <c r="A53" s="13"/>
      <c r="B53" s="13"/>
      <c r="C53" s="13"/>
      <c r="D53" s="13"/>
      <c r="E53" s="13"/>
    </row>
    <row r="54" s="14" customFormat="1" ht="29.45" customHeight="1"/>
  </sheetData>
  <mergeCells count="26">
    <mergeCell ref="A44:B44"/>
    <mergeCell ref="A48:G48"/>
    <mergeCell ref="A49:G49"/>
    <mergeCell ref="A51:G51"/>
    <mergeCell ref="C44:F44"/>
    <mergeCell ref="A38:B38"/>
    <mergeCell ref="A40:B40"/>
    <mergeCell ref="A43:B43"/>
    <mergeCell ref="A36:G36"/>
    <mergeCell ref="G15:G18"/>
    <mergeCell ref="A21:B21"/>
    <mergeCell ref="A23:B23"/>
    <mergeCell ref="A28:B28"/>
    <mergeCell ref="A29:B29"/>
    <mergeCell ref="A30:B30"/>
    <mergeCell ref="A31:B31"/>
    <mergeCell ref="A32:B32"/>
    <mergeCell ref="A33:B33"/>
    <mergeCell ref="A34:B34"/>
    <mergeCell ref="A35:B35"/>
    <mergeCell ref="A13:B13"/>
    <mergeCell ref="A5:A6"/>
    <mergeCell ref="G5:G6"/>
    <mergeCell ref="A7:A8"/>
    <mergeCell ref="G7:G8"/>
    <mergeCell ref="A9:A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Kozáková Libuše Ing.</cp:lastModifiedBy>
  <cp:lastPrinted>2015-01-14T15:32:49Z</cp:lastPrinted>
  <dcterms:created xsi:type="dcterms:W3CDTF">2013-07-10T06:31:46Z</dcterms:created>
  <dcterms:modified xsi:type="dcterms:W3CDTF">2016-08-25T11:32:45Z</dcterms:modified>
  <cp:category/>
  <cp:version/>
  <cp:contentType/>
  <cp:contentStatus/>
</cp:coreProperties>
</file>