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_A_OSTATNÍ VEŘEJNÉ ZAKÁZKY\NADLIMITNÍ\2025\OVHS_Zajištění provozu HZZ - Uherčice regulační drenáž\02_ZD\"/>
    </mc:Choice>
  </mc:AlternateContent>
  <xr:revisionPtr revIDLastSave="0" documentId="13_ncr:1_{A60E9B55-01E1-4546-AC73-8E2D841C35B7}" xr6:coauthVersionLast="47" xr6:coauthVersionMax="47" xr10:uidLastSave="{00000000-0000-0000-0000-000000000000}"/>
  <bookViews>
    <workbookView xWindow="-120" yWindow="-120" windowWidth="29040" windowHeight="17640" tabRatio="676" xr2:uid="{8DEF9E10-D915-4024-B81D-0D446EE6BC35}"/>
  </bookViews>
  <sheets>
    <sheet name="Př. 2 Ceník" sheetId="19" r:id="rId1"/>
    <sheet name="Př. 3 RD Uherčice 2026 " sheetId="17" r:id="rId2"/>
    <sheet name="Př. 3 RD Uherčice 2027" sheetId="15" r:id="rId3"/>
    <sheet name="Př. 3 RD Uherčice 2028" sheetId="16" r:id="rId4"/>
    <sheet name="Př. 3 RD Uherčice 2029" sheetId="18" r:id="rId5"/>
    <sheet name="Př. 4 Souhrn" sheetId="20" r:id="rId6"/>
  </sheets>
  <definedNames>
    <definedName name="_xlnm.Print_Area" localSheetId="0">'Př. 2 Ceník'!$A$2:$F$16</definedName>
    <definedName name="_xlnm.Print_Area" localSheetId="1">'Př. 3 RD Uherčice 2026 '!$A$1:$I$27</definedName>
    <definedName name="_xlnm.Print_Area" localSheetId="2">'Př. 3 RD Uherčice 2027'!$A$1:$I$26</definedName>
    <definedName name="_xlnm.Print_Area" localSheetId="3">'Př. 3 RD Uherčice 2028'!$A$1:$I$26</definedName>
    <definedName name="_xlnm.Print_Area" localSheetId="4">'Př. 3 RD Uherčice 2029'!$A$1:$I$26</definedName>
    <definedName name="_xlnm.Print_Area" localSheetId="5">'Př. 4 Souhrn'!$A$1:$G$15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8" l="1"/>
  <c r="H20" i="18"/>
  <c r="H19" i="18"/>
  <c r="H18" i="18"/>
  <c r="H17" i="18"/>
  <c r="H16" i="18"/>
  <c r="H21" i="16"/>
  <c r="H20" i="16"/>
  <c r="H19" i="16"/>
  <c r="H18" i="16"/>
  <c r="H17" i="16"/>
  <c r="H16" i="16"/>
  <c r="H21" i="15"/>
  <c r="H20" i="15"/>
  <c r="H19" i="15"/>
  <c r="H18" i="15"/>
  <c r="H17" i="15"/>
  <c r="H16" i="15"/>
  <c r="H22" i="17"/>
  <c r="H21" i="17"/>
  <c r="H20" i="17"/>
  <c r="H19" i="17"/>
  <c r="H18" i="17"/>
  <c r="H17" i="17"/>
  <c r="H16" i="17"/>
  <c r="F13" i="19"/>
  <c r="E13" i="19" s="1"/>
  <c r="F12" i="19"/>
  <c r="E12" i="19" s="1"/>
  <c r="F11" i="19"/>
  <c r="E11" i="19" s="1"/>
  <c r="F10" i="19"/>
  <c r="E10" i="19" s="1"/>
  <c r="F9" i="19"/>
  <c r="E9" i="19" s="1"/>
  <c r="F8" i="19"/>
  <c r="E8" i="19" s="1"/>
  <c r="F7" i="19"/>
  <c r="E7" i="19" s="1"/>
  <c r="G21" i="18" l="1"/>
  <c r="I21" i="18"/>
  <c r="G20" i="18"/>
  <c r="I20" i="18"/>
  <c r="G19" i="18"/>
  <c r="I19" i="18"/>
  <c r="G18" i="18"/>
  <c r="I18" i="18"/>
  <c r="G17" i="18"/>
  <c r="I17" i="18"/>
  <c r="G16" i="18"/>
  <c r="I16" i="18"/>
  <c r="G21" i="16"/>
  <c r="I21" i="16"/>
  <c r="G20" i="16"/>
  <c r="I20" i="16"/>
  <c r="G19" i="16"/>
  <c r="I19" i="16"/>
  <c r="G18" i="16"/>
  <c r="I18" i="16"/>
  <c r="G17" i="16"/>
  <c r="I17" i="16"/>
  <c r="G16" i="16"/>
  <c r="I16" i="16"/>
  <c r="G22" i="17"/>
  <c r="I22" i="17"/>
  <c r="G21" i="17"/>
  <c r="I21" i="17"/>
  <c r="G20" i="17"/>
  <c r="I20" i="17"/>
  <c r="G19" i="17"/>
  <c r="I19" i="17"/>
  <c r="G18" i="17"/>
  <c r="I18" i="17"/>
  <c r="G17" i="17"/>
  <c r="I17" i="17"/>
  <c r="G16" i="17"/>
  <c r="I16" i="17"/>
  <c r="G21" i="15"/>
  <c r="I21" i="15"/>
  <c r="G20" i="15"/>
  <c r="I20" i="15"/>
  <c r="G19" i="15"/>
  <c r="I19" i="15"/>
  <c r="G18" i="15"/>
  <c r="I18" i="15"/>
  <c r="G17" i="15"/>
  <c r="I17" i="15"/>
  <c r="G16" i="15"/>
  <c r="I16" i="15"/>
  <c r="I23" i="17" l="1"/>
  <c r="I24" i="17"/>
  <c r="I25" i="17" s="1"/>
  <c r="C6" i="20"/>
  <c r="I22" i="18"/>
  <c r="F6" i="20" s="1"/>
  <c r="F11" i="20" s="1"/>
  <c r="F12" i="20" s="1"/>
  <c r="I22" i="16"/>
  <c r="E6" i="20" s="1"/>
  <c r="E11" i="20" s="1"/>
  <c r="E12" i="20" s="1"/>
  <c r="I22" i="15"/>
  <c r="D6" i="20" s="1"/>
  <c r="D11" i="20" s="1"/>
  <c r="D12" i="20" s="1"/>
  <c r="I23" i="16" l="1"/>
  <c r="I24" i="16" s="1"/>
  <c r="I23" i="18"/>
  <c r="I24" i="18" s="1"/>
  <c r="I23" i="15"/>
  <c r="I24" i="15" s="1"/>
  <c r="C11" i="20"/>
  <c r="C12" i="20" s="1"/>
  <c r="G12" i="20" s="1"/>
  <c r="G6" i="20"/>
  <c r="G11" i="20" s="1"/>
</calcChain>
</file>

<file path=xl/sharedStrings.xml><?xml version="1.0" encoding="utf-8"?>
<sst xmlns="http://schemas.openxmlformats.org/spreadsheetml/2006/main" count="198" uniqueCount="82">
  <si>
    <t>množství</t>
  </si>
  <si>
    <t>Kč celkem</t>
  </si>
  <si>
    <t>hod</t>
  </si>
  <si>
    <t>vedení provozního deníku</t>
  </si>
  <si>
    <t>DPH 21%</t>
  </si>
  <si>
    <t>Činnost</t>
  </si>
  <si>
    <t>měrná jedn.</t>
  </si>
  <si>
    <t>Kč/jed.</t>
  </si>
  <si>
    <t>Cena  celkem bez DPH</t>
  </si>
  <si>
    <t xml:space="preserve"> </t>
  </si>
  <si>
    <t>kontrolní prohlídky a zajištění funkčnosti objektů a zařízení HZZ</t>
  </si>
  <si>
    <t>Název:</t>
  </si>
  <si>
    <t>Katastrální území:</t>
  </si>
  <si>
    <t>ID:</t>
  </si>
  <si>
    <t>četnost v období</t>
  </si>
  <si>
    <t xml:space="preserve">servis pohyblivých mechanismů                                  </t>
  </si>
  <si>
    <t>hod.</t>
  </si>
  <si>
    <t>ceník č.</t>
  </si>
  <si>
    <t>ha</t>
  </si>
  <si>
    <r>
      <t>m</t>
    </r>
    <r>
      <rPr>
        <vertAlign val="superscript"/>
        <sz val="11"/>
        <rFont val="Calibri"/>
        <family val="2"/>
        <charset val="238"/>
      </rPr>
      <t>2</t>
    </r>
  </si>
  <si>
    <t>zazimování závlahového kanálu</t>
  </si>
  <si>
    <t xml:space="preserve">zprovoznění závlahového kanálu </t>
  </si>
  <si>
    <t>Stavba k závlaze pozemků - Regulační drenáž Uherčice</t>
  </si>
  <si>
    <t xml:space="preserve">Regulační drenáž Uherčice </t>
  </si>
  <si>
    <t>Uherčice u Hustopečí</t>
  </si>
  <si>
    <t>5020000082-11201000, 5020000083-11201000, 5020000085-11201000</t>
  </si>
  <si>
    <t>sečení kolem objektů HZZ</t>
  </si>
  <si>
    <t xml:space="preserve">Rozpis činností služeb provozu a údržby staveb k závlaze pozemků </t>
  </si>
  <si>
    <t>Rozpis činností služeb provozu a údržby staveb k závlaze pozemků</t>
  </si>
  <si>
    <t>nátěry kovových konstrukcí</t>
  </si>
  <si>
    <t>Období 01.01. - 31.12.2027</t>
  </si>
  <si>
    <t>Cena celkem v období 01.01. - 31.12.2027 s DPH</t>
  </si>
  <si>
    <t>Období 01.01. - 31.12.2026</t>
  </si>
  <si>
    <t>Cena celkem v období 01.01. - 31.12.2026 s DPH</t>
  </si>
  <si>
    <t>Období 01.01. - 31.12.2028</t>
  </si>
  <si>
    <t>Cena celkem v období 01.01. - 31.12.2028 s DPH</t>
  </si>
  <si>
    <t>Období 01.01. - 31.12.2029</t>
  </si>
  <si>
    <t>Cena celkem v období 01.01. - 31.12.2029 s DPH</t>
  </si>
  <si>
    <t xml:space="preserve">Smlouva o poskytování služeb k zajištění provozu HZZ - Příloha č. 3 </t>
  </si>
  <si>
    <t>5020000086-11201000, 5020000087-11201000</t>
  </si>
  <si>
    <t>Smlouva o poskytování služeb k zajištění provozu HZZ -  Příloha č. 2</t>
  </si>
  <si>
    <t>CENÍK ČINNOSTÍ</t>
  </si>
  <si>
    <t>pro závlahovou stavbu RD Uherčice pro rok 2026 – 2029</t>
  </si>
  <si>
    <t>p.č.</t>
  </si>
  <si>
    <t>Služba</t>
  </si>
  <si>
    <t>Jednotka</t>
  </si>
  <si>
    <t>Nabídková cena v Kč bez DPH</t>
  </si>
  <si>
    <t>Sazba DPH</t>
  </si>
  <si>
    <t>Cena v Kč vč. DPH</t>
  </si>
  <si>
    <t>1.</t>
  </si>
  <si>
    <t>servis pohyblivých mechanismů</t>
  </si>
  <si>
    <t>2.</t>
  </si>
  <si>
    <t>kontrolní prohlídky a zajištění funkčnosti a řádného stavu objektů a zařízení HZZ</t>
  </si>
  <si>
    <t>3.</t>
  </si>
  <si>
    <t>4.</t>
  </si>
  <si>
    <t>5.</t>
  </si>
  <si>
    <t>6.</t>
  </si>
  <si>
    <t>7.</t>
  </si>
  <si>
    <r>
      <t>m</t>
    </r>
    <r>
      <rPr>
        <b/>
        <vertAlign val="superscript"/>
        <sz val="11"/>
        <color theme="1"/>
        <rFont val="Calibri"/>
        <family val="2"/>
        <charset val="238"/>
      </rPr>
      <t>2</t>
    </r>
  </si>
  <si>
    <t>Smlouva o poskytování služeb k zajištění provozu HZZ - Příloha č. 4</t>
  </si>
  <si>
    <t>Souhrn rozpisu činností pro RD Uherčice na období 01.01.2026 - 31.12.2029</t>
  </si>
  <si>
    <t>Stavba k závlaze pozemků - RD Uherčice</t>
  </si>
  <si>
    <t>2026</t>
  </si>
  <si>
    <t>2027</t>
  </si>
  <si>
    <t>2028</t>
  </si>
  <si>
    <t>2029</t>
  </si>
  <si>
    <t>CELKEM 2026-2029</t>
  </si>
  <si>
    <t>Uherčice čerpací stanice stav. část</t>
  </si>
  <si>
    <t>5020000082-11201000</t>
  </si>
  <si>
    <t>Uherčice čerpací stanice tech. část</t>
  </si>
  <si>
    <t>5020000083-11201000</t>
  </si>
  <si>
    <t>Uherčice přípojka NN</t>
  </si>
  <si>
    <t>5020000085-11201000</t>
  </si>
  <si>
    <t>Uherčice kanál K1</t>
  </si>
  <si>
    <t>5020000086-11201000</t>
  </si>
  <si>
    <t xml:space="preserve">Uherčice odběrný objekt </t>
  </si>
  <si>
    <t>5020000087-1201000</t>
  </si>
  <si>
    <t>Kanál K 5 celkem</t>
  </si>
  <si>
    <t>bez DPH</t>
  </si>
  <si>
    <t>s DPH 21%</t>
  </si>
  <si>
    <t>zprovoznění závlahového kanálu</t>
  </si>
  <si>
    <t>Dodavatel vyplní pouze pole označená žlutě!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</si>
</sst>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12"/>
      <name val="Arial CE"/>
      <family val="2"/>
      <charset val="238"/>
    </font>
    <font>
      <sz val="10"/>
      <color indexed="8"/>
      <name val="Arial CE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2"/>
      <name val="Arial CE"/>
      <charset val="238"/>
    </font>
    <font>
      <b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0"/>
      <color rgb="FFFF0000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2" xfId="0" applyFont="1" applyBorder="1"/>
    <xf numFmtId="0" fontId="0" fillId="0" borderId="3" xfId="0" applyBorder="1"/>
    <xf numFmtId="4" fontId="7" fillId="0" borderId="0" xfId="0" applyNumberFormat="1" applyFont="1" applyAlignment="1">
      <alignment horizontal="right" indent="1"/>
    </xf>
    <xf numFmtId="4" fontId="8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2" fontId="7" fillId="0" borderId="0" xfId="0" applyNumberFormat="1" applyFont="1" applyAlignment="1">
      <alignment horizontal="right" indent="1"/>
    </xf>
    <xf numFmtId="2" fontId="8" fillId="0" borderId="1" xfId="0" applyNumberFormat="1" applyFont="1" applyBorder="1" applyAlignment="1">
      <alignment horizontal="right" indent="1"/>
    </xf>
    <xf numFmtId="2" fontId="4" fillId="0" borderId="0" xfId="0" applyNumberFormat="1" applyFont="1" applyBorder="1" applyAlignment="1">
      <alignment horizontal="right" indent="1"/>
    </xf>
    <xf numFmtId="0" fontId="6" fillId="0" borderId="1" xfId="0" applyFont="1" applyBorder="1"/>
    <xf numFmtId="0" fontId="9" fillId="0" borderId="0" xfId="0" applyFont="1"/>
    <xf numFmtId="0" fontId="7" fillId="0" borderId="0" xfId="0" applyFont="1"/>
    <xf numFmtId="0" fontId="3" fillId="0" borderId="0" xfId="0" applyFont="1" applyBorder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indent="1"/>
    </xf>
    <xf numFmtId="4" fontId="6" fillId="0" borderId="0" xfId="0" applyNumberFormat="1" applyFont="1" applyAlignment="1">
      <alignment horizontal="right" inden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4" fontId="8" fillId="0" borderId="0" xfId="0" applyNumberFormat="1" applyFont="1" applyAlignment="1">
      <alignment horizontal="right" indent="1"/>
    </xf>
    <xf numFmtId="0" fontId="8" fillId="0" borderId="0" xfId="0" applyFont="1"/>
    <xf numFmtId="0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/>
    <xf numFmtId="4" fontId="7" fillId="0" borderId="1" xfId="0" applyNumberFormat="1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4" fillId="0" borderId="1" xfId="0" applyNumberFormat="1" applyFont="1" applyBorder="1" applyAlignment="1"/>
    <xf numFmtId="0" fontId="0" fillId="2" borderId="1" xfId="0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 indent="1"/>
    </xf>
    <xf numFmtId="4" fontId="13" fillId="0" borderId="0" xfId="0" applyNumberFormat="1" applyFont="1" applyAlignment="1">
      <alignment horizontal="right" indent="1"/>
    </xf>
    <xf numFmtId="0" fontId="1" fillId="0" borderId="0" xfId="0" applyFont="1" applyFill="1" applyAlignment="1">
      <alignment horizontal="left"/>
    </xf>
    <xf numFmtId="0" fontId="5" fillId="0" borderId="0" xfId="0" applyFont="1" applyFill="1"/>
    <xf numFmtId="0" fontId="14" fillId="0" borderId="1" xfId="0" applyFont="1" applyBorder="1" applyAlignment="1">
      <alignment horizontal="center"/>
    </xf>
    <xf numFmtId="0" fontId="0" fillId="0" borderId="1" xfId="0" applyFill="1" applyBorder="1"/>
    <xf numFmtId="4" fontId="7" fillId="0" borderId="4" xfId="0" applyNumberFormat="1" applyFont="1" applyBorder="1" applyAlignment="1"/>
    <xf numFmtId="0" fontId="10" fillId="0" borderId="0" xfId="0" applyFont="1" applyFill="1" applyBorder="1"/>
    <xf numFmtId="2" fontId="18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2" fontId="7" fillId="0" borderId="5" xfId="0" applyNumberFormat="1" applyFont="1" applyBorder="1" applyAlignment="1"/>
    <xf numFmtId="0" fontId="0" fillId="0" borderId="2" xfId="0" applyBorder="1" applyAlignment="1">
      <alignment horizontal="center"/>
    </xf>
    <xf numFmtId="2" fontId="7" fillId="0" borderId="3" xfId="0" applyNumberFormat="1" applyFont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0" fontId="16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right" indent="1"/>
    </xf>
    <xf numFmtId="4" fontId="30" fillId="0" borderId="0" xfId="0" applyNumberFormat="1" applyFont="1" applyAlignment="1">
      <alignment horizontal="right" indent="1"/>
    </xf>
    <xf numFmtId="0" fontId="31" fillId="0" borderId="0" xfId="0" applyFont="1"/>
    <xf numFmtId="0" fontId="32" fillId="0" borderId="0" xfId="0" applyFont="1"/>
    <xf numFmtId="4" fontId="0" fillId="0" borderId="0" xfId="0" applyNumberFormat="1" applyAlignment="1">
      <alignment horizontal="right" indent="3"/>
    </xf>
    <xf numFmtId="4" fontId="24" fillId="0" borderId="0" xfId="0" applyNumberFormat="1" applyFont="1" applyAlignment="1">
      <alignment horizontal="right" indent="3"/>
    </xf>
    <xf numFmtId="0" fontId="24" fillId="0" borderId="0" xfId="0" applyFont="1"/>
    <xf numFmtId="0" fontId="33" fillId="0" borderId="0" xfId="0" applyFont="1" applyAlignment="1">
      <alignment horizontal="center" vertical="center"/>
    </xf>
    <xf numFmtId="49" fontId="17" fillId="0" borderId="13" xfId="0" applyNumberFormat="1" applyFont="1" applyBorder="1" applyAlignment="1">
      <alignment horizontal="center"/>
    </xf>
    <xf numFmtId="4" fontId="17" fillId="0" borderId="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7" fillId="0" borderId="15" xfId="0" applyFont="1" applyBorder="1"/>
    <xf numFmtId="0" fontId="0" fillId="0" borderId="15" xfId="0" applyBorder="1"/>
    <xf numFmtId="0" fontId="27" fillId="0" borderId="16" xfId="0" applyFont="1" applyBorder="1"/>
    <xf numFmtId="0" fontId="0" fillId="0" borderId="16" xfId="0" applyBorder="1"/>
    <xf numFmtId="0" fontId="27" fillId="0" borderId="18" xfId="0" applyFont="1" applyBorder="1"/>
    <xf numFmtId="0" fontId="0" fillId="0" borderId="18" xfId="0" applyBorder="1"/>
    <xf numFmtId="0" fontId="27" fillId="0" borderId="19" xfId="0" applyFont="1" applyBorder="1"/>
    <xf numFmtId="0" fontId="0" fillId="0" borderId="19" xfId="0" applyBorder="1"/>
    <xf numFmtId="0" fontId="27" fillId="0" borderId="20" xfId="0" applyFont="1" applyBorder="1"/>
    <xf numFmtId="0" fontId="0" fillId="0" borderId="21" xfId="0" applyBorder="1"/>
    <xf numFmtId="0" fontId="17" fillId="0" borderId="22" xfId="0" applyFont="1" applyBorder="1"/>
    <xf numFmtId="0" fontId="17" fillId="0" borderId="23" xfId="0" applyFont="1" applyBorder="1" applyAlignment="1">
      <alignment horizontal="right"/>
    </xf>
    <xf numFmtId="4" fontId="17" fillId="0" borderId="12" xfId="0" applyNumberFormat="1" applyFont="1" applyBorder="1" applyAlignment="1">
      <alignment horizontal="center"/>
    </xf>
    <xf numFmtId="4" fontId="17" fillId="0" borderId="8" xfId="0" applyNumberFormat="1" applyFont="1" applyBorder="1" applyAlignment="1">
      <alignment horizontal="right" indent="3"/>
    </xf>
    <xf numFmtId="0" fontId="17" fillId="0" borderId="7" xfId="0" applyFont="1" applyBorder="1" applyAlignment="1">
      <alignment horizontal="right"/>
    </xf>
    <xf numFmtId="4" fontId="17" fillId="0" borderId="7" xfId="0" applyNumberFormat="1" applyFont="1" applyBorder="1" applyAlignment="1">
      <alignment horizontal="right" indent="3"/>
    </xf>
    <xf numFmtId="3" fontId="0" fillId="0" borderId="0" xfId="0" applyNumberFormat="1" applyAlignment="1">
      <alignment horizontal="right" indent="3"/>
    </xf>
    <xf numFmtId="0" fontId="34" fillId="0" borderId="0" xfId="0" applyFont="1"/>
    <xf numFmtId="3" fontId="35" fillId="0" borderId="0" xfId="0" applyNumberFormat="1" applyFont="1"/>
    <xf numFmtId="4" fontId="37" fillId="4" borderId="7" xfId="0" applyNumberFormat="1" applyFont="1" applyFill="1" applyBorder="1" applyAlignment="1">
      <alignment horizontal="center" vertical="center" wrapText="1"/>
    </xf>
    <xf numFmtId="4" fontId="36" fillId="0" borderId="11" xfId="0" applyNumberFormat="1" applyFont="1" applyBorder="1" applyAlignment="1">
      <alignment horizontal="center" vertical="center" wrapText="1"/>
    </xf>
    <xf numFmtId="4" fontId="36" fillId="0" borderId="7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4" fillId="0" borderId="0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4" fontId="0" fillId="0" borderId="9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32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B850-A283-4AEC-AFCB-5129800F974F}">
  <sheetPr>
    <pageSetUpPr fitToPage="1"/>
  </sheetPr>
  <dimension ref="A1:G13"/>
  <sheetViews>
    <sheetView tabSelected="1" view="pageBreakPreview" zoomScale="166" zoomScaleNormal="100" zoomScaleSheetLayoutView="166" workbookViewId="0">
      <selection activeCell="G3" sqref="G3"/>
    </sheetView>
  </sheetViews>
  <sheetFormatPr defaultRowHeight="12.75" x14ac:dyDescent="0.2"/>
  <cols>
    <col min="1" max="1" width="5.28515625" customWidth="1"/>
    <col min="2" max="2" width="44.7109375" customWidth="1"/>
    <col min="3" max="3" width="9.85546875" customWidth="1"/>
    <col min="4" max="4" width="12.28515625" customWidth="1"/>
    <col min="5" max="5" width="10.7109375" customWidth="1"/>
    <col min="6" max="6" width="13.7109375" customWidth="1"/>
    <col min="7" max="7" width="52.5703125" customWidth="1"/>
  </cols>
  <sheetData>
    <row r="1" spans="1:7" ht="31.5" x14ac:dyDescent="0.2">
      <c r="B1" s="124" t="s">
        <v>81</v>
      </c>
      <c r="C1" s="125"/>
      <c r="D1" s="125"/>
      <c r="E1" s="125"/>
      <c r="F1" s="125"/>
      <c r="G1" s="125"/>
    </row>
    <row r="2" spans="1:7" x14ac:dyDescent="0.2">
      <c r="A2" s="60" t="s">
        <v>40</v>
      </c>
    </row>
    <row r="3" spans="1:7" ht="26.25" x14ac:dyDescent="0.2">
      <c r="A3" s="109" t="s">
        <v>41</v>
      </c>
      <c r="B3" s="109"/>
      <c r="C3" s="109"/>
      <c r="D3" s="109"/>
      <c r="E3" s="109"/>
      <c r="F3" s="109"/>
    </row>
    <row r="4" spans="1:7" ht="15.75" x14ac:dyDescent="0.2">
      <c r="A4" s="110" t="s">
        <v>42</v>
      </c>
      <c r="B4" s="110"/>
      <c r="C4" s="110"/>
      <c r="D4" s="110"/>
      <c r="E4" s="110"/>
      <c r="F4" s="110"/>
    </row>
    <row r="5" spans="1:7" ht="13.5" thickBot="1" x14ac:dyDescent="0.25"/>
    <row r="6" spans="1:7" ht="45.75" thickBot="1" x14ac:dyDescent="0.25">
      <c r="A6" s="61" t="s">
        <v>43</v>
      </c>
      <c r="B6" s="62" t="s">
        <v>44</v>
      </c>
      <c r="C6" s="62" t="s">
        <v>45</v>
      </c>
      <c r="D6" s="63" t="s">
        <v>46</v>
      </c>
      <c r="E6" s="63" t="s">
        <v>47</v>
      </c>
      <c r="F6" s="64" t="s">
        <v>48</v>
      </c>
    </row>
    <row r="7" spans="1:7" ht="15.75" thickBot="1" x14ac:dyDescent="0.25">
      <c r="A7" s="65" t="s">
        <v>49</v>
      </c>
      <c r="B7" s="66" t="s">
        <v>50</v>
      </c>
      <c r="C7" s="67" t="s">
        <v>2</v>
      </c>
      <c r="D7" s="106"/>
      <c r="E7" s="107">
        <f t="shared" ref="E7:E13" si="0">F7-D7</f>
        <v>0</v>
      </c>
      <c r="F7" s="108">
        <f t="shared" ref="F7:F13" si="1">D7*1.21</f>
        <v>0</v>
      </c>
    </row>
    <row r="8" spans="1:7" ht="30.75" thickBot="1" x14ac:dyDescent="0.25">
      <c r="A8" s="68" t="s">
        <v>51</v>
      </c>
      <c r="B8" s="66" t="s">
        <v>52</v>
      </c>
      <c r="C8" s="67" t="s">
        <v>2</v>
      </c>
      <c r="D8" s="106"/>
      <c r="E8" s="107">
        <f t="shared" si="0"/>
        <v>0</v>
      </c>
      <c r="F8" s="108">
        <f t="shared" si="1"/>
        <v>0</v>
      </c>
    </row>
    <row r="9" spans="1:7" ht="15.75" thickBot="1" x14ac:dyDescent="0.25">
      <c r="A9" s="68" t="s">
        <v>53</v>
      </c>
      <c r="B9" s="69" t="s">
        <v>3</v>
      </c>
      <c r="C9" s="67" t="s">
        <v>2</v>
      </c>
      <c r="D9" s="106"/>
      <c r="E9" s="107">
        <f t="shared" si="0"/>
        <v>0</v>
      </c>
      <c r="F9" s="108">
        <f t="shared" si="1"/>
        <v>0</v>
      </c>
    </row>
    <row r="10" spans="1:7" ht="15.75" thickBot="1" x14ac:dyDescent="0.25">
      <c r="A10" s="68" t="s">
        <v>54</v>
      </c>
      <c r="B10" s="69" t="s">
        <v>80</v>
      </c>
      <c r="C10" s="67" t="s">
        <v>2</v>
      </c>
      <c r="D10" s="106"/>
      <c r="E10" s="107">
        <f t="shared" si="0"/>
        <v>0</v>
      </c>
      <c r="F10" s="108">
        <f t="shared" si="1"/>
        <v>0</v>
      </c>
    </row>
    <row r="11" spans="1:7" ht="15.75" thickBot="1" x14ac:dyDescent="0.25">
      <c r="A11" s="68" t="s">
        <v>55</v>
      </c>
      <c r="B11" s="69" t="s">
        <v>20</v>
      </c>
      <c r="C11" s="67" t="s">
        <v>2</v>
      </c>
      <c r="D11" s="106"/>
      <c r="E11" s="107">
        <f t="shared" si="0"/>
        <v>0</v>
      </c>
      <c r="F11" s="108">
        <f t="shared" si="1"/>
        <v>0</v>
      </c>
    </row>
    <row r="12" spans="1:7" ht="15.75" thickBot="1" x14ac:dyDescent="0.25">
      <c r="A12" s="68" t="s">
        <v>56</v>
      </c>
      <c r="B12" s="69" t="s">
        <v>26</v>
      </c>
      <c r="C12" s="67" t="s">
        <v>18</v>
      </c>
      <c r="D12" s="106"/>
      <c r="E12" s="107">
        <f t="shared" si="0"/>
        <v>0</v>
      </c>
      <c r="F12" s="108">
        <f t="shared" si="1"/>
        <v>0</v>
      </c>
    </row>
    <row r="13" spans="1:7" ht="18" thickBot="1" x14ac:dyDescent="0.25">
      <c r="A13" s="65" t="s">
        <v>57</v>
      </c>
      <c r="B13" s="69" t="s">
        <v>29</v>
      </c>
      <c r="C13" s="67" t="s">
        <v>58</v>
      </c>
      <c r="D13" s="106"/>
      <c r="E13" s="107">
        <f t="shared" si="0"/>
        <v>0</v>
      </c>
      <c r="F13" s="108">
        <f t="shared" si="1"/>
        <v>0</v>
      </c>
    </row>
  </sheetData>
  <mergeCells count="3">
    <mergeCell ref="A3:F3"/>
    <mergeCell ref="A4:F4"/>
    <mergeCell ref="B1:G1"/>
  </mergeCells>
  <pageMargins left="0.7" right="0.7" top="0.78740157499999996" bottom="0.78740157499999996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4312-C6FC-495F-9FC4-FB42D81A4607}">
  <sheetPr>
    <pageSetUpPr fitToPage="1"/>
  </sheetPr>
  <dimension ref="A1:I25"/>
  <sheetViews>
    <sheetView view="pageBreakPreview" zoomScale="124" zoomScaleNormal="100" zoomScaleSheetLayoutView="124" workbookViewId="0">
      <selection activeCell="H23" sqref="H23"/>
    </sheetView>
  </sheetViews>
  <sheetFormatPr defaultRowHeight="12.75" x14ac:dyDescent="0.2"/>
  <cols>
    <col min="1" max="1" width="5.7109375" customWidth="1"/>
    <col min="2" max="2" width="17.7109375" customWidth="1"/>
    <col min="3" max="3" width="41.7109375" customWidth="1"/>
    <col min="4" max="4" width="9.5703125" customWidth="1"/>
    <col min="6" max="6" width="12.42578125" customWidth="1"/>
    <col min="7" max="7" width="9.85546875" customWidth="1"/>
    <col min="8" max="8" width="12.28515625" customWidth="1"/>
    <col min="9" max="9" width="12" customWidth="1"/>
  </cols>
  <sheetData>
    <row r="1" spans="1:9" x14ac:dyDescent="0.2">
      <c r="B1" s="114" t="s">
        <v>38</v>
      </c>
      <c r="C1" s="114"/>
      <c r="D1" s="114"/>
      <c r="E1" s="114"/>
      <c r="F1" s="114"/>
    </row>
    <row r="2" spans="1:9" x14ac:dyDescent="0.2">
      <c r="B2" s="59"/>
      <c r="C2" s="59"/>
      <c r="D2" s="59"/>
      <c r="E2" s="59"/>
      <c r="F2" s="59"/>
    </row>
    <row r="3" spans="1:9" ht="15.75" x14ac:dyDescent="0.25">
      <c r="B3" s="5" t="s">
        <v>22</v>
      </c>
      <c r="D3" s="7"/>
      <c r="E3" s="7"/>
      <c r="F3" s="7"/>
      <c r="G3" s="7"/>
      <c r="H3" s="51"/>
      <c r="I3" s="13"/>
    </row>
    <row r="4" spans="1:9" x14ac:dyDescent="0.2">
      <c r="A4" s="21"/>
      <c r="B4" s="22"/>
      <c r="C4" s="21"/>
      <c r="D4" s="23"/>
      <c r="E4" s="23"/>
      <c r="F4" s="23"/>
      <c r="G4" s="23"/>
      <c r="H4" s="24"/>
      <c r="I4" s="25"/>
    </row>
    <row r="5" spans="1:9" ht="15.75" x14ac:dyDescent="0.25">
      <c r="A5" s="18"/>
      <c r="B5" s="39" t="s">
        <v>28</v>
      </c>
      <c r="C5" s="40"/>
      <c r="D5" s="40"/>
      <c r="E5" s="40"/>
      <c r="F5" s="40"/>
      <c r="G5" s="40"/>
      <c r="H5" s="40"/>
      <c r="I5" s="40"/>
    </row>
    <row r="6" spans="1:9" ht="14.25" x14ac:dyDescent="0.2">
      <c r="A6" s="21"/>
      <c r="B6" s="40"/>
      <c r="C6" s="40"/>
      <c r="D6" s="41"/>
      <c r="E6" s="41"/>
      <c r="F6" s="41"/>
      <c r="G6" s="42"/>
      <c r="H6" s="43"/>
      <c r="I6" s="44"/>
    </row>
    <row r="7" spans="1:9" x14ac:dyDescent="0.2">
      <c r="A7" s="4"/>
      <c r="B7" s="19" t="s">
        <v>11</v>
      </c>
      <c r="C7" s="20" t="s">
        <v>23</v>
      </c>
      <c r="D7" s="7"/>
      <c r="E7" s="7"/>
      <c r="F7" s="7"/>
      <c r="G7" s="7"/>
      <c r="H7" s="14"/>
      <c r="I7" s="11"/>
    </row>
    <row r="8" spans="1:9" x14ac:dyDescent="0.2">
      <c r="B8" s="19" t="s">
        <v>12</v>
      </c>
      <c r="C8" s="50" t="s">
        <v>24</v>
      </c>
      <c r="D8" s="7"/>
      <c r="E8" s="7"/>
      <c r="F8" s="7"/>
      <c r="G8" s="7"/>
      <c r="H8" s="14"/>
      <c r="I8" s="11"/>
    </row>
    <row r="9" spans="1:9" x14ac:dyDescent="0.2">
      <c r="B9" t="s">
        <v>13</v>
      </c>
      <c r="C9" s="113" t="s">
        <v>25</v>
      </c>
      <c r="D9" s="113"/>
      <c r="E9" s="113"/>
      <c r="F9" s="113"/>
      <c r="G9" s="7"/>
      <c r="H9" s="14"/>
      <c r="I9" s="11"/>
    </row>
    <row r="10" spans="1:9" x14ac:dyDescent="0.2">
      <c r="C10" s="113" t="s">
        <v>39</v>
      </c>
      <c r="D10" s="113"/>
      <c r="E10" s="113"/>
      <c r="F10" s="7"/>
      <c r="G10" s="7"/>
      <c r="H10" s="14"/>
      <c r="I10" s="11"/>
    </row>
    <row r="11" spans="1:9" x14ac:dyDescent="0.2">
      <c r="C11" s="45"/>
      <c r="D11" s="7"/>
      <c r="E11" s="7"/>
      <c r="F11" s="7"/>
      <c r="G11" s="7"/>
      <c r="H11" s="14"/>
      <c r="I11" s="11"/>
    </row>
    <row r="12" spans="1:9" x14ac:dyDescent="0.2">
      <c r="A12" s="31"/>
      <c r="B12" s="31"/>
      <c r="C12" s="27"/>
      <c r="D12" s="28"/>
      <c r="E12" s="28"/>
      <c r="F12" s="28"/>
      <c r="G12" s="28"/>
      <c r="H12" s="29"/>
      <c r="I12" s="30"/>
    </row>
    <row r="13" spans="1:9" ht="15.75" x14ac:dyDescent="0.25">
      <c r="B13" s="46" t="s">
        <v>32</v>
      </c>
      <c r="D13" s="58"/>
      <c r="E13" s="58"/>
      <c r="F13" s="57"/>
      <c r="G13" s="56"/>
      <c r="H13" s="14"/>
      <c r="I13" s="11"/>
    </row>
    <row r="14" spans="1:9" x14ac:dyDescent="0.2">
      <c r="A14" s="21"/>
      <c r="B14" s="21"/>
      <c r="C14" s="21"/>
      <c r="D14" s="23"/>
      <c r="E14" s="23"/>
      <c r="F14" s="23"/>
      <c r="G14" s="23"/>
      <c r="H14" s="24"/>
      <c r="I14" s="26"/>
    </row>
    <row r="15" spans="1:9" ht="15.75" x14ac:dyDescent="0.25">
      <c r="A15" s="17" t="s">
        <v>17</v>
      </c>
      <c r="B15" s="9" t="s">
        <v>5</v>
      </c>
      <c r="C15" s="10"/>
      <c r="D15" s="6" t="s">
        <v>6</v>
      </c>
      <c r="E15" s="6" t="s">
        <v>0</v>
      </c>
      <c r="F15" s="6" t="s">
        <v>14</v>
      </c>
      <c r="G15" s="32" t="s">
        <v>0</v>
      </c>
      <c r="H15" s="15" t="s">
        <v>7</v>
      </c>
      <c r="I15" s="12" t="s">
        <v>1</v>
      </c>
    </row>
    <row r="16" spans="1:9" x14ac:dyDescent="0.2">
      <c r="A16" s="1">
        <v>1</v>
      </c>
      <c r="B16" s="115" t="s">
        <v>15</v>
      </c>
      <c r="C16" s="116"/>
      <c r="D16" s="2" t="s">
        <v>16</v>
      </c>
      <c r="E16" s="3">
        <v>2</v>
      </c>
      <c r="F16" s="3">
        <v>12</v>
      </c>
      <c r="G16" s="38">
        <f>PRODUCT(E16,F16)</f>
        <v>24</v>
      </c>
      <c r="H16" s="33">
        <f>'Př. 2 Ceník'!D7</f>
        <v>0</v>
      </c>
      <c r="I16" s="34">
        <f t="shared" ref="I16:I22" si="0">G16*H16</f>
        <v>0</v>
      </c>
    </row>
    <row r="17" spans="1:9" x14ac:dyDescent="0.2">
      <c r="A17" s="1">
        <v>2</v>
      </c>
      <c r="B17" s="115" t="s">
        <v>10</v>
      </c>
      <c r="C17" s="116"/>
      <c r="D17" s="2" t="s">
        <v>2</v>
      </c>
      <c r="E17" s="3">
        <v>2</v>
      </c>
      <c r="F17" s="3">
        <v>24</v>
      </c>
      <c r="G17" s="38">
        <f>PRODUCT(E17,F17)</f>
        <v>48</v>
      </c>
      <c r="H17" s="33">
        <f>'Př. 2 Ceník'!D8</f>
        <v>0</v>
      </c>
      <c r="I17" s="34">
        <f t="shared" si="0"/>
        <v>0</v>
      </c>
    </row>
    <row r="18" spans="1:9" x14ac:dyDescent="0.2">
      <c r="A18" s="1">
        <v>3</v>
      </c>
      <c r="B18" s="115" t="s">
        <v>3</v>
      </c>
      <c r="C18" s="116"/>
      <c r="D18" s="2" t="s">
        <v>2</v>
      </c>
      <c r="E18" s="3">
        <v>1</v>
      </c>
      <c r="F18" s="3">
        <v>12</v>
      </c>
      <c r="G18" s="38">
        <f>PRODUCT(E18:F18)</f>
        <v>12</v>
      </c>
      <c r="H18" s="33">
        <f>'Př. 2 Ceník'!D9</f>
        <v>0</v>
      </c>
      <c r="I18" s="34">
        <f t="shared" si="0"/>
        <v>0</v>
      </c>
    </row>
    <row r="19" spans="1:9" x14ac:dyDescent="0.2">
      <c r="A19" s="1">
        <v>4</v>
      </c>
      <c r="B19" s="115" t="s">
        <v>21</v>
      </c>
      <c r="C19" s="116"/>
      <c r="D19" s="2" t="s">
        <v>2</v>
      </c>
      <c r="E19" s="3">
        <v>16</v>
      </c>
      <c r="F19" s="3">
        <v>1</v>
      </c>
      <c r="G19" s="38">
        <f>PRODUCT(E19:F19)</f>
        <v>16</v>
      </c>
      <c r="H19" s="33">
        <f>'Př. 2 Ceník'!D10</f>
        <v>0</v>
      </c>
      <c r="I19" s="34">
        <f t="shared" si="0"/>
        <v>0</v>
      </c>
    </row>
    <row r="20" spans="1:9" x14ac:dyDescent="0.2">
      <c r="A20" s="1">
        <v>5</v>
      </c>
      <c r="B20" s="115" t="s">
        <v>20</v>
      </c>
      <c r="C20" s="116"/>
      <c r="D20" s="2" t="s">
        <v>2</v>
      </c>
      <c r="E20" s="3">
        <v>16</v>
      </c>
      <c r="F20" s="3">
        <v>1</v>
      </c>
      <c r="G20" s="38">
        <f>PRODUCT(E20:F20)</f>
        <v>16</v>
      </c>
      <c r="H20" s="33">
        <f>'Př. 2 Ceník'!D11</f>
        <v>0</v>
      </c>
      <c r="I20" s="34">
        <f t="shared" si="0"/>
        <v>0</v>
      </c>
    </row>
    <row r="21" spans="1:9" ht="15" x14ac:dyDescent="0.25">
      <c r="A21" s="48">
        <v>6</v>
      </c>
      <c r="B21" s="117" t="s">
        <v>26</v>
      </c>
      <c r="C21" s="117"/>
      <c r="D21" s="47" t="s">
        <v>18</v>
      </c>
      <c r="E21" s="54">
        <v>0.4</v>
      </c>
      <c r="F21" s="3">
        <v>2</v>
      </c>
      <c r="G21" s="38">
        <f>PRODUCT(E21:F21)</f>
        <v>0.8</v>
      </c>
      <c r="H21" s="55">
        <f>'Př. 2 Ceník'!D12</f>
        <v>0</v>
      </c>
      <c r="I21" s="34">
        <f t="shared" si="0"/>
        <v>0</v>
      </c>
    </row>
    <row r="22" spans="1:9" ht="17.25" x14ac:dyDescent="0.25">
      <c r="A22" s="48">
        <v>7</v>
      </c>
      <c r="B22" s="115" t="s">
        <v>29</v>
      </c>
      <c r="C22" s="118"/>
      <c r="D22" s="47" t="s">
        <v>19</v>
      </c>
      <c r="E22" s="52">
        <v>10</v>
      </c>
      <c r="F22" s="3">
        <v>1</v>
      </c>
      <c r="G22" s="38">
        <f>PRODUCT(E22:F22)</f>
        <v>10</v>
      </c>
      <c r="H22" s="53">
        <f>'Př. 2 Ceník'!D13</f>
        <v>0</v>
      </c>
      <c r="I22" s="34">
        <f t="shared" si="0"/>
        <v>0</v>
      </c>
    </row>
    <row r="23" spans="1:9" x14ac:dyDescent="0.2">
      <c r="D23" s="7"/>
      <c r="E23" s="8"/>
      <c r="F23" s="7"/>
      <c r="G23" s="35"/>
      <c r="H23" s="16" t="s">
        <v>8</v>
      </c>
      <c r="I23" s="49">
        <f>SUM(I16:I22)</f>
        <v>0</v>
      </c>
    </row>
    <row r="24" spans="1:9" x14ac:dyDescent="0.2">
      <c r="D24" s="36" t="s">
        <v>9</v>
      </c>
      <c r="E24" s="36" t="s">
        <v>9</v>
      </c>
      <c r="F24" s="7"/>
      <c r="G24" s="35"/>
      <c r="H24" s="16" t="s">
        <v>4</v>
      </c>
      <c r="I24" s="34">
        <f>PRODUCT(I23,0.21)</f>
        <v>0</v>
      </c>
    </row>
    <row r="25" spans="1:9" x14ac:dyDescent="0.2">
      <c r="D25" s="111" t="s">
        <v>33</v>
      </c>
      <c r="E25" s="111"/>
      <c r="F25" s="111"/>
      <c r="G25" s="111"/>
      <c r="H25" s="112"/>
      <c r="I25" s="37">
        <f>SUM(ROUND(I23+I24,0))</f>
        <v>0</v>
      </c>
    </row>
  </sheetData>
  <mergeCells count="11">
    <mergeCell ref="D25:H25"/>
    <mergeCell ref="C9:F9"/>
    <mergeCell ref="B1:F1"/>
    <mergeCell ref="B20:C20"/>
    <mergeCell ref="B21:C21"/>
    <mergeCell ref="B22:C22"/>
    <mergeCell ref="C10:E10"/>
    <mergeCell ref="B16:C16"/>
    <mergeCell ref="B17:C17"/>
    <mergeCell ref="B18:C18"/>
    <mergeCell ref="B19:C1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CB47-52C7-4FBF-B0F4-881C9333E3B1}">
  <sheetPr>
    <pageSetUpPr fitToPage="1"/>
  </sheetPr>
  <dimension ref="A1:I24"/>
  <sheetViews>
    <sheetView view="pageBreakPreview" zoomScale="112" zoomScaleNormal="100" zoomScaleSheetLayoutView="112" workbookViewId="0">
      <selection activeCell="B21" sqref="B21:C21"/>
    </sheetView>
  </sheetViews>
  <sheetFormatPr defaultRowHeight="12.75" x14ac:dyDescent="0.2"/>
  <cols>
    <col min="1" max="1" width="5.7109375" customWidth="1"/>
    <col min="2" max="2" width="17.7109375" customWidth="1"/>
    <col min="3" max="3" width="41.7109375" customWidth="1"/>
    <col min="4" max="4" width="9.5703125" customWidth="1"/>
    <col min="6" max="6" width="12.42578125" customWidth="1"/>
    <col min="7" max="7" width="9.85546875" customWidth="1"/>
    <col min="8" max="8" width="12.28515625" customWidth="1"/>
    <col min="9" max="9" width="12" customWidth="1"/>
  </cols>
  <sheetData>
    <row r="1" spans="1:9" x14ac:dyDescent="0.2">
      <c r="B1" s="114" t="s">
        <v>38</v>
      </c>
      <c r="C1" s="114"/>
      <c r="D1" s="114"/>
      <c r="E1" s="114"/>
      <c r="F1" s="114"/>
    </row>
    <row r="3" spans="1:9" ht="15.75" x14ac:dyDescent="0.25">
      <c r="B3" s="5" t="s">
        <v>22</v>
      </c>
      <c r="D3" s="7"/>
      <c r="E3" s="7"/>
      <c r="F3" s="7"/>
      <c r="G3" s="7"/>
      <c r="H3" s="51"/>
      <c r="I3" s="13"/>
    </row>
    <row r="4" spans="1:9" x14ac:dyDescent="0.2">
      <c r="A4" s="21"/>
      <c r="B4" s="22"/>
      <c r="C4" s="21"/>
      <c r="D4" s="23"/>
      <c r="E4" s="23"/>
      <c r="F4" s="23"/>
      <c r="G4" s="23"/>
      <c r="H4" s="24"/>
      <c r="I4" s="25"/>
    </row>
    <row r="5" spans="1:9" ht="15.75" x14ac:dyDescent="0.25">
      <c r="A5" s="18"/>
      <c r="B5" s="39" t="s">
        <v>27</v>
      </c>
      <c r="C5" s="40"/>
      <c r="D5" s="40"/>
      <c r="E5" s="40"/>
      <c r="F5" s="40"/>
      <c r="G5" s="40"/>
      <c r="H5" s="40"/>
      <c r="I5" s="40"/>
    </row>
    <row r="6" spans="1:9" ht="14.25" x14ac:dyDescent="0.2">
      <c r="A6" s="21"/>
      <c r="B6" s="40"/>
      <c r="C6" s="40"/>
      <c r="D6" s="41"/>
      <c r="E6" s="41"/>
      <c r="F6" s="41"/>
      <c r="G6" s="42"/>
      <c r="H6" s="43"/>
      <c r="I6" s="44"/>
    </row>
    <row r="7" spans="1:9" x14ac:dyDescent="0.2">
      <c r="A7" s="4"/>
      <c r="B7" s="19" t="s">
        <v>11</v>
      </c>
      <c r="C7" s="20" t="s">
        <v>23</v>
      </c>
      <c r="D7" s="7"/>
      <c r="E7" s="7"/>
      <c r="F7" s="7"/>
      <c r="G7" s="7"/>
      <c r="H7" s="14"/>
      <c r="I7" s="11"/>
    </row>
    <row r="8" spans="1:9" x14ac:dyDescent="0.2">
      <c r="B8" s="19" t="s">
        <v>12</v>
      </c>
      <c r="C8" s="50" t="s">
        <v>24</v>
      </c>
      <c r="D8" s="7"/>
      <c r="E8" s="7"/>
      <c r="F8" s="7"/>
      <c r="G8" s="7"/>
      <c r="H8" s="14"/>
      <c r="I8" s="11"/>
    </row>
    <row r="9" spans="1:9" x14ac:dyDescent="0.2">
      <c r="B9" t="s">
        <v>13</v>
      </c>
      <c r="C9" s="113" t="s">
        <v>25</v>
      </c>
      <c r="D9" s="113"/>
      <c r="E9" s="113"/>
      <c r="F9" s="113"/>
      <c r="G9" s="7"/>
      <c r="H9" s="14"/>
      <c r="I9" s="11"/>
    </row>
    <row r="10" spans="1:9" x14ac:dyDescent="0.2">
      <c r="C10" s="113" t="s">
        <v>39</v>
      </c>
      <c r="D10" s="113"/>
      <c r="E10" s="113"/>
      <c r="F10" s="7"/>
      <c r="G10" s="7"/>
      <c r="H10" s="14"/>
      <c r="I10" s="11"/>
    </row>
    <row r="11" spans="1:9" x14ac:dyDescent="0.2">
      <c r="C11" s="45"/>
      <c r="D11" s="7"/>
      <c r="E11" s="7"/>
      <c r="F11" s="7"/>
      <c r="G11" s="7"/>
      <c r="H11" s="14"/>
      <c r="I11" s="11"/>
    </row>
    <row r="12" spans="1:9" x14ac:dyDescent="0.2">
      <c r="A12" s="31"/>
      <c r="B12" s="31"/>
      <c r="C12" s="27"/>
      <c r="D12" s="28"/>
      <c r="E12" s="28"/>
      <c r="F12" s="28"/>
      <c r="G12" s="28"/>
      <c r="H12" s="29"/>
      <c r="I12" s="30"/>
    </row>
    <row r="13" spans="1:9" ht="15.75" x14ac:dyDescent="0.25">
      <c r="B13" s="46" t="s">
        <v>30</v>
      </c>
      <c r="D13" s="58"/>
      <c r="E13" s="58"/>
      <c r="F13" s="57"/>
      <c r="G13" s="56"/>
      <c r="H13" s="14"/>
      <c r="I13" s="11"/>
    </row>
    <row r="14" spans="1:9" x14ac:dyDescent="0.2">
      <c r="A14" s="21"/>
      <c r="B14" s="21"/>
      <c r="C14" s="21"/>
      <c r="D14" s="23"/>
      <c r="E14" s="23"/>
      <c r="F14" s="23"/>
      <c r="G14" s="23"/>
      <c r="H14" s="24"/>
      <c r="I14" s="26"/>
    </row>
    <row r="15" spans="1:9" ht="15.75" x14ac:dyDescent="0.25">
      <c r="A15" s="17" t="s">
        <v>17</v>
      </c>
      <c r="B15" s="9" t="s">
        <v>5</v>
      </c>
      <c r="C15" s="10"/>
      <c r="D15" s="6" t="s">
        <v>6</v>
      </c>
      <c r="E15" s="6" t="s">
        <v>0</v>
      </c>
      <c r="F15" s="6" t="s">
        <v>14</v>
      </c>
      <c r="G15" s="32" t="s">
        <v>0</v>
      </c>
      <c r="H15" s="15" t="s">
        <v>7</v>
      </c>
      <c r="I15" s="12" t="s">
        <v>1</v>
      </c>
    </row>
    <row r="16" spans="1:9" x14ac:dyDescent="0.2">
      <c r="A16" s="1">
        <v>1</v>
      </c>
      <c r="B16" s="115" t="s">
        <v>15</v>
      </c>
      <c r="C16" s="116"/>
      <c r="D16" s="2" t="s">
        <v>16</v>
      </c>
      <c r="E16" s="3">
        <v>2</v>
      </c>
      <c r="F16" s="3">
        <v>12</v>
      </c>
      <c r="G16" s="38">
        <f>PRODUCT(E16,F16)</f>
        <v>24</v>
      </c>
      <c r="H16" s="33">
        <f>'Př. 2 Ceník'!D7</f>
        <v>0</v>
      </c>
      <c r="I16" s="34">
        <f t="shared" ref="I16:I21" si="0">G16*H16</f>
        <v>0</v>
      </c>
    </row>
    <row r="17" spans="1:9" x14ac:dyDescent="0.2">
      <c r="A17" s="1">
        <v>2</v>
      </c>
      <c r="B17" s="115" t="s">
        <v>10</v>
      </c>
      <c r="C17" s="116"/>
      <c r="D17" s="2" t="s">
        <v>2</v>
      </c>
      <c r="E17" s="3">
        <v>2</v>
      </c>
      <c r="F17" s="3">
        <v>24</v>
      </c>
      <c r="G17" s="38">
        <f>PRODUCT(E17,F17)</f>
        <v>48</v>
      </c>
      <c r="H17" s="33">
        <f>'Př. 2 Ceník'!D8</f>
        <v>0</v>
      </c>
      <c r="I17" s="34">
        <f t="shared" si="0"/>
        <v>0</v>
      </c>
    </row>
    <row r="18" spans="1:9" x14ac:dyDescent="0.2">
      <c r="A18" s="1">
        <v>3</v>
      </c>
      <c r="B18" s="115" t="s">
        <v>3</v>
      </c>
      <c r="C18" s="116"/>
      <c r="D18" s="2" t="s">
        <v>2</v>
      </c>
      <c r="E18" s="3">
        <v>1</v>
      </c>
      <c r="F18" s="3">
        <v>12</v>
      </c>
      <c r="G18" s="38">
        <f>PRODUCT(E18:F18)</f>
        <v>12</v>
      </c>
      <c r="H18" s="33">
        <f>'Př. 2 Ceník'!D9</f>
        <v>0</v>
      </c>
      <c r="I18" s="34">
        <f t="shared" si="0"/>
        <v>0</v>
      </c>
    </row>
    <row r="19" spans="1:9" x14ac:dyDescent="0.2">
      <c r="A19" s="1">
        <v>4</v>
      </c>
      <c r="B19" s="115" t="s">
        <v>21</v>
      </c>
      <c r="C19" s="116"/>
      <c r="D19" s="2" t="s">
        <v>2</v>
      </c>
      <c r="E19" s="3">
        <v>16</v>
      </c>
      <c r="F19" s="3">
        <v>1</v>
      </c>
      <c r="G19" s="38">
        <f>PRODUCT(E19:F19)</f>
        <v>16</v>
      </c>
      <c r="H19" s="33">
        <f>'Př. 2 Ceník'!D10</f>
        <v>0</v>
      </c>
      <c r="I19" s="34">
        <f t="shared" si="0"/>
        <v>0</v>
      </c>
    </row>
    <row r="20" spans="1:9" x14ac:dyDescent="0.2">
      <c r="A20" s="1">
        <v>5</v>
      </c>
      <c r="B20" s="115" t="s">
        <v>20</v>
      </c>
      <c r="C20" s="116"/>
      <c r="D20" s="2" t="s">
        <v>2</v>
      </c>
      <c r="E20" s="3">
        <v>16</v>
      </c>
      <c r="F20" s="3">
        <v>1</v>
      </c>
      <c r="G20" s="38">
        <f>PRODUCT(E20:F20)</f>
        <v>16</v>
      </c>
      <c r="H20" s="33">
        <f>'Př. 2 Ceník'!D11</f>
        <v>0</v>
      </c>
      <c r="I20" s="34">
        <f t="shared" si="0"/>
        <v>0</v>
      </c>
    </row>
    <row r="21" spans="1:9" ht="15" x14ac:dyDescent="0.25">
      <c r="A21" s="48">
        <v>6</v>
      </c>
      <c r="B21" s="117" t="s">
        <v>26</v>
      </c>
      <c r="C21" s="117"/>
      <c r="D21" s="47" t="s">
        <v>18</v>
      </c>
      <c r="E21" s="54">
        <v>0.4</v>
      </c>
      <c r="F21" s="3">
        <v>2</v>
      </c>
      <c r="G21" s="38">
        <f>PRODUCT(E21:F21)</f>
        <v>0.8</v>
      </c>
      <c r="H21" s="55">
        <f>'Př. 2 Ceník'!D12</f>
        <v>0</v>
      </c>
      <c r="I21" s="34">
        <f t="shared" si="0"/>
        <v>0</v>
      </c>
    </row>
    <row r="22" spans="1:9" x14ac:dyDescent="0.2">
      <c r="D22" s="7"/>
      <c r="E22" s="8"/>
      <c r="F22" s="7"/>
      <c r="G22" s="35"/>
      <c r="H22" s="16" t="s">
        <v>8</v>
      </c>
      <c r="I22" s="49">
        <f>SUM(I16:I21)</f>
        <v>0</v>
      </c>
    </row>
    <row r="23" spans="1:9" x14ac:dyDescent="0.2">
      <c r="D23" s="36" t="s">
        <v>9</v>
      </c>
      <c r="E23" s="36" t="s">
        <v>9</v>
      </c>
      <c r="F23" s="7"/>
      <c r="G23" s="35"/>
      <c r="H23" s="16" t="s">
        <v>4</v>
      </c>
      <c r="I23" s="34">
        <f>PRODUCT(I22,0.21)</f>
        <v>0</v>
      </c>
    </row>
    <row r="24" spans="1:9" x14ac:dyDescent="0.2">
      <c r="D24" s="111" t="s">
        <v>31</v>
      </c>
      <c r="E24" s="111"/>
      <c r="F24" s="111"/>
      <c r="G24" s="111"/>
      <c r="H24" s="112"/>
      <c r="I24" s="37">
        <f>SUM(ROUND(I22+I23,0))</f>
        <v>0</v>
      </c>
    </row>
  </sheetData>
  <mergeCells count="10">
    <mergeCell ref="D24:H24"/>
    <mergeCell ref="B18:C18"/>
    <mergeCell ref="B19:C19"/>
    <mergeCell ref="B20:C20"/>
    <mergeCell ref="B1:F1"/>
    <mergeCell ref="C9:F9"/>
    <mergeCell ref="C10:E10"/>
    <mergeCell ref="B16:C16"/>
    <mergeCell ref="B17:C17"/>
    <mergeCell ref="B21:C2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4D6D-AABC-4C8A-A49B-AC1CBE07A66F}">
  <dimension ref="A1:I24"/>
  <sheetViews>
    <sheetView view="pageBreakPreview" zoomScaleNormal="100" zoomScaleSheetLayoutView="100" workbookViewId="0">
      <selection activeCell="H22" sqref="H22"/>
    </sheetView>
  </sheetViews>
  <sheetFormatPr defaultRowHeight="12.75" x14ac:dyDescent="0.2"/>
  <cols>
    <col min="1" max="1" width="6.28515625" customWidth="1"/>
    <col min="2" max="2" width="19" customWidth="1"/>
    <col min="3" max="3" width="42.140625" customWidth="1"/>
    <col min="4" max="4" width="10.7109375" customWidth="1"/>
    <col min="5" max="5" width="10.28515625" customWidth="1"/>
    <col min="6" max="6" width="9.7109375" customWidth="1"/>
    <col min="8" max="8" width="11.7109375" customWidth="1"/>
    <col min="9" max="9" width="12.5703125" customWidth="1"/>
  </cols>
  <sheetData>
    <row r="1" spans="1:9" x14ac:dyDescent="0.2">
      <c r="B1" s="114" t="s">
        <v>38</v>
      </c>
      <c r="C1" s="114"/>
      <c r="D1" s="114"/>
      <c r="E1" s="114"/>
      <c r="F1" s="114"/>
    </row>
    <row r="2" spans="1:9" x14ac:dyDescent="0.2">
      <c r="B2" s="59"/>
      <c r="C2" s="59"/>
      <c r="D2" s="59"/>
      <c r="E2" s="59"/>
      <c r="F2" s="59"/>
    </row>
    <row r="3" spans="1:9" ht="15.75" x14ac:dyDescent="0.25">
      <c r="B3" s="5" t="s">
        <v>22</v>
      </c>
      <c r="D3" s="7"/>
      <c r="E3" s="7"/>
      <c r="F3" s="7"/>
      <c r="G3" s="7"/>
      <c r="H3" s="51"/>
      <c r="I3" s="13"/>
    </row>
    <row r="4" spans="1:9" x14ac:dyDescent="0.2">
      <c r="A4" s="21"/>
      <c r="B4" s="22"/>
      <c r="C4" s="21"/>
      <c r="D4" s="23"/>
      <c r="E4" s="23"/>
      <c r="F4" s="23"/>
      <c r="G4" s="23"/>
      <c r="H4" s="24"/>
      <c r="I4" s="25"/>
    </row>
    <row r="5" spans="1:9" ht="15.75" x14ac:dyDescent="0.25">
      <c r="A5" s="18"/>
      <c r="B5" s="39" t="s">
        <v>28</v>
      </c>
      <c r="C5" s="40"/>
      <c r="D5" s="40"/>
      <c r="E5" s="40"/>
      <c r="F5" s="40"/>
      <c r="G5" s="40"/>
      <c r="H5" s="40"/>
      <c r="I5" s="40"/>
    </row>
    <row r="6" spans="1:9" ht="14.25" x14ac:dyDescent="0.2">
      <c r="A6" s="21"/>
      <c r="B6" s="40"/>
      <c r="C6" s="40"/>
      <c r="D6" s="41"/>
      <c r="E6" s="41"/>
      <c r="F6" s="41"/>
      <c r="G6" s="42"/>
      <c r="H6" s="43"/>
      <c r="I6" s="44"/>
    </row>
    <row r="7" spans="1:9" x14ac:dyDescent="0.2">
      <c r="A7" s="4"/>
      <c r="B7" s="19" t="s">
        <v>11</v>
      </c>
      <c r="C7" s="20" t="s">
        <v>23</v>
      </c>
      <c r="D7" s="7"/>
      <c r="E7" s="7"/>
      <c r="F7" s="7"/>
      <c r="G7" s="7"/>
      <c r="H7" s="14"/>
      <c r="I7" s="11"/>
    </row>
    <row r="8" spans="1:9" x14ac:dyDescent="0.2">
      <c r="B8" s="19" t="s">
        <v>12</v>
      </c>
      <c r="C8" s="50" t="s">
        <v>24</v>
      </c>
      <c r="D8" s="7"/>
      <c r="E8" s="7"/>
      <c r="F8" s="7"/>
      <c r="G8" s="7"/>
      <c r="H8" s="14"/>
      <c r="I8" s="11"/>
    </row>
    <row r="9" spans="1:9" x14ac:dyDescent="0.2">
      <c r="B9" t="s">
        <v>13</v>
      </c>
      <c r="C9" s="113" t="s">
        <v>25</v>
      </c>
      <c r="D9" s="113"/>
      <c r="E9" s="113"/>
      <c r="F9" s="113"/>
      <c r="G9" s="7"/>
      <c r="H9" s="14"/>
      <c r="I9" s="11"/>
    </row>
    <row r="10" spans="1:9" x14ac:dyDescent="0.2">
      <c r="C10" s="113" t="s">
        <v>39</v>
      </c>
      <c r="D10" s="113"/>
      <c r="E10" s="113"/>
      <c r="F10" s="7"/>
      <c r="G10" s="7"/>
      <c r="H10" s="14"/>
      <c r="I10" s="11"/>
    </row>
    <row r="11" spans="1:9" x14ac:dyDescent="0.2">
      <c r="C11" s="45"/>
      <c r="D11" s="7"/>
      <c r="E11" s="7"/>
      <c r="F11" s="7"/>
      <c r="G11" s="7"/>
      <c r="H11" s="14"/>
      <c r="I11" s="11"/>
    </row>
    <row r="12" spans="1:9" x14ac:dyDescent="0.2">
      <c r="A12" s="31"/>
      <c r="B12" s="31"/>
      <c r="C12" s="27"/>
      <c r="D12" s="28"/>
      <c r="E12" s="28"/>
      <c r="F12" s="28"/>
      <c r="G12" s="28"/>
      <c r="H12" s="29"/>
      <c r="I12" s="30"/>
    </row>
    <row r="13" spans="1:9" ht="15.75" x14ac:dyDescent="0.25">
      <c r="B13" s="46" t="s">
        <v>34</v>
      </c>
      <c r="D13" s="58"/>
      <c r="E13" s="58"/>
      <c r="F13" s="57"/>
      <c r="G13" s="56"/>
      <c r="H13" s="14"/>
      <c r="I13" s="11"/>
    </row>
    <row r="14" spans="1:9" x14ac:dyDescent="0.2">
      <c r="A14" s="21"/>
      <c r="B14" s="21"/>
      <c r="C14" s="21"/>
      <c r="D14" s="23"/>
      <c r="E14" s="23"/>
      <c r="F14" s="23"/>
      <c r="G14" s="23"/>
      <c r="H14" s="24"/>
      <c r="I14" s="26"/>
    </row>
    <row r="15" spans="1:9" ht="15.75" x14ac:dyDescent="0.25">
      <c r="A15" s="17" t="s">
        <v>17</v>
      </c>
      <c r="B15" s="9" t="s">
        <v>5</v>
      </c>
      <c r="C15" s="10"/>
      <c r="D15" s="6" t="s">
        <v>6</v>
      </c>
      <c r="E15" s="6" t="s">
        <v>0</v>
      </c>
      <c r="F15" s="6" t="s">
        <v>14</v>
      </c>
      <c r="G15" s="32" t="s">
        <v>0</v>
      </c>
      <c r="H15" s="15" t="s">
        <v>7</v>
      </c>
      <c r="I15" s="12" t="s">
        <v>1</v>
      </c>
    </row>
    <row r="16" spans="1:9" x14ac:dyDescent="0.2">
      <c r="A16" s="1">
        <v>1</v>
      </c>
      <c r="B16" s="115" t="s">
        <v>15</v>
      </c>
      <c r="C16" s="116"/>
      <c r="D16" s="2" t="s">
        <v>16</v>
      </c>
      <c r="E16" s="3">
        <v>2</v>
      </c>
      <c r="F16" s="3">
        <v>12</v>
      </c>
      <c r="G16" s="38">
        <f>PRODUCT(E16,F16)</f>
        <v>24</v>
      </c>
      <c r="H16" s="33">
        <f>'Př. 2 Ceník'!D7</f>
        <v>0</v>
      </c>
      <c r="I16" s="34">
        <f t="shared" ref="I16:I21" si="0">G16*H16</f>
        <v>0</v>
      </c>
    </row>
    <row r="17" spans="1:9" x14ac:dyDescent="0.2">
      <c r="A17" s="1">
        <v>2</v>
      </c>
      <c r="B17" s="115" t="s">
        <v>10</v>
      </c>
      <c r="C17" s="116"/>
      <c r="D17" s="2" t="s">
        <v>2</v>
      </c>
      <c r="E17" s="3">
        <v>2</v>
      </c>
      <c r="F17" s="3">
        <v>24</v>
      </c>
      <c r="G17" s="38">
        <f>PRODUCT(E17,F17)</f>
        <v>48</v>
      </c>
      <c r="H17" s="33">
        <f>'Př. 2 Ceník'!D8</f>
        <v>0</v>
      </c>
      <c r="I17" s="34">
        <f t="shared" si="0"/>
        <v>0</v>
      </c>
    </row>
    <row r="18" spans="1:9" x14ac:dyDescent="0.2">
      <c r="A18" s="1">
        <v>3</v>
      </c>
      <c r="B18" s="115" t="s">
        <v>3</v>
      </c>
      <c r="C18" s="116"/>
      <c r="D18" s="2" t="s">
        <v>2</v>
      </c>
      <c r="E18" s="3">
        <v>1</v>
      </c>
      <c r="F18" s="3">
        <v>12</v>
      </c>
      <c r="G18" s="38">
        <f>PRODUCT(E18:F18)</f>
        <v>12</v>
      </c>
      <c r="H18" s="33">
        <f>'Př. 2 Ceník'!D9</f>
        <v>0</v>
      </c>
      <c r="I18" s="34">
        <f t="shared" si="0"/>
        <v>0</v>
      </c>
    </row>
    <row r="19" spans="1:9" x14ac:dyDescent="0.2">
      <c r="A19" s="1">
        <v>4</v>
      </c>
      <c r="B19" s="115" t="s">
        <v>21</v>
      </c>
      <c r="C19" s="116"/>
      <c r="D19" s="2" t="s">
        <v>2</v>
      </c>
      <c r="E19" s="3">
        <v>16</v>
      </c>
      <c r="F19" s="3">
        <v>1</v>
      </c>
      <c r="G19" s="38">
        <f>PRODUCT(E19:F19)</f>
        <v>16</v>
      </c>
      <c r="H19" s="33">
        <f>'Př. 2 Ceník'!D10</f>
        <v>0</v>
      </c>
      <c r="I19" s="34">
        <f t="shared" si="0"/>
        <v>0</v>
      </c>
    </row>
    <row r="20" spans="1:9" x14ac:dyDescent="0.2">
      <c r="A20" s="1">
        <v>5</v>
      </c>
      <c r="B20" s="115" t="s">
        <v>20</v>
      </c>
      <c r="C20" s="116"/>
      <c r="D20" s="2" t="s">
        <v>2</v>
      </c>
      <c r="E20" s="3">
        <v>16</v>
      </c>
      <c r="F20" s="3">
        <v>1</v>
      </c>
      <c r="G20" s="38">
        <f>PRODUCT(E20:F20)</f>
        <v>16</v>
      </c>
      <c r="H20" s="33">
        <f>'Př. 2 Ceník'!D11</f>
        <v>0</v>
      </c>
      <c r="I20" s="34">
        <f t="shared" si="0"/>
        <v>0</v>
      </c>
    </row>
    <row r="21" spans="1:9" ht="15" x14ac:dyDescent="0.25">
      <c r="A21" s="48">
        <v>6</v>
      </c>
      <c r="B21" s="117" t="s">
        <v>26</v>
      </c>
      <c r="C21" s="117"/>
      <c r="D21" s="47" t="s">
        <v>18</v>
      </c>
      <c r="E21" s="54">
        <v>0.4</v>
      </c>
      <c r="F21" s="3">
        <v>2</v>
      </c>
      <c r="G21" s="38">
        <f>PRODUCT(E21:F21)</f>
        <v>0.8</v>
      </c>
      <c r="H21" s="55">
        <f>'Př. 2 Ceník'!D12</f>
        <v>0</v>
      </c>
      <c r="I21" s="34">
        <f t="shared" si="0"/>
        <v>0</v>
      </c>
    </row>
    <row r="22" spans="1:9" x14ac:dyDescent="0.2">
      <c r="D22" s="7"/>
      <c r="E22" s="8"/>
      <c r="F22" s="7"/>
      <c r="G22" s="35"/>
      <c r="H22" s="16" t="s">
        <v>8</v>
      </c>
      <c r="I22" s="49">
        <f>SUM(I16:I21)</f>
        <v>0</v>
      </c>
    </row>
    <row r="23" spans="1:9" x14ac:dyDescent="0.2">
      <c r="D23" s="36" t="s">
        <v>9</v>
      </c>
      <c r="E23" s="36" t="s">
        <v>9</v>
      </c>
      <c r="F23" s="7"/>
      <c r="G23" s="35"/>
      <c r="H23" s="16" t="s">
        <v>4</v>
      </c>
      <c r="I23" s="34">
        <f>PRODUCT(I22,0.21)</f>
        <v>0</v>
      </c>
    </row>
    <row r="24" spans="1:9" x14ac:dyDescent="0.2">
      <c r="D24" s="111" t="s">
        <v>35</v>
      </c>
      <c r="E24" s="111"/>
      <c r="F24" s="111"/>
      <c r="G24" s="111"/>
      <c r="H24" s="112"/>
      <c r="I24" s="37">
        <f>SUM(ROUND(I22+I23,0))</f>
        <v>0</v>
      </c>
    </row>
  </sheetData>
  <mergeCells count="10">
    <mergeCell ref="B18:C18"/>
    <mergeCell ref="B19:C19"/>
    <mergeCell ref="B20:C20"/>
    <mergeCell ref="B21:C21"/>
    <mergeCell ref="D24:H24"/>
    <mergeCell ref="B1:F1"/>
    <mergeCell ref="C9:F9"/>
    <mergeCell ref="C10:E10"/>
    <mergeCell ref="B16:C16"/>
    <mergeCell ref="B17:C17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9066-A2A9-41C4-BA9E-D042E9129CC0}">
  <sheetPr>
    <pageSetUpPr fitToPage="1"/>
  </sheetPr>
  <dimension ref="A1:I24"/>
  <sheetViews>
    <sheetView view="pageBreakPreview" zoomScale="93" zoomScaleNormal="100" zoomScaleSheetLayoutView="93" workbookViewId="0">
      <selection activeCell="H22" sqref="H22"/>
    </sheetView>
  </sheetViews>
  <sheetFormatPr defaultRowHeight="12.75" x14ac:dyDescent="0.2"/>
  <cols>
    <col min="1" max="1" width="5.7109375" customWidth="1"/>
    <col min="2" max="2" width="17.28515625" customWidth="1"/>
    <col min="3" max="3" width="42" customWidth="1"/>
    <col min="4" max="4" width="10.7109375" customWidth="1"/>
    <col min="5" max="5" width="10.28515625" customWidth="1"/>
    <col min="6" max="6" width="10.85546875" customWidth="1"/>
    <col min="8" max="9" width="13.42578125" customWidth="1"/>
  </cols>
  <sheetData>
    <row r="1" spans="1:9" x14ac:dyDescent="0.2">
      <c r="B1" s="114" t="s">
        <v>38</v>
      </c>
      <c r="C1" s="114"/>
      <c r="D1" s="114"/>
      <c r="E1" s="114"/>
      <c r="F1" s="114"/>
    </row>
    <row r="2" spans="1:9" x14ac:dyDescent="0.2">
      <c r="B2" s="59"/>
      <c r="C2" s="59"/>
      <c r="D2" s="59"/>
      <c r="E2" s="59"/>
      <c r="F2" s="59"/>
    </row>
    <row r="3" spans="1:9" ht="15.75" x14ac:dyDescent="0.25">
      <c r="B3" s="5" t="s">
        <v>22</v>
      </c>
      <c r="D3" s="7"/>
      <c r="E3" s="7"/>
      <c r="F3" s="7"/>
      <c r="G3" s="7"/>
      <c r="H3" s="51"/>
      <c r="I3" s="13"/>
    </row>
    <row r="4" spans="1:9" x14ac:dyDescent="0.2">
      <c r="A4" s="21"/>
      <c r="B4" s="22"/>
      <c r="C4" s="21"/>
      <c r="D4" s="23"/>
      <c r="E4" s="23"/>
      <c r="F4" s="23"/>
      <c r="G4" s="23"/>
      <c r="H4" s="24"/>
      <c r="I4" s="25"/>
    </row>
    <row r="5" spans="1:9" ht="15.75" x14ac:dyDescent="0.25">
      <c r="A5" s="18"/>
      <c r="B5" s="39" t="s">
        <v>28</v>
      </c>
      <c r="C5" s="40"/>
      <c r="D5" s="40"/>
      <c r="E5" s="40"/>
      <c r="F5" s="40"/>
      <c r="G5" s="40"/>
      <c r="H5" s="40"/>
      <c r="I5" s="40"/>
    </row>
    <row r="6" spans="1:9" ht="14.25" x14ac:dyDescent="0.2">
      <c r="A6" s="21"/>
      <c r="B6" s="40"/>
      <c r="C6" s="40"/>
      <c r="D6" s="41"/>
      <c r="E6" s="41"/>
      <c r="F6" s="41"/>
      <c r="G6" s="42"/>
      <c r="H6" s="43"/>
      <c r="I6" s="44"/>
    </row>
    <row r="7" spans="1:9" x14ac:dyDescent="0.2">
      <c r="A7" s="4"/>
      <c r="B7" s="19" t="s">
        <v>11</v>
      </c>
      <c r="C7" s="20" t="s">
        <v>23</v>
      </c>
      <c r="D7" s="7"/>
      <c r="E7" s="7"/>
      <c r="F7" s="7"/>
      <c r="G7" s="7"/>
      <c r="H7" s="14"/>
      <c r="I7" s="11"/>
    </row>
    <row r="8" spans="1:9" x14ac:dyDescent="0.2">
      <c r="B8" s="19" t="s">
        <v>12</v>
      </c>
      <c r="C8" s="50" t="s">
        <v>24</v>
      </c>
      <c r="D8" s="7"/>
      <c r="E8" s="7"/>
      <c r="F8" s="7"/>
      <c r="G8" s="7"/>
      <c r="H8" s="14"/>
      <c r="I8" s="11"/>
    </row>
    <row r="9" spans="1:9" x14ac:dyDescent="0.2">
      <c r="B9" t="s">
        <v>13</v>
      </c>
      <c r="C9" s="113" t="s">
        <v>25</v>
      </c>
      <c r="D9" s="113"/>
      <c r="E9" s="113"/>
      <c r="F9" s="113"/>
      <c r="G9" s="7"/>
      <c r="H9" s="14"/>
      <c r="I9" s="11"/>
    </row>
    <row r="10" spans="1:9" x14ac:dyDescent="0.2">
      <c r="C10" s="113" t="s">
        <v>39</v>
      </c>
      <c r="D10" s="113"/>
      <c r="E10" s="113"/>
      <c r="F10" s="7"/>
      <c r="G10" s="7"/>
      <c r="H10" s="14"/>
      <c r="I10" s="11"/>
    </row>
    <row r="11" spans="1:9" x14ac:dyDescent="0.2">
      <c r="C11" s="45"/>
      <c r="D11" s="7"/>
      <c r="E11" s="7"/>
      <c r="F11" s="7"/>
      <c r="G11" s="7"/>
      <c r="H11" s="14"/>
      <c r="I11" s="11"/>
    </row>
    <row r="12" spans="1:9" x14ac:dyDescent="0.2">
      <c r="A12" s="31"/>
      <c r="B12" s="31"/>
      <c r="C12" s="27"/>
      <c r="D12" s="28"/>
      <c r="E12" s="28"/>
      <c r="F12" s="28"/>
      <c r="G12" s="28"/>
      <c r="H12" s="29"/>
      <c r="I12" s="30"/>
    </row>
    <row r="13" spans="1:9" ht="15.75" x14ac:dyDescent="0.25">
      <c r="B13" s="46" t="s">
        <v>36</v>
      </c>
      <c r="D13" s="58"/>
      <c r="E13" s="58"/>
      <c r="F13" s="57"/>
      <c r="G13" s="56"/>
      <c r="H13" s="14"/>
      <c r="I13" s="11"/>
    </row>
    <row r="14" spans="1:9" x14ac:dyDescent="0.2">
      <c r="A14" s="21"/>
      <c r="B14" s="21"/>
      <c r="C14" s="21"/>
      <c r="D14" s="23"/>
      <c r="E14" s="23"/>
      <c r="F14" s="23"/>
      <c r="G14" s="23"/>
      <c r="H14" s="24"/>
      <c r="I14" s="26"/>
    </row>
    <row r="15" spans="1:9" ht="15.75" x14ac:dyDescent="0.25">
      <c r="A15" s="17" t="s">
        <v>17</v>
      </c>
      <c r="B15" s="9" t="s">
        <v>5</v>
      </c>
      <c r="C15" s="10"/>
      <c r="D15" s="6" t="s">
        <v>6</v>
      </c>
      <c r="E15" s="6" t="s">
        <v>0</v>
      </c>
      <c r="F15" s="6" t="s">
        <v>14</v>
      </c>
      <c r="G15" s="32" t="s">
        <v>0</v>
      </c>
      <c r="H15" s="15" t="s">
        <v>7</v>
      </c>
      <c r="I15" s="12" t="s">
        <v>1</v>
      </c>
    </row>
    <row r="16" spans="1:9" x14ac:dyDescent="0.2">
      <c r="A16" s="1">
        <v>1</v>
      </c>
      <c r="B16" s="115" t="s">
        <v>15</v>
      </c>
      <c r="C16" s="116"/>
      <c r="D16" s="2" t="s">
        <v>16</v>
      </c>
      <c r="E16" s="3">
        <v>2</v>
      </c>
      <c r="F16" s="3">
        <v>12</v>
      </c>
      <c r="G16" s="38">
        <f>PRODUCT(E16,F16)</f>
        <v>24</v>
      </c>
      <c r="H16" s="33">
        <f>'Př. 2 Ceník'!D7</f>
        <v>0</v>
      </c>
      <c r="I16" s="34">
        <f t="shared" ref="I16:I21" si="0">G16*H16</f>
        <v>0</v>
      </c>
    </row>
    <row r="17" spans="1:9" x14ac:dyDescent="0.2">
      <c r="A17" s="1">
        <v>2</v>
      </c>
      <c r="B17" s="115" t="s">
        <v>10</v>
      </c>
      <c r="C17" s="116"/>
      <c r="D17" s="2" t="s">
        <v>2</v>
      </c>
      <c r="E17" s="3">
        <v>2</v>
      </c>
      <c r="F17" s="3">
        <v>24</v>
      </c>
      <c r="G17" s="38">
        <f>PRODUCT(E17,F17)</f>
        <v>48</v>
      </c>
      <c r="H17" s="33">
        <f>'Př. 2 Ceník'!D8</f>
        <v>0</v>
      </c>
      <c r="I17" s="34">
        <f t="shared" si="0"/>
        <v>0</v>
      </c>
    </row>
    <row r="18" spans="1:9" x14ac:dyDescent="0.2">
      <c r="A18" s="1">
        <v>3</v>
      </c>
      <c r="B18" s="115" t="s">
        <v>3</v>
      </c>
      <c r="C18" s="116"/>
      <c r="D18" s="2" t="s">
        <v>2</v>
      </c>
      <c r="E18" s="3">
        <v>1</v>
      </c>
      <c r="F18" s="3">
        <v>12</v>
      </c>
      <c r="G18" s="38">
        <f>PRODUCT(E18:F18)</f>
        <v>12</v>
      </c>
      <c r="H18" s="33">
        <f>'Př. 2 Ceník'!D9</f>
        <v>0</v>
      </c>
      <c r="I18" s="34">
        <f t="shared" si="0"/>
        <v>0</v>
      </c>
    </row>
    <row r="19" spans="1:9" x14ac:dyDescent="0.2">
      <c r="A19" s="1">
        <v>4</v>
      </c>
      <c r="B19" s="115" t="s">
        <v>21</v>
      </c>
      <c r="C19" s="116"/>
      <c r="D19" s="2" t="s">
        <v>2</v>
      </c>
      <c r="E19" s="3">
        <v>16</v>
      </c>
      <c r="F19" s="3">
        <v>1</v>
      </c>
      <c r="G19" s="38">
        <f>PRODUCT(E19:F19)</f>
        <v>16</v>
      </c>
      <c r="H19" s="33">
        <f>'Př. 2 Ceník'!D10</f>
        <v>0</v>
      </c>
      <c r="I19" s="34">
        <f t="shared" si="0"/>
        <v>0</v>
      </c>
    </row>
    <row r="20" spans="1:9" x14ac:dyDescent="0.2">
      <c r="A20" s="1">
        <v>5</v>
      </c>
      <c r="B20" s="115" t="s">
        <v>20</v>
      </c>
      <c r="C20" s="116"/>
      <c r="D20" s="2" t="s">
        <v>2</v>
      </c>
      <c r="E20" s="3">
        <v>16</v>
      </c>
      <c r="F20" s="3">
        <v>1</v>
      </c>
      <c r="G20" s="38">
        <f>PRODUCT(E20:F20)</f>
        <v>16</v>
      </c>
      <c r="H20" s="33">
        <f>'Př. 2 Ceník'!D11</f>
        <v>0</v>
      </c>
      <c r="I20" s="34">
        <f t="shared" si="0"/>
        <v>0</v>
      </c>
    </row>
    <row r="21" spans="1:9" ht="15" x14ac:dyDescent="0.25">
      <c r="A21" s="48">
        <v>6</v>
      </c>
      <c r="B21" s="117" t="s">
        <v>26</v>
      </c>
      <c r="C21" s="117"/>
      <c r="D21" s="47" t="s">
        <v>18</v>
      </c>
      <c r="E21" s="54">
        <v>0.4</v>
      </c>
      <c r="F21" s="3">
        <v>2</v>
      </c>
      <c r="G21" s="38">
        <f>PRODUCT(E21:F21)</f>
        <v>0.8</v>
      </c>
      <c r="H21" s="55">
        <f>'Př. 2 Ceník'!D12</f>
        <v>0</v>
      </c>
      <c r="I21" s="34">
        <f t="shared" si="0"/>
        <v>0</v>
      </c>
    </row>
    <row r="22" spans="1:9" x14ac:dyDescent="0.2">
      <c r="D22" s="7"/>
      <c r="E22" s="8"/>
      <c r="F22" s="7"/>
      <c r="G22" s="35"/>
      <c r="H22" s="16" t="s">
        <v>8</v>
      </c>
      <c r="I22" s="49">
        <f>SUM(I16:I21)</f>
        <v>0</v>
      </c>
    </row>
    <row r="23" spans="1:9" x14ac:dyDescent="0.2">
      <c r="D23" s="36" t="s">
        <v>9</v>
      </c>
      <c r="E23" s="36" t="s">
        <v>9</v>
      </c>
      <c r="F23" s="7"/>
      <c r="G23" s="35"/>
      <c r="H23" s="16" t="s">
        <v>4</v>
      </c>
      <c r="I23" s="34">
        <f>PRODUCT(I22,0.21)</f>
        <v>0</v>
      </c>
    </row>
    <row r="24" spans="1:9" x14ac:dyDescent="0.2">
      <c r="D24" s="111" t="s">
        <v>37</v>
      </c>
      <c r="E24" s="111"/>
      <c r="F24" s="111"/>
      <c r="G24" s="111"/>
      <c r="H24" s="112"/>
      <c r="I24" s="37">
        <f>SUM(ROUND(I22+I23,0))</f>
        <v>0</v>
      </c>
    </row>
  </sheetData>
  <mergeCells count="10">
    <mergeCell ref="B18:C18"/>
    <mergeCell ref="B19:C19"/>
    <mergeCell ref="B20:C20"/>
    <mergeCell ref="B21:C21"/>
    <mergeCell ref="D24:H24"/>
    <mergeCell ref="B1:F1"/>
    <mergeCell ref="C9:F9"/>
    <mergeCell ref="C10:E10"/>
    <mergeCell ref="B16:C16"/>
    <mergeCell ref="B17:C17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CA9B-91F2-4146-822C-9A5265E03033}">
  <sheetPr>
    <pageSetUpPr fitToPage="1"/>
  </sheetPr>
  <dimension ref="A1:K23"/>
  <sheetViews>
    <sheetView view="pageBreakPreview" zoomScale="130" zoomScaleNormal="100" zoomScaleSheetLayoutView="130" workbookViewId="0">
      <selection activeCell="F11" sqref="F11"/>
    </sheetView>
  </sheetViews>
  <sheetFormatPr defaultRowHeight="12.75" x14ac:dyDescent="0.2"/>
  <cols>
    <col min="1" max="1" width="43" customWidth="1"/>
    <col min="2" max="2" width="20.140625" customWidth="1"/>
    <col min="3" max="6" width="13.7109375" style="80" customWidth="1"/>
    <col min="7" max="7" width="16.5703125" style="80" customWidth="1"/>
    <col min="9" max="9" width="19.28515625" bestFit="1" customWidth="1"/>
    <col min="10" max="10" width="24.5703125" customWidth="1"/>
  </cols>
  <sheetData>
    <row r="1" spans="1:11" s="72" customFormat="1" ht="16.5" customHeight="1" x14ac:dyDescent="0.25">
      <c r="A1" s="70" t="s">
        <v>59</v>
      </c>
      <c r="B1" s="71"/>
      <c r="F1" s="73"/>
      <c r="G1" s="74"/>
      <c r="H1" s="74"/>
      <c r="I1" s="75"/>
      <c r="J1" s="76"/>
      <c r="K1" s="77"/>
    </row>
    <row r="2" spans="1:11" s="72" customFormat="1" ht="16.5" customHeight="1" x14ac:dyDescent="0.25">
      <c r="A2" s="78"/>
      <c r="B2" s="79"/>
      <c r="G2" s="74"/>
      <c r="H2" s="74"/>
      <c r="I2" s="75"/>
      <c r="J2" s="76"/>
      <c r="K2" s="77"/>
    </row>
    <row r="3" spans="1:11" ht="15.75" x14ac:dyDescent="0.25">
      <c r="A3" s="39" t="s">
        <v>60</v>
      </c>
      <c r="B3" s="39"/>
      <c r="G3" s="81"/>
      <c r="H3" s="82"/>
      <c r="I3" s="83"/>
    </row>
    <row r="4" spans="1:11" ht="13.5" thickBot="1" x14ac:dyDescent="0.25"/>
    <row r="5" spans="1:11" s="86" customFormat="1" ht="15" customHeight="1" thickBot="1" x14ac:dyDescent="0.3">
      <c r="A5" s="122" t="s">
        <v>61</v>
      </c>
      <c r="B5" s="123"/>
      <c r="C5" s="84" t="s">
        <v>62</v>
      </c>
      <c r="D5" s="84" t="s">
        <v>63</v>
      </c>
      <c r="E5" s="84" t="s">
        <v>64</v>
      </c>
      <c r="F5" s="84" t="s">
        <v>65</v>
      </c>
      <c r="G5" s="85" t="s">
        <v>66</v>
      </c>
    </row>
    <row r="6" spans="1:11" ht="15" x14ac:dyDescent="0.25">
      <c r="A6" s="87" t="s">
        <v>67</v>
      </c>
      <c r="B6" s="88" t="s">
        <v>68</v>
      </c>
      <c r="C6" s="119">
        <f>'Př. 3 RD Uherčice 2026 '!I23</f>
        <v>0</v>
      </c>
      <c r="D6" s="119">
        <f>'Př. 3 RD Uherčice 2027'!I22</f>
        <v>0</v>
      </c>
      <c r="E6" s="119">
        <f>'Př. 3 RD Uherčice 2028'!I22</f>
        <v>0</v>
      </c>
      <c r="F6" s="119">
        <f>'Př. 3 RD Uherčice 2029'!I22</f>
        <v>0</v>
      </c>
      <c r="G6" s="119">
        <f>SUM(C6:F6)</f>
        <v>0</v>
      </c>
    </row>
    <row r="7" spans="1:11" ht="15" x14ac:dyDescent="0.25">
      <c r="A7" s="89" t="s">
        <v>69</v>
      </c>
      <c r="B7" s="90" t="s">
        <v>70</v>
      </c>
      <c r="C7" s="120"/>
      <c r="D7" s="120"/>
      <c r="E7" s="120"/>
      <c r="F7" s="120"/>
      <c r="G7" s="120"/>
    </row>
    <row r="8" spans="1:11" ht="15" x14ac:dyDescent="0.25">
      <c r="A8" s="91" t="s">
        <v>71</v>
      </c>
      <c r="B8" s="92" t="s">
        <v>72</v>
      </c>
      <c r="C8" s="120"/>
      <c r="D8" s="120"/>
      <c r="E8" s="120"/>
      <c r="F8" s="120"/>
      <c r="G8" s="120"/>
    </row>
    <row r="9" spans="1:11" ht="15" x14ac:dyDescent="0.25">
      <c r="A9" s="93" t="s">
        <v>73</v>
      </c>
      <c r="B9" s="94" t="s">
        <v>74</v>
      </c>
      <c r="C9" s="120"/>
      <c r="D9" s="120"/>
      <c r="E9" s="120"/>
      <c r="F9" s="120"/>
      <c r="G9" s="120"/>
    </row>
    <row r="10" spans="1:11" ht="15.75" thickBot="1" x14ac:dyDescent="0.3">
      <c r="A10" s="95" t="s">
        <v>75</v>
      </c>
      <c r="B10" s="96" t="s">
        <v>76</v>
      </c>
      <c r="C10" s="121"/>
      <c r="D10" s="121"/>
      <c r="E10" s="121"/>
      <c r="F10" s="121"/>
      <c r="G10" s="121"/>
    </row>
    <row r="11" spans="1:11" ht="15.75" thickBot="1" x14ac:dyDescent="0.3">
      <c r="A11" s="97" t="s">
        <v>77</v>
      </c>
      <c r="B11" s="98" t="s">
        <v>78</v>
      </c>
      <c r="C11" s="85">
        <f>SUM(C6:C9)</f>
        <v>0</v>
      </c>
      <c r="D11" s="85">
        <f>SUM(D6:D9)</f>
        <v>0</v>
      </c>
      <c r="E11" s="85">
        <f>SUM(E6:E9)</f>
        <v>0</v>
      </c>
      <c r="F11" s="99">
        <f>SUM(F6:F9)</f>
        <v>0</v>
      </c>
      <c r="G11" s="100">
        <f>SUM(G6:G10)</f>
        <v>0</v>
      </c>
    </row>
    <row r="12" spans="1:11" ht="15.75" thickBot="1" x14ac:dyDescent="0.3">
      <c r="B12" s="101" t="s">
        <v>79</v>
      </c>
      <c r="C12" s="85">
        <f t="shared" ref="C12:F12" si="0">PRODUCT(C11,1.21)</f>
        <v>0</v>
      </c>
      <c r="D12" s="85">
        <f t="shared" si="0"/>
        <v>0</v>
      </c>
      <c r="E12" s="85">
        <f t="shared" si="0"/>
        <v>0</v>
      </c>
      <c r="F12" s="85">
        <f t="shared" si="0"/>
        <v>0</v>
      </c>
      <c r="G12" s="102">
        <f>SUM(C12:F12)</f>
        <v>0</v>
      </c>
    </row>
    <row r="18" spans="1:10" x14ac:dyDescent="0.2">
      <c r="C18" s="103"/>
      <c r="D18" s="103"/>
      <c r="E18" s="103"/>
      <c r="F18" s="103"/>
      <c r="G18" s="103"/>
    </row>
    <row r="19" spans="1:10" ht="23.25" x14ac:dyDescent="0.35">
      <c r="A19" s="104"/>
      <c r="C19" s="103"/>
      <c r="D19" s="103"/>
      <c r="E19" s="103"/>
      <c r="F19" s="103"/>
      <c r="G19" s="103"/>
    </row>
    <row r="20" spans="1:10" ht="23.25" x14ac:dyDescent="0.35">
      <c r="J20" s="105"/>
    </row>
    <row r="21" spans="1:10" ht="23.25" x14ac:dyDescent="0.35">
      <c r="J21" s="105"/>
    </row>
    <row r="22" spans="1:10" x14ac:dyDescent="0.2">
      <c r="C22" s="103"/>
      <c r="D22" s="103"/>
      <c r="E22" s="103"/>
      <c r="F22" s="103"/>
      <c r="G22" s="103"/>
    </row>
    <row r="23" spans="1:10" ht="23.25" x14ac:dyDescent="0.35">
      <c r="A23" s="104"/>
      <c r="C23" s="103"/>
      <c r="D23" s="103"/>
      <c r="E23" s="103"/>
      <c r="F23" s="103"/>
      <c r="G23" s="103"/>
    </row>
  </sheetData>
  <mergeCells count="6">
    <mergeCell ref="G6:G10"/>
    <mergeCell ref="A5:B5"/>
    <mergeCell ref="C6:C10"/>
    <mergeCell ref="D6:D10"/>
    <mergeCell ref="E6:E10"/>
    <mergeCell ref="F6:F10"/>
  </mergeCells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Př. 2 Ceník</vt:lpstr>
      <vt:lpstr>Př. 3 RD Uherčice 2026 </vt:lpstr>
      <vt:lpstr>Př. 3 RD Uherčice 2027</vt:lpstr>
      <vt:lpstr>Př. 3 RD Uherčice 2028</vt:lpstr>
      <vt:lpstr>Př. 3 RD Uherčice 2029</vt:lpstr>
      <vt:lpstr>Př. 4 Souhrn</vt:lpstr>
      <vt:lpstr>'Př. 2 Ceník'!Oblast_tisku</vt:lpstr>
      <vt:lpstr>'Př. 3 RD Uherčice 2026 '!Oblast_tisku</vt:lpstr>
      <vt:lpstr>'Př. 3 RD Uherčice 2027'!Oblast_tisku</vt:lpstr>
      <vt:lpstr>'Př. 3 RD Uherčice 2028'!Oblast_tisku</vt:lpstr>
      <vt:lpstr>'Př. 3 RD Uherčice 2029'!Oblast_tisku</vt:lpstr>
      <vt:lpstr>'Př. 4 Souhrn'!Oblast_tisku</vt:lpstr>
    </vt:vector>
  </TitlesOfParts>
  <Company>ZVHS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fikotova</dc:creator>
  <cp:lastModifiedBy>Francánová Karolína Ing.</cp:lastModifiedBy>
  <cp:lastPrinted>2025-10-21T06:53:25Z</cp:lastPrinted>
  <dcterms:created xsi:type="dcterms:W3CDTF">2008-10-23T07:27:32Z</dcterms:created>
  <dcterms:modified xsi:type="dcterms:W3CDTF">2025-11-06T06:54:25Z</dcterms:modified>
</cp:coreProperties>
</file>